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ta.TST.000\Desktop\RVA už 2025 m\"/>
    </mc:Choice>
  </mc:AlternateContent>
  <xr:revisionPtr revIDLastSave="0" documentId="8_{7267F4EF-1917-43A2-B5D3-FE4C982D0C2C}" xr6:coauthVersionLast="47" xr6:coauthVersionMax="47" xr10:uidLastSave="{00000000-0000-0000-0000-000000000000}"/>
  <bookViews>
    <workbookView xWindow="-108" yWindow="-108" windowWidth="23256" windowHeight="12576" xr2:uid="{00000000-000D-0000-FFFF-FFFF00000000}"/>
  </bookViews>
  <sheets>
    <sheet name="Forma 1" sheetId="1" r:id="rId1"/>
    <sheet name="Forma 6" sheetId="2" r:id="rId2"/>
    <sheet name="Forma 2" sheetId="4" r:id="rId3"/>
    <sheet name="Forma 3" sheetId="5" r:id="rId4"/>
    <sheet name="Forma 4" sheetId="6" r:id="rId5"/>
    <sheet name="Forma 9" sheetId="7" r:id="rId6"/>
    <sheet name="Forma 10" sheetId="8" r:id="rId7"/>
    <sheet name="Forma 11" sheetId="9" r:id="rId8"/>
    <sheet name="Forma 12" sheetId="10" r:id="rId9"/>
    <sheet name="Forma 13" sheetId="11" r:id="rId10"/>
  </sheets>
  <calcPr calcId="191029"/>
</workbook>
</file>

<file path=xl/calcChain.xml><?xml version="1.0" encoding="utf-8"?>
<calcChain xmlns="http://schemas.openxmlformats.org/spreadsheetml/2006/main">
  <c r="AE19" i="1" l="1"/>
  <c r="A174" i="11" l="1"/>
  <c r="A160" i="11"/>
  <c r="A147" i="11"/>
  <c r="A141" i="11"/>
  <c r="A133" i="11"/>
  <c r="A122" i="11"/>
  <c r="A121" i="11"/>
  <c r="A120" i="11"/>
  <c r="A93" i="11"/>
  <c r="A66" i="11"/>
  <c r="Z170" i="7"/>
  <c r="Z173" i="7"/>
  <c r="AE23" i="1" l="1"/>
  <c r="AT23" i="1"/>
  <c r="Y44" i="1"/>
  <c r="Y51" i="1" s="1"/>
  <c r="Y54" i="1" s="1"/>
  <c r="Z44" i="1"/>
  <c r="AA44" i="1"/>
  <c r="AA51" i="1" s="1"/>
  <c r="AA54" i="1" s="1"/>
  <c r="AB44" i="1"/>
  <c r="AC44" i="1"/>
  <c r="AC51" i="1" s="1"/>
  <c r="AC54" i="1" s="1"/>
  <c r="AC58" i="1" s="1"/>
  <c r="AD44" i="1"/>
  <c r="AE44" i="1"/>
  <c r="AE51" i="1" s="1"/>
  <c r="AE54" i="1" s="1"/>
  <c r="AF44" i="1"/>
  <c r="AF51" i="1" s="1"/>
  <c r="AF54" i="1" s="1"/>
  <c r="AG44" i="1"/>
  <c r="AG51" i="1" s="1"/>
  <c r="AG54" i="1" s="1"/>
  <c r="AH44" i="1"/>
  <c r="AI44" i="1"/>
  <c r="AI51" i="1" s="1"/>
  <c r="AI54" i="1" s="1"/>
  <c r="AJ44" i="1"/>
  <c r="AK44" i="1"/>
  <c r="AK51" i="1" s="1"/>
  <c r="AK54" i="1" s="1"/>
  <c r="AL44" i="1"/>
  <c r="AM44" i="1"/>
  <c r="AM51" i="1" s="1"/>
  <c r="AM54" i="1" s="1"/>
  <c r="AN44" i="1"/>
  <c r="AN51" i="1" s="1"/>
  <c r="AN54" i="1" s="1"/>
  <c r="AO44" i="1"/>
  <c r="AO51" i="1" s="1"/>
  <c r="AO54" i="1" s="1"/>
  <c r="AP44" i="1"/>
  <c r="AQ44" i="1"/>
  <c r="AQ51" i="1" s="1"/>
  <c r="AQ54" i="1" s="1"/>
  <c r="AR44" i="1"/>
  <c r="AS44" i="1"/>
  <c r="AS51" i="1" s="1"/>
  <c r="AS54" i="1" s="1"/>
  <c r="AT44" i="1"/>
  <c r="AT51" i="1" s="1"/>
  <c r="AT54" i="1" s="1"/>
  <c r="AT58" i="1" s="1"/>
  <c r="AU44" i="1"/>
  <c r="AU51" i="1" s="1"/>
  <c r="AU54" i="1" s="1"/>
  <c r="AU58" i="1" s="1"/>
  <c r="I45" i="1"/>
  <c r="G45" i="1" s="1"/>
  <c r="J45" i="1"/>
  <c r="I46" i="1"/>
  <c r="J46" i="1"/>
  <c r="J44" i="1" s="1"/>
  <c r="K46" i="1"/>
  <c r="L46" i="1"/>
  <c r="M46" i="1"/>
  <c r="N46" i="1"/>
  <c r="N44" i="1" s="1"/>
  <c r="O46" i="1"/>
  <c r="P46" i="1"/>
  <c r="P44" i="1" s="1"/>
  <c r="Q46" i="1"/>
  <c r="R46" i="1"/>
  <c r="R44" i="1" s="1"/>
  <c r="S46" i="1"/>
  <c r="T46" i="1"/>
  <c r="T44" i="1" s="1"/>
  <c r="U46" i="1"/>
  <c r="V46" i="1"/>
  <c r="V44" i="1" s="1"/>
  <c r="W46" i="1"/>
  <c r="I47" i="1"/>
  <c r="J47" i="1"/>
  <c r="K47" i="1"/>
  <c r="L47" i="1"/>
  <c r="G47" i="1" s="1"/>
  <c r="M47" i="1"/>
  <c r="N47" i="1"/>
  <c r="O47" i="1"/>
  <c r="P47" i="1"/>
  <c r="Q47" i="1"/>
  <c r="R47" i="1"/>
  <c r="S47" i="1"/>
  <c r="T47" i="1"/>
  <c r="U47" i="1"/>
  <c r="V47" i="1"/>
  <c r="W47" i="1"/>
  <c r="X47" i="1"/>
  <c r="I48" i="1"/>
  <c r="G48" i="1" s="1"/>
  <c r="J48" i="1"/>
  <c r="K48" i="1"/>
  <c r="K44" i="1" s="1"/>
  <c r="L48" i="1"/>
  <c r="M48" i="1"/>
  <c r="M44" i="1" s="1"/>
  <c r="N48" i="1"/>
  <c r="O48" i="1"/>
  <c r="O44" i="1" s="1"/>
  <c r="P48" i="1"/>
  <c r="Q48" i="1"/>
  <c r="Q44" i="1" s="1"/>
  <c r="R48" i="1"/>
  <c r="S48" i="1"/>
  <c r="S44" i="1" s="1"/>
  <c r="T48" i="1"/>
  <c r="U48" i="1"/>
  <c r="U44" i="1" s="1"/>
  <c r="V48" i="1"/>
  <c r="W48" i="1"/>
  <c r="W44" i="1" s="1"/>
  <c r="X48" i="1"/>
  <c r="I49" i="1"/>
  <c r="L49" i="1"/>
  <c r="G49" i="1" s="1"/>
  <c r="I50" i="1"/>
  <c r="J50" i="1"/>
  <c r="K50" i="1"/>
  <c r="L50" i="1"/>
  <c r="M50" i="1"/>
  <c r="N50" i="1"/>
  <c r="O50" i="1"/>
  <c r="P50" i="1"/>
  <c r="Q50" i="1"/>
  <c r="R50" i="1"/>
  <c r="S50" i="1"/>
  <c r="T50" i="1"/>
  <c r="U50" i="1"/>
  <c r="V50" i="1"/>
  <c r="W50" i="1"/>
  <c r="X50" i="1"/>
  <c r="Z51" i="1"/>
  <c r="Z54" i="1" s="1"/>
  <c r="AB51" i="1"/>
  <c r="AB54" i="1" s="1"/>
  <c r="AB58" i="1" s="1"/>
  <c r="AD51" i="1"/>
  <c r="AD54" i="1" s="1"/>
  <c r="AD58" i="1" s="1"/>
  <c r="AH51" i="1"/>
  <c r="AH54" i="1" s="1"/>
  <c r="AJ51" i="1"/>
  <c r="AJ54" i="1" s="1"/>
  <c r="AL51" i="1"/>
  <c r="AL54" i="1" s="1"/>
  <c r="AP51" i="1"/>
  <c r="AP54" i="1" s="1"/>
  <c r="AR51" i="1"/>
  <c r="AR54" i="1" s="1"/>
  <c r="I52" i="1"/>
  <c r="J52" i="1"/>
  <c r="K52" i="1"/>
  <c r="L52" i="1"/>
  <c r="M52" i="1"/>
  <c r="N52" i="1"/>
  <c r="O52" i="1"/>
  <c r="P52" i="1"/>
  <c r="Q52" i="1"/>
  <c r="R52" i="1"/>
  <c r="S52" i="1"/>
  <c r="T52" i="1"/>
  <c r="U52" i="1"/>
  <c r="V52" i="1"/>
  <c r="W52" i="1"/>
  <c r="X52" i="1"/>
  <c r="I53" i="1"/>
  <c r="G53" i="1" s="1"/>
  <c r="J53" i="1"/>
  <c r="K53" i="1"/>
  <c r="L53" i="1"/>
  <c r="M53" i="1"/>
  <c r="N53" i="1"/>
  <c r="O53" i="1"/>
  <c r="P53" i="1"/>
  <c r="Q53" i="1"/>
  <c r="R53" i="1"/>
  <c r="S53" i="1"/>
  <c r="T53" i="1"/>
  <c r="U53" i="1"/>
  <c r="V53" i="1"/>
  <c r="W53" i="1"/>
  <c r="X53" i="1"/>
  <c r="I55" i="1"/>
  <c r="J55" i="1"/>
  <c r="K55" i="1"/>
  <c r="L55" i="1"/>
  <c r="M55" i="1"/>
  <c r="N55" i="1"/>
  <c r="O55" i="1"/>
  <c r="P55" i="1"/>
  <c r="Q55" i="1"/>
  <c r="R55" i="1"/>
  <c r="S55" i="1"/>
  <c r="T55" i="1"/>
  <c r="U55" i="1"/>
  <c r="V55" i="1"/>
  <c r="W55" i="1"/>
  <c r="I57" i="1"/>
  <c r="J57" i="1"/>
  <c r="K57" i="1"/>
  <c r="L57" i="1"/>
  <c r="G57" i="1" s="1"/>
  <c r="M57" i="1"/>
  <c r="N57" i="1"/>
  <c r="O57" i="1"/>
  <c r="P57" i="1"/>
  <c r="Q57" i="1"/>
  <c r="R57" i="1"/>
  <c r="S57" i="1"/>
  <c r="T57" i="1"/>
  <c r="U57" i="1"/>
  <c r="V57" i="1"/>
  <c r="W57" i="1"/>
  <c r="X57" i="1"/>
  <c r="H58" i="1"/>
  <c r="X44" i="1" l="1"/>
  <c r="X51" i="1" s="1"/>
  <c r="X54" i="1" s="1"/>
  <c r="X58" i="1" s="1"/>
  <c r="G55" i="1"/>
  <c r="G52" i="1"/>
  <c r="G50" i="1"/>
  <c r="W51" i="1"/>
  <c r="W54" i="1" s="1"/>
  <c r="S51" i="1"/>
  <c r="S54" i="1" s="1"/>
  <c r="O51" i="1"/>
  <c r="O54" i="1" s="1"/>
  <c r="O56" i="1" s="1"/>
  <c r="K51" i="1"/>
  <c r="K54" i="1" s="1"/>
  <c r="V51" i="1"/>
  <c r="V54" i="1" s="1"/>
  <c r="R51" i="1"/>
  <c r="R54" i="1" s="1"/>
  <c r="N51" i="1"/>
  <c r="N54" i="1" s="1"/>
  <c r="N58" i="1" s="1"/>
  <c r="J51" i="1"/>
  <c r="J54" i="1" s="1"/>
  <c r="U51" i="1"/>
  <c r="U54" i="1" s="1"/>
  <c r="Q51" i="1"/>
  <c r="Q54" i="1" s="1"/>
  <c r="M51" i="1"/>
  <c r="M54" i="1" s="1"/>
  <c r="M58" i="1" s="1"/>
  <c r="T51" i="1"/>
  <c r="T54" i="1" s="1"/>
  <c r="P51" i="1"/>
  <c r="P54" i="1" s="1"/>
  <c r="L44" i="1"/>
  <c r="L51" i="1" s="1"/>
  <c r="L54" i="1" s="1"/>
  <c r="L56" i="1" s="1"/>
  <c r="AR58" i="1"/>
  <c r="AR56" i="1"/>
  <c r="AJ58" i="1"/>
  <c r="AJ56" i="1"/>
  <c r="AP58" i="1"/>
  <c r="AP56" i="1"/>
  <c r="AH58" i="1"/>
  <c r="AH56" i="1"/>
  <c r="Z56" i="1"/>
  <c r="Z58" i="1"/>
  <c r="W56" i="1"/>
  <c r="W58" i="1"/>
  <c r="S56" i="1"/>
  <c r="S58" i="1"/>
  <c r="K56" i="1"/>
  <c r="K58" i="1"/>
  <c r="V58" i="1"/>
  <c r="V56" i="1"/>
  <c r="R58" i="1"/>
  <c r="R56" i="1"/>
  <c r="J58" i="1"/>
  <c r="J56" i="1"/>
  <c r="AQ56" i="1"/>
  <c r="AQ58" i="1"/>
  <c r="AM56" i="1"/>
  <c r="AM58" i="1"/>
  <c r="AI56" i="1"/>
  <c r="AI58" i="1"/>
  <c r="AE56" i="1"/>
  <c r="AE58" i="1"/>
  <c r="AA56" i="1"/>
  <c r="AA58" i="1"/>
  <c r="AN58" i="1"/>
  <c r="AN56" i="1"/>
  <c r="AF58" i="1"/>
  <c r="AF56" i="1"/>
  <c r="AL58" i="1"/>
  <c r="AL56" i="1"/>
  <c r="U58" i="1"/>
  <c r="U56" i="1"/>
  <c r="Q58" i="1"/>
  <c r="Q56" i="1"/>
  <c r="T58" i="1"/>
  <c r="T56" i="1"/>
  <c r="P58" i="1"/>
  <c r="P56" i="1"/>
  <c r="L58" i="1"/>
  <c r="AS58" i="1"/>
  <c r="AS56" i="1"/>
  <c r="AO58" i="1"/>
  <c r="AO56" i="1"/>
  <c r="AK58" i="1"/>
  <c r="AK56" i="1"/>
  <c r="AG58" i="1"/>
  <c r="AG56" i="1"/>
  <c r="Y56" i="1"/>
  <c r="Y58" i="1"/>
  <c r="G46" i="1"/>
  <c r="G44" i="1" s="1"/>
  <c r="I44" i="1"/>
  <c r="M56" i="1" l="1"/>
  <c r="N56" i="1"/>
  <c r="O58" i="1"/>
  <c r="G51" i="1"/>
  <c r="G54" i="1" s="1"/>
  <c r="G56" i="1" s="1"/>
  <c r="I51" i="1"/>
  <c r="I54" i="1" s="1"/>
  <c r="I58" i="1" l="1"/>
  <c r="I56" i="1"/>
  <c r="Z189" i="11" l="1"/>
  <c r="Z188" i="11"/>
  <c r="Z187" i="11"/>
  <c r="Z186" i="11"/>
  <c r="Z185" i="11"/>
  <c r="Z184" i="11"/>
  <c r="Z183" i="11"/>
  <c r="Z182" i="11"/>
  <c r="Z181" i="11"/>
  <c r="Z180" i="11"/>
  <c r="Z179" i="11"/>
  <c r="Z178" i="11"/>
  <c r="Z177" i="11"/>
  <c r="Z176" i="11"/>
  <c r="Z175" i="11"/>
  <c r="Z167" i="11"/>
  <c r="Z167" i="10"/>
  <c r="Z157" i="11"/>
  <c r="Z156" i="11"/>
  <c r="Z155" i="11"/>
  <c r="Z154" i="11"/>
  <c r="Z153" i="11"/>
  <c r="Z152" i="11"/>
  <c r="Z151" i="11"/>
  <c r="Z150" i="11"/>
  <c r="Z149" i="11"/>
  <c r="Z148" i="11"/>
  <c r="Z146" i="11"/>
  <c r="Z145" i="11"/>
  <c r="Z144" i="11"/>
  <c r="Z143" i="11"/>
  <c r="Z142" i="11"/>
  <c r="Z129" i="11"/>
  <c r="Z128" i="11"/>
  <c r="Z127" i="11"/>
  <c r="Z126" i="11"/>
  <c r="Z125" i="11"/>
  <c r="Z124" i="11"/>
  <c r="Z123" i="11"/>
  <c r="Z122" i="11"/>
  <c r="Z121" i="11"/>
  <c r="Z114" i="11"/>
  <c r="Z113" i="11"/>
  <c r="Z112" i="11"/>
  <c r="Z111" i="11"/>
  <c r="Z110" i="11"/>
  <c r="Z109" i="11"/>
  <c r="Z108" i="11"/>
  <c r="Z107" i="11"/>
  <c r="Z106" i="11"/>
  <c r="Z105" i="11"/>
  <c r="Z104" i="11"/>
  <c r="Z103" i="11"/>
  <c r="Z102" i="11"/>
  <c r="Z101" i="11"/>
  <c r="Z100" i="11"/>
  <c r="Z99" i="11"/>
  <c r="Z98" i="11"/>
  <c r="Z97" i="11"/>
  <c r="Z92" i="11"/>
  <c r="Z91" i="11"/>
  <c r="Z90" i="11"/>
  <c r="Z89" i="11"/>
  <c r="Z88" i="11"/>
  <c r="Z87" i="11"/>
  <c r="Z86" i="11"/>
  <c r="Z81" i="11"/>
  <c r="Z80" i="11"/>
  <c r="Z78" i="11"/>
  <c r="Z71" i="11"/>
  <c r="Z61" i="11"/>
  <c r="Z60" i="11"/>
  <c r="Z59" i="11"/>
  <c r="Z58" i="11"/>
  <c r="Z46" i="11"/>
  <c r="Z28" i="11"/>
  <c r="N115" i="4" l="1"/>
  <c r="V190" i="11" l="1"/>
  <c r="U190" i="11"/>
  <c r="T190" i="11"/>
  <c r="S190" i="11"/>
  <c r="R190" i="11"/>
  <c r="Q190" i="11"/>
  <c r="P190" i="11"/>
  <c r="O190" i="11"/>
  <c r="N190" i="11"/>
  <c r="M190" i="11"/>
  <c r="L190" i="11"/>
  <c r="K190" i="11"/>
  <c r="J190" i="11"/>
  <c r="I190" i="11"/>
  <c r="H190" i="11"/>
  <c r="G190" i="11"/>
  <c r="F190" i="11"/>
  <c r="E190" i="11"/>
  <c r="V189" i="11"/>
  <c r="U189" i="11"/>
  <c r="T189" i="11"/>
  <c r="S189" i="11"/>
  <c r="R189" i="11"/>
  <c r="Q189" i="11"/>
  <c r="P189" i="11"/>
  <c r="O189" i="11"/>
  <c r="N189" i="11"/>
  <c r="M189" i="11"/>
  <c r="L189" i="11"/>
  <c r="K189" i="11"/>
  <c r="J189" i="11"/>
  <c r="I189" i="11"/>
  <c r="H189" i="11"/>
  <c r="G189" i="11"/>
  <c r="F189" i="11"/>
  <c r="E189" i="11"/>
  <c r="V188" i="11"/>
  <c r="U188" i="11"/>
  <c r="T188" i="11"/>
  <c r="S188" i="11"/>
  <c r="R188" i="11"/>
  <c r="Q188" i="11"/>
  <c r="P188" i="11"/>
  <c r="O188" i="11"/>
  <c r="N188" i="11"/>
  <c r="M188" i="11"/>
  <c r="L188" i="11"/>
  <c r="K188" i="11"/>
  <c r="J188" i="11"/>
  <c r="I188" i="11"/>
  <c r="H188" i="11"/>
  <c r="G188" i="11"/>
  <c r="F188" i="11"/>
  <c r="E188" i="11"/>
  <c r="V187" i="11"/>
  <c r="U187" i="11"/>
  <c r="T187" i="11"/>
  <c r="S187" i="11"/>
  <c r="R187" i="11"/>
  <c r="Q187" i="11"/>
  <c r="P187" i="11"/>
  <c r="O187" i="11"/>
  <c r="N187" i="11"/>
  <c r="M187" i="11"/>
  <c r="L187" i="11"/>
  <c r="K187" i="11"/>
  <c r="J187" i="11"/>
  <c r="I187" i="11"/>
  <c r="H187" i="11"/>
  <c r="G187" i="11"/>
  <c r="F187" i="11"/>
  <c r="E187" i="11"/>
  <c r="V186" i="11"/>
  <c r="U186" i="11"/>
  <c r="T186" i="11"/>
  <c r="S186" i="11"/>
  <c r="R186" i="11"/>
  <c r="Q186" i="11"/>
  <c r="P186" i="11"/>
  <c r="O186" i="11"/>
  <c r="N186" i="11"/>
  <c r="M186" i="11"/>
  <c r="L186" i="11"/>
  <c r="K186" i="11"/>
  <c r="J186" i="11"/>
  <c r="I186" i="11"/>
  <c r="H186" i="11"/>
  <c r="G186" i="11"/>
  <c r="F186" i="11"/>
  <c r="E186" i="11"/>
  <c r="V185" i="11"/>
  <c r="U185" i="11"/>
  <c r="T185" i="11"/>
  <c r="S185" i="11"/>
  <c r="R185" i="11"/>
  <c r="Q185" i="11"/>
  <c r="P185" i="11"/>
  <c r="O185" i="11"/>
  <c r="N185" i="11"/>
  <c r="M185" i="11"/>
  <c r="L185" i="11"/>
  <c r="K185" i="11"/>
  <c r="J185" i="11"/>
  <c r="I185" i="11"/>
  <c r="H185" i="11"/>
  <c r="G185" i="11"/>
  <c r="F185" i="11"/>
  <c r="E185" i="11"/>
  <c r="V184" i="11"/>
  <c r="U184" i="11"/>
  <c r="T184" i="11"/>
  <c r="S184" i="11"/>
  <c r="R184" i="11"/>
  <c r="Q184" i="11"/>
  <c r="P184" i="11"/>
  <c r="O184" i="11"/>
  <c r="N184" i="11"/>
  <c r="M184" i="11"/>
  <c r="L184" i="11"/>
  <c r="K184" i="11"/>
  <c r="J184" i="11"/>
  <c r="I184" i="11"/>
  <c r="H184" i="11"/>
  <c r="G184" i="11"/>
  <c r="F184" i="11"/>
  <c r="E184" i="11"/>
  <c r="V183" i="11"/>
  <c r="V174" i="11" s="1"/>
  <c r="U183" i="11"/>
  <c r="T183" i="11"/>
  <c r="S183" i="11"/>
  <c r="R183" i="11"/>
  <c r="Q183" i="11"/>
  <c r="P183" i="11"/>
  <c r="O183" i="11"/>
  <c r="N183" i="11"/>
  <c r="M183" i="11"/>
  <c r="L183" i="11"/>
  <c r="K183" i="11"/>
  <c r="J183" i="11"/>
  <c r="I183" i="11"/>
  <c r="H183" i="11"/>
  <c r="G183" i="11"/>
  <c r="F183" i="11"/>
  <c r="E183" i="11"/>
  <c r="V182" i="11"/>
  <c r="U182" i="11"/>
  <c r="T182" i="11"/>
  <c r="S182" i="11"/>
  <c r="R182" i="11"/>
  <c r="Q182" i="11"/>
  <c r="P182" i="11"/>
  <c r="O182" i="11"/>
  <c r="N182" i="11"/>
  <c r="M182" i="11"/>
  <c r="L182" i="11"/>
  <c r="K182" i="11"/>
  <c r="J182" i="11"/>
  <c r="I182" i="11"/>
  <c r="H182" i="11"/>
  <c r="G182" i="11"/>
  <c r="F182" i="11"/>
  <c r="E182" i="11"/>
  <c r="V181" i="11"/>
  <c r="U181" i="11"/>
  <c r="T181" i="11"/>
  <c r="S181" i="11"/>
  <c r="R181" i="11"/>
  <c r="Q181" i="11"/>
  <c r="P181" i="11"/>
  <c r="O181" i="11"/>
  <c r="N181" i="11"/>
  <c r="M181" i="11"/>
  <c r="L181" i="11"/>
  <c r="K181" i="11"/>
  <c r="J181" i="11"/>
  <c r="I181" i="11"/>
  <c r="H181" i="11"/>
  <c r="G181" i="11"/>
  <c r="F181" i="11"/>
  <c r="E181" i="11"/>
  <c r="V180" i="11"/>
  <c r="U180" i="11"/>
  <c r="T180" i="11"/>
  <c r="S180" i="11"/>
  <c r="R180" i="11"/>
  <c r="Q180" i="11"/>
  <c r="P180" i="11"/>
  <c r="O180" i="11"/>
  <c r="N180" i="11"/>
  <c r="M180" i="11"/>
  <c r="L180" i="11"/>
  <c r="K180" i="11"/>
  <c r="J180" i="11"/>
  <c r="I180" i="11"/>
  <c r="H180" i="11"/>
  <c r="G180" i="11"/>
  <c r="F180" i="11"/>
  <c r="E180" i="11"/>
  <c r="V179" i="11"/>
  <c r="U179" i="11"/>
  <c r="T179" i="11"/>
  <c r="S179" i="11"/>
  <c r="R179" i="11"/>
  <c r="Q179" i="11"/>
  <c r="P179" i="11"/>
  <c r="O179" i="11"/>
  <c r="N179" i="11"/>
  <c r="M179" i="11"/>
  <c r="L179" i="11"/>
  <c r="K179" i="11"/>
  <c r="J179" i="11"/>
  <c r="I179" i="11"/>
  <c r="H179" i="11"/>
  <c r="G179" i="11"/>
  <c r="F179" i="11"/>
  <c r="E179" i="11"/>
  <c r="V178" i="11"/>
  <c r="U178" i="11"/>
  <c r="T178" i="11"/>
  <c r="S178" i="11"/>
  <c r="R178" i="11"/>
  <c r="Q178" i="11"/>
  <c r="P178" i="11"/>
  <c r="O178" i="11"/>
  <c r="N178" i="11"/>
  <c r="M178" i="11"/>
  <c r="L178" i="11"/>
  <c r="K178" i="11"/>
  <c r="J178" i="11"/>
  <c r="I178" i="11"/>
  <c r="H178" i="11"/>
  <c r="G178" i="11"/>
  <c r="F178" i="11"/>
  <c r="E178" i="11"/>
  <c r="V177" i="11"/>
  <c r="U177" i="11"/>
  <c r="T177" i="11"/>
  <c r="S177" i="11"/>
  <c r="R177" i="11"/>
  <c r="Q177" i="11"/>
  <c r="P177" i="11"/>
  <c r="O177" i="11"/>
  <c r="N177" i="11"/>
  <c r="M177" i="11"/>
  <c r="L177" i="11"/>
  <c r="K177" i="11"/>
  <c r="J177" i="11"/>
  <c r="I177" i="11"/>
  <c r="H177" i="11"/>
  <c r="G177" i="11"/>
  <c r="F177" i="11"/>
  <c r="E177" i="11"/>
  <c r="V176" i="11"/>
  <c r="U176" i="11"/>
  <c r="U174" i="11" s="1"/>
  <c r="T176" i="11"/>
  <c r="S176" i="11"/>
  <c r="R176" i="11"/>
  <c r="Q176" i="11"/>
  <c r="Q174" i="11" s="1"/>
  <c r="P176" i="11"/>
  <c r="O176" i="11"/>
  <c r="N176" i="11"/>
  <c r="M176" i="11"/>
  <c r="M174" i="11" s="1"/>
  <c r="L176" i="11"/>
  <c r="K176" i="11"/>
  <c r="J176" i="11"/>
  <c r="I176" i="11"/>
  <c r="I174" i="11" s="1"/>
  <c r="H176" i="11"/>
  <c r="G176" i="11"/>
  <c r="F176" i="11"/>
  <c r="E176" i="11"/>
  <c r="V175" i="11"/>
  <c r="U175" i="11"/>
  <c r="T175" i="11"/>
  <c r="S175" i="11"/>
  <c r="R175" i="11"/>
  <c r="Q175" i="11"/>
  <c r="P175" i="11"/>
  <c r="O175" i="11"/>
  <c r="N175" i="11"/>
  <c r="M175" i="11"/>
  <c r="L175" i="11"/>
  <c r="K175" i="11"/>
  <c r="J175" i="11"/>
  <c r="I175" i="11"/>
  <c r="H175" i="11"/>
  <c r="G175" i="11"/>
  <c r="F175" i="11"/>
  <c r="E175" i="11"/>
  <c r="AU174" i="11"/>
  <c r="AT174" i="11"/>
  <c r="AS174" i="11"/>
  <c r="AR174" i="11"/>
  <c r="AQ174" i="11"/>
  <c r="AP174" i="11"/>
  <c r="AO174" i="11"/>
  <c r="AN174" i="11"/>
  <c r="AM174" i="11"/>
  <c r="AL174" i="11"/>
  <c r="AK174" i="11"/>
  <c r="AJ174" i="11"/>
  <c r="AI174" i="11"/>
  <c r="AH174" i="11"/>
  <c r="AG174" i="11"/>
  <c r="AF174" i="11"/>
  <c r="AE174" i="11"/>
  <c r="AD174" i="11"/>
  <c r="AC174" i="11"/>
  <c r="F174" i="11"/>
  <c r="V173" i="11"/>
  <c r="U173" i="11"/>
  <c r="T173" i="11"/>
  <c r="S173" i="11"/>
  <c r="S171" i="11" s="1"/>
  <c r="R173" i="11"/>
  <c r="Q173" i="11"/>
  <c r="P173" i="11"/>
  <c r="O173" i="11"/>
  <c r="O171" i="11" s="1"/>
  <c r="N173" i="11"/>
  <c r="M173" i="11"/>
  <c r="L173" i="11"/>
  <c r="K173" i="11"/>
  <c r="K171" i="11" s="1"/>
  <c r="J173" i="11"/>
  <c r="I173" i="11"/>
  <c r="H173" i="11"/>
  <c r="G173" i="11"/>
  <c r="F173" i="11"/>
  <c r="E173" i="11"/>
  <c r="V172" i="11"/>
  <c r="U172" i="11"/>
  <c r="T172" i="11"/>
  <c r="T171" i="11" s="1"/>
  <c r="S172" i="11"/>
  <c r="R172" i="11"/>
  <c r="Q172" i="11"/>
  <c r="Q171" i="11" s="1"/>
  <c r="P172" i="11"/>
  <c r="O172" i="11"/>
  <c r="N172" i="11"/>
  <c r="M172" i="11"/>
  <c r="M171" i="11" s="1"/>
  <c r="L172" i="11"/>
  <c r="K172" i="11"/>
  <c r="J172" i="11"/>
  <c r="I172" i="11"/>
  <c r="I171" i="11" s="1"/>
  <c r="H172" i="11"/>
  <c r="H171" i="11" s="1"/>
  <c r="G172" i="11"/>
  <c r="F172" i="11"/>
  <c r="E172" i="11"/>
  <c r="AU171" i="11"/>
  <c r="AT171" i="11"/>
  <c r="AS171" i="11"/>
  <c r="AR171" i="11"/>
  <c r="AQ171" i="11"/>
  <c r="AP171" i="11"/>
  <c r="AO171" i="11"/>
  <c r="AN171" i="11"/>
  <c r="AM171" i="11"/>
  <c r="AL171" i="11"/>
  <c r="AK171" i="11"/>
  <c r="AJ171" i="11"/>
  <c r="AI171" i="11"/>
  <c r="AH171" i="11"/>
  <c r="AG171" i="11"/>
  <c r="AF171" i="11"/>
  <c r="AE171" i="11"/>
  <c r="AD171" i="11"/>
  <c r="AC171" i="11"/>
  <c r="V171" i="11"/>
  <c r="U171" i="11"/>
  <c r="R171" i="11"/>
  <c r="P171" i="11"/>
  <c r="N171" i="11"/>
  <c r="L171" i="11"/>
  <c r="J171" i="11"/>
  <c r="F171" i="11"/>
  <c r="E171" i="11"/>
  <c r="V170" i="11"/>
  <c r="U170" i="11"/>
  <c r="T170" i="11"/>
  <c r="S170" i="11"/>
  <c r="R170" i="11"/>
  <c r="Q170" i="11"/>
  <c r="P170" i="11"/>
  <c r="O170" i="11"/>
  <c r="N170" i="11"/>
  <c r="M170" i="11"/>
  <c r="L170" i="11"/>
  <c r="K170" i="11"/>
  <c r="J170" i="11"/>
  <c r="I170" i="11"/>
  <c r="H170" i="11"/>
  <c r="G170" i="11"/>
  <c r="F170" i="11"/>
  <c r="E170" i="11"/>
  <c r="V169" i="11"/>
  <c r="U169" i="11"/>
  <c r="T169" i="11"/>
  <c r="S169" i="11"/>
  <c r="R169" i="11"/>
  <c r="Q169" i="11"/>
  <c r="P169" i="11"/>
  <c r="O169" i="11"/>
  <c r="O160" i="11" s="1"/>
  <c r="N169" i="11"/>
  <c r="M169" i="11"/>
  <c r="L169" i="11"/>
  <c r="K169" i="11"/>
  <c r="J169" i="11"/>
  <c r="I169" i="11"/>
  <c r="H169" i="11"/>
  <c r="G169" i="11"/>
  <c r="F169" i="11"/>
  <c r="E169" i="11"/>
  <c r="V168" i="11"/>
  <c r="U168" i="11"/>
  <c r="T168" i="11"/>
  <c r="S168" i="11"/>
  <c r="R168" i="11"/>
  <c r="Q168" i="11"/>
  <c r="P168" i="11"/>
  <c r="O168" i="11"/>
  <c r="N168" i="11"/>
  <c r="M168" i="11"/>
  <c r="L168" i="11"/>
  <c r="K168" i="11"/>
  <c r="J168" i="11"/>
  <c r="I168" i="11"/>
  <c r="H168" i="11"/>
  <c r="G168" i="11"/>
  <c r="F168" i="11"/>
  <c r="E168" i="11"/>
  <c r="V167" i="11"/>
  <c r="U167" i="11"/>
  <c r="T167" i="11"/>
  <c r="S167" i="11"/>
  <c r="R167" i="11"/>
  <c r="Q167" i="11"/>
  <c r="P167" i="11"/>
  <c r="O167" i="11"/>
  <c r="N167" i="11"/>
  <c r="M167" i="11"/>
  <c r="L167" i="11"/>
  <c r="K167" i="11"/>
  <c r="J167" i="11"/>
  <c r="I167" i="11"/>
  <c r="H167" i="11"/>
  <c r="G167" i="11"/>
  <c r="F167" i="11"/>
  <c r="E167" i="11"/>
  <c r="V166" i="11"/>
  <c r="U166" i="11"/>
  <c r="T166" i="11"/>
  <c r="S166" i="11"/>
  <c r="R166" i="11"/>
  <c r="Q166" i="11"/>
  <c r="P166" i="11"/>
  <c r="O166" i="11"/>
  <c r="N166" i="11"/>
  <c r="M166" i="11"/>
  <c r="L166" i="11"/>
  <c r="K166" i="11"/>
  <c r="J166" i="11"/>
  <c r="I166" i="11"/>
  <c r="H166" i="11"/>
  <c r="G166" i="11"/>
  <c r="F166" i="11"/>
  <c r="E166" i="11"/>
  <c r="V165" i="11"/>
  <c r="U165" i="11"/>
  <c r="T165" i="11"/>
  <c r="S165" i="11"/>
  <c r="R165" i="11"/>
  <c r="Q165" i="11"/>
  <c r="P165" i="11"/>
  <c r="O165" i="11"/>
  <c r="N165" i="11"/>
  <c r="M165" i="11"/>
  <c r="L165" i="11"/>
  <c r="K165" i="11"/>
  <c r="J165" i="11"/>
  <c r="J160" i="11" s="1"/>
  <c r="I165" i="11"/>
  <c r="H165" i="11"/>
  <c r="G165" i="11"/>
  <c r="F165" i="11"/>
  <c r="E165" i="11"/>
  <c r="V164" i="11"/>
  <c r="U164" i="11"/>
  <c r="T164" i="11"/>
  <c r="S164" i="11"/>
  <c r="R164" i="11"/>
  <c r="Q164" i="11"/>
  <c r="P164" i="11"/>
  <c r="O164" i="11"/>
  <c r="N164" i="11"/>
  <c r="M164" i="11"/>
  <c r="L164" i="11"/>
  <c r="K164" i="11"/>
  <c r="J164" i="11"/>
  <c r="I164" i="11"/>
  <c r="H164" i="11"/>
  <c r="H160" i="11" s="1"/>
  <c r="G164" i="11"/>
  <c r="F164" i="11"/>
  <c r="E164" i="11"/>
  <c r="V163" i="11"/>
  <c r="U163" i="11"/>
  <c r="T163" i="11"/>
  <c r="S163" i="11"/>
  <c r="R163" i="11"/>
  <c r="Q163" i="11"/>
  <c r="P163" i="11"/>
  <c r="O163" i="11"/>
  <c r="N163" i="11"/>
  <c r="M163" i="11"/>
  <c r="L163" i="11"/>
  <c r="K163" i="11"/>
  <c r="J163" i="11"/>
  <c r="I163" i="11"/>
  <c r="H163" i="11"/>
  <c r="G163" i="11"/>
  <c r="F163" i="11"/>
  <c r="E163" i="11"/>
  <c r="V162" i="11"/>
  <c r="U162" i="11"/>
  <c r="T162" i="11"/>
  <c r="S162" i="11"/>
  <c r="R162" i="11"/>
  <c r="Q162" i="11"/>
  <c r="P162" i="11"/>
  <c r="O162" i="11"/>
  <c r="N162" i="11"/>
  <c r="M162" i="11"/>
  <c r="L162" i="11"/>
  <c r="K162" i="11"/>
  <c r="J162" i="11"/>
  <c r="I162" i="11"/>
  <c r="H162" i="11"/>
  <c r="G162" i="11"/>
  <c r="F162" i="11"/>
  <c r="E162" i="11"/>
  <c r="V161" i="11"/>
  <c r="U161" i="11"/>
  <c r="T161" i="11"/>
  <c r="S161" i="11"/>
  <c r="R161" i="11"/>
  <c r="Q161" i="11"/>
  <c r="P161" i="11"/>
  <c r="O161" i="11"/>
  <c r="N161" i="11"/>
  <c r="M161" i="11"/>
  <c r="L161" i="11"/>
  <c r="K161" i="11"/>
  <c r="J161" i="11"/>
  <c r="I161" i="11"/>
  <c r="H161" i="11"/>
  <c r="G161" i="11"/>
  <c r="F161" i="11"/>
  <c r="E161" i="11"/>
  <c r="AU160" i="11"/>
  <c r="AT160" i="11"/>
  <c r="AS160" i="11"/>
  <c r="AR160" i="11"/>
  <c r="AQ160" i="11"/>
  <c r="AP160" i="11"/>
  <c r="AO160" i="11"/>
  <c r="AN160" i="11"/>
  <c r="AM160" i="11"/>
  <c r="AL160" i="11"/>
  <c r="AK160" i="11"/>
  <c r="AJ160" i="11"/>
  <c r="AI160" i="11"/>
  <c r="AH160" i="11"/>
  <c r="AG160" i="11"/>
  <c r="AF160" i="11"/>
  <c r="AE160" i="11"/>
  <c r="AD160" i="11"/>
  <c r="AC160" i="11"/>
  <c r="E160" i="11"/>
  <c r="V159" i="11"/>
  <c r="U159" i="11"/>
  <c r="T159" i="11"/>
  <c r="S159" i="11"/>
  <c r="R159" i="11"/>
  <c r="Q159" i="11"/>
  <c r="P159" i="11"/>
  <c r="O159" i="11"/>
  <c r="N159" i="11"/>
  <c r="M159" i="11"/>
  <c r="L159" i="11"/>
  <c r="K159" i="11"/>
  <c r="J159" i="11"/>
  <c r="I159" i="11"/>
  <c r="H159" i="11"/>
  <c r="G159" i="11"/>
  <c r="F159" i="11"/>
  <c r="E159" i="11"/>
  <c r="V158" i="11"/>
  <c r="U158" i="11"/>
  <c r="T158" i="11"/>
  <c r="S158" i="11"/>
  <c r="R158" i="11"/>
  <c r="Q158" i="11"/>
  <c r="P158" i="11"/>
  <c r="O158" i="11"/>
  <c r="N158" i="11"/>
  <c r="M158" i="11"/>
  <c r="L158" i="11"/>
  <c r="K158" i="11"/>
  <c r="J158" i="11"/>
  <c r="I158" i="11"/>
  <c r="H158" i="11"/>
  <c r="G158" i="11"/>
  <c r="F158" i="11"/>
  <c r="E158" i="11"/>
  <c r="V157" i="11"/>
  <c r="U157" i="11"/>
  <c r="T157" i="11"/>
  <c r="S157" i="11"/>
  <c r="R157" i="11"/>
  <c r="Q157" i="11"/>
  <c r="P157" i="11"/>
  <c r="O157" i="11"/>
  <c r="N157" i="11"/>
  <c r="M157" i="11"/>
  <c r="L157" i="11"/>
  <c r="K157" i="11"/>
  <c r="J157" i="11"/>
  <c r="I157" i="11"/>
  <c r="H157" i="11"/>
  <c r="G157" i="11"/>
  <c r="F157" i="11"/>
  <c r="E157" i="11"/>
  <c r="V156" i="11"/>
  <c r="U156" i="11"/>
  <c r="T156" i="11"/>
  <c r="S156" i="11"/>
  <c r="R156" i="11"/>
  <c r="Q156" i="11"/>
  <c r="P156" i="11"/>
  <c r="O156" i="11"/>
  <c r="N156" i="11"/>
  <c r="M156" i="11"/>
  <c r="L156" i="11"/>
  <c r="K156" i="11"/>
  <c r="J156" i="11"/>
  <c r="I156" i="11"/>
  <c r="H156" i="11"/>
  <c r="G156" i="11"/>
  <c r="F156" i="11"/>
  <c r="E156" i="11"/>
  <c r="V155" i="11"/>
  <c r="U155" i="11"/>
  <c r="T155" i="11"/>
  <c r="S155" i="11"/>
  <c r="R155" i="11"/>
  <c r="Q155" i="11"/>
  <c r="P155" i="11"/>
  <c r="O155" i="11"/>
  <c r="N155" i="11"/>
  <c r="M155" i="11"/>
  <c r="L155" i="11"/>
  <c r="K155" i="11"/>
  <c r="J155" i="11"/>
  <c r="I155" i="11"/>
  <c r="H155" i="11"/>
  <c r="G155" i="11"/>
  <c r="F155" i="11"/>
  <c r="E155" i="11"/>
  <c r="V154" i="11"/>
  <c r="U154" i="11"/>
  <c r="T154" i="11"/>
  <c r="S154" i="11"/>
  <c r="R154" i="11"/>
  <c r="Q154" i="11"/>
  <c r="P154" i="11"/>
  <c r="O154" i="11"/>
  <c r="N154" i="11"/>
  <c r="M154" i="11"/>
  <c r="L154" i="11"/>
  <c r="K154" i="11"/>
  <c r="J154" i="11"/>
  <c r="I154" i="11"/>
  <c r="H154" i="11"/>
  <c r="G154" i="11"/>
  <c r="F154" i="11"/>
  <c r="E154" i="11"/>
  <c r="V153" i="11"/>
  <c r="U153" i="11"/>
  <c r="T153" i="11"/>
  <c r="S153" i="11"/>
  <c r="R153" i="11"/>
  <c r="Q153" i="11"/>
  <c r="P153" i="11"/>
  <c r="O153" i="11"/>
  <c r="N153" i="11"/>
  <c r="M153" i="11"/>
  <c r="L153" i="11"/>
  <c r="K153" i="11"/>
  <c r="J153" i="11"/>
  <c r="I153" i="11"/>
  <c r="H153" i="11"/>
  <c r="G153" i="11"/>
  <c r="F153" i="11"/>
  <c r="E153" i="11"/>
  <c r="V152" i="11"/>
  <c r="U152" i="11"/>
  <c r="T152" i="11"/>
  <c r="S152" i="11"/>
  <c r="R152" i="11"/>
  <c r="Q152" i="11"/>
  <c r="P152" i="11"/>
  <c r="O152" i="11"/>
  <c r="N152" i="11"/>
  <c r="M152" i="11"/>
  <c r="L152" i="11"/>
  <c r="K152" i="11"/>
  <c r="J152" i="11"/>
  <c r="I152" i="11"/>
  <c r="H152" i="11"/>
  <c r="G152" i="11"/>
  <c r="F152" i="11"/>
  <c r="E152" i="11"/>
  <c r="V151" i="11"/>
  <c r="V147" i="11" s="1"/>
  <c r="U151" i="11"/>
  <c r="T151" i="11"/>
  <c r="S151" i="11"/>
  <c r="R151" i="11"/>
  <c r="Q151" i="11"/>
  <c r="P151" i="11"/>
  <c r="O151" i="11"/>
  <c r="N151" i="11"/>
  <c r="M151" i="11"/>
  <c r="L151" i="11"/>
  <c r="K151" i="11"/>
  <c r="J151" i="11"/>
  <c r="I151" i="11"/>
  <c r="H151" i="11"/>
  <c r="G151" i="11"/>
  <c r="F151" i="11"/>
  <c r="E151" i="11"/>
  <c r="V150" i="11"/>
  <c r="U150" i="11"/>
  <c r="T150" i="11"/>
  <c r="S150" i="11"/>
  <c r="R150" i="11"/>
  <c r="Q150" i="11"/>
  <c r="P150" i="11"/>
  <c r="O150" i="11"/>
  <c r="N150" i="11"/>
  <c r="M150" i="11"/>
  <c r="L150" i="11"/>
  <c r="K150" i="11"/>
  <c r="J150" i="11"/>
  <c r="I150" i="11"/>
  <c r="H150" i="11"/>
  <c r="G150" i="11"/>
  <c r="F150" i="11"/>
  <c r="E150" i="11"/>
  <c r="V149" i="11"/>
  <c r="U149" i="11"/>
  <c r="T149" i="11"/>
  <c r="S149" i="11"/>
  <c r="R149" i="11"/>
  <c r="Q149" i="11"/>
  <c r="Q147" i="11" s="1"/>
  <c r="P149" i="11"/>
  <c r="O149" i="11"/>
  <c r="N149" i="11"/>
  <c r="M149" i="11"/>
  <c r="M147" i="11" s="1"/>
  <c r="L149" i="11"/>
  <c r="K149" i="11"/>
  <c r="J149" i="11"/>
  <c r="I149" i="11"/>
  <c r="I147" i="11" s="1"/>
  <c r="H149" i="11"/>
  <c r="G149" i="11"/>
  <c r="F149" i="11"/>
  <c r="E149" i="11"/>
  <c r="V148" i="11"/>
  <c r="U148" i="11"/>
  <c r="T148" i="11"/>
  <c r="S148" i="11"/>
  <c r="R148" i="11"/>
  <c r="Q148" i="11"/>
  <c r="P148" i="11"/>
  <c r="O148" i="11"/>
  <c r="N148" i="11"/>
  <c r="M148" i="11"/>
  <c r="L148" i="11"/>
  <c r="K148" i="11"/>
  <c r="J148" i="11"/>
  <c r="I148" i="11"/>
  <c r="H148" i="11"/>
  <c r="G148" i="11"/>
  <c r="F148" i="11"/>
  <c r="E148" i="11"/>
  <c r="AU147" i="11"/>
  <c r="AT147" i="11"/>
  <c r="AS147" i="11"/>
  <c r="AR147" i="11"/>
  <c r="AQ147" i="11"/>
  <c r="AP147" i="11"/>
  <c r="AO147" i="11"/>
  <c r="AN147" i="11"/>
  <c r="AM147" i="11"/>
  <c r="AL147" i="11"/>
  <c r="AK147" i="11"/>
  <c r="AJ147" i="11"/>
  <c r="AI147" i="11"/>
  <c r="AH147" i="11"/>
  <c r="AG147" i="11"/>
  <c r="AF147" i="11"/>
  <c r="AE147" i="11"/>
  <c r="AD147" i="11"/>
  <c r="AC147" i="11"/>
  <c r="U147" i="11"/>
  <c r="N147" i="11"/>
  <c r="F147" i="11"/>
  <c r="V146" i="11"/>
  <c r="V141" i="11" s="1"/>
  <c r="U146" i="11"/>
  <c r="T146" i="11"/>
  <c r="S146" i="11"/>
  <c r="R146" i="11"/>
  <c r="Q146" i="11"/>
  <c r="P146" i="11"/>
  <c r="O146" i="11"/>
  <c r="O141" i="11" s="1"/>
  <c r="N146" i="11"/>
  <c r="N141" i="11" s="1"/>
  <c r="M146" i="11"/>
  <c r="L146" i="11"/>
  <c r="K146" i="11"/>
  <c r="J146" i="11"/>
  <c r="I146" i="11"/>
  <c r="H146" i="11"/>
  <c r="G146" i="11"/>
  <c r="G141" i="11" s="1"/>
  <c r="F146" i="11"/>
  <c r="E146" i="11"/>
  <c r="V145" i="11"/>
  <c r="U145" i="11"/>
  <c r="T145" i="11"/>
  <c r="S145" i="11"/>
  <c r="R145" i="11"/>
  <c r="Q145" i="11"/>
  <c r="P145" i="11"/>
  <c r="O145" i="11"/>
  <c r="N145" i="11"/>
  <c r="M145" i="11"/>
  <c r="L145" i="11"/>
  <c r="K145" i="11"/>
  <c r="J145" i="11"/>
  <c r="I145" i="11"/>
  <c r="H145" i="11"/>
  <c r="G145" i="11"/>
  <c r="F145" i="11"/>
  <c r="E145" i="11"/>
  <c r="V144" i="11"/>
  <c r="U144" i="11"/>
  <c r="T144" i="11"/>
  <c r="S144" i="11"/>
  <c r="R144" i="11"/>
  <c r="Q144" i="11"/>
  <c r="P144" i="11"/>
  <c r="O144" i="11"/>
  <c r="N144" i="11"/>
  <c r="M144" i="11"/>
  <c r="L144" i="11"/>
  <c r="K144" i="11"/>
  <c r="J144" i="11"/>
  <c r="I144" i="11"/>
  <c r="H144" i="11"/>
  <c r="G144" i="11"/>
  <c r="F144" i="11"/>
  <c r="E144" i="11"/>
  <c r="V143" i="11"/>
  <c r="U143" i="11"/>
  <c r="U141" i="11" s="1"/>
  <c r="T143" i="11"/>
  <c r="S143" i="11"/>
  <c r="R143" i="11"/>
  <c r="Q143" i="11"/>
  <c r="Q141" i="11" s="1"/>
  <c r="P143" i="11"/>
  <c r="O143" i="11"/>
  <c r="N143" i="11"/>
  <c r="M143" i="11"/>
  <c r="M141" i="11" s="1"/>
  <c r="L143" i="11"/>
  <c r="K143" i="11"/>
  <c r="J143" i="11"/>
  <c r="I143" i="11"/>
  <c r="I141" i="11" s="1"/>
  <c r="H143" i="11"/>
  <c r="G143" i="11"/>
  <c r="F143" i="11"/>
  <c r="E143" i="11"/>
  <c r="V142" i="11"/>
  <c r="U142" i="11"/>
  <c r="T142" i="11"/>
  <c r="S142" i="11"/>
  <c r="R142" i="11"/>
  <c r="Q142" i="11"/>
  <c r="P142" i="11"/>
  <c r="O142" i="11"/>
  <c r="N142" i="11"/>
  <c r="M142" i="11"/>
  <c r="L142" i="11"/>
  <c r="K142" i="11"/>
  <c r="J142" i="11"/>
  <c r="I142" i="11"/>
  <c r="H142" i="11"/>
  <c r="G142" i="11"/>
  <c r="F142" i="11"/>
  <c r="E142" i="11"/>
  <c r="AU141" i="11"/>
  <c r="AT141" i="11"/>
  <c r="AS141" i="11"/>
  <c r="AR141" i="11"/>
  <c r="AQ141" i="11"/>
  <c r="AP141" i="11"/>
  <c r="AO141" i="11"/>
  <c r="AN141" i="11"/>
  <c r="AM141" i="11"/>
  <c r="AL141" i="11"/>
  <c r="AK141" i="11"/>
  <c r="AJ141" i="11"/>
  <c r="AI141" i="11"/>
  <c r="AH141" i="11"/>
  <c r="AG141" i="11"/>
  <c r="AF141" i="11"/>
  <c r="AE141" i="11"/>
  <c r="AD141" i="11"/>
  <c r="AC141" i="11"/>
  <c r="S141" i="11"/>
  <c r="R141" i="11"/>
  <c r="K141" i="11"/>
  <c r="J141" i="11"/>
  <c r="V140" i="11"/>
  <c r="U140" i="11"/>
  <c r="T140" i="11"/>
  <c r="S140" i="11"/>
  <c r="R140" i="11"/>
  <c r="Q140" i="11"/>
  <c r="P140" i="11"/>
  <c r="O140" i="11"/>
  <c r="N140" i="11"/>
  <c r="M140" i="11"/>
  <c r="L140" i="11"/>
  <c r="K140" i="11"/>
  <c r="J140" i="11"/>
  <c r="I140" i="11"/>
  <c r="H140" i="11"/>
  <c r="G140" i="11"/>
  <c r="F140" i="11"/>
  <c r="E140" i="11"/>
  <c r="V139" i="11"/>
  <c r="U139" i="11"/>
  <c r="T139" i="11"/>
  <c r="S139" i="11"/>
  <c r="R139" i="11"/>
  <c r="Q139" i="11"/>
  <c r="P139" i="11"/>
  <c r="O139" i="11"/>
  <c r="N139" i="11"/>
  <c r="M139" i="11"/>
  <c r="L139" i="11"/>
  <c r="K139" i="11"/>
  <c r="J139" i="11"/>
  <c r="I139" i="11"/>
  <c r="H139" i="11"/>
  <c r="G139" i="11"/>
  <c r="F139" i="11"/>
  <c r="E139" i="11"/>
  <c r="V138" i="11"/>
  <c r="U138" i="11"/>
  <c r="T138" i="11"/>
  <c r="S138" i="11"/>
  <c r="R138" i="11"/>
  <c r="Q138" i="11"/>
  <c r="P138" i="11"/>
  <c r="O138" i="11"/>
  <c r="N138" i="11"/>
  <c r="M138" i="11"/>
  <c r="L138" i="11"/>
  <c r="K138" i="11"/>
  <c r="J138" i="11"/>
  <c r="I138" i="11"/>
  <c r="H138" i="11"/>
  <c r="G138" i="11"/>
  <c r="F138" i="11"/>
  <c r="E138" i="11"/>
  <c r="V137" i="11"/>
  <c r="U137" i="11"/>
  <c r="T137" i="11"/>
  <c r="S137" i="11"/>
  <c r="R137" i="11"/>
  <c r="Q137" i="11"/>
  <c r="P137" i="11"/>
  <c r="O137" i="11"/>
  <c r="N137" i="11"/>
  <c r="M137" i="11"/>
  <c r="L137" i="11"/>
  <c r="K137" i="11"/>
  <c r="J137" i="11"/>
  <c r="I137" i="11"/>
  <c r="H137" i="11"/>
  <c r="G137" i="11"/>
  <c r="F137" i="11"/>
  <c r="E137" i="11"/>
  <c r="V136" i="11"/>
  <c r="U136" i="11"/>
  <c r="T136" i="11"/>
  <c r="S136" i="11"/>
  <c r="S133" i="11" s="1"/>
  <c r="R136" i="11"/>
  <c r="Q136" i="11"/>
  <c r="P136" i="11"/>
  <c r="O136" i="11"/>
  <c r="O133" i="11" s="1"/>
  <c r="N136" i="11"/>
  <c r="M136" i="11"/>
  <c r="L136" i="11"/>
  <c r="K136" i="11"/>
  <c r="K133" i="11" s="1"/>
  <c r="J136" i="11"/>
  <c r="I136" i="11"/>
  <c r="H136" i="11"/>
  <c r="G136" i="11"/>
  <c r="G133" i="11" s="1"/>
  <c r="F136" i="11"/>
  <c r="E136" i="11"/>
  <c r="V135" i="11"/>
  <c r="U135" i="11"/>
  <c r="T135" i="11"/>
  <c r="S135" i="11"/>
  <c r="R135" i="11"/>
  <c r="Q135" i="11"/>
  <c r="P135" i="11"/>
  <c r="O135" i="11"/>
  <c r="N135" i="11"/>
  <c r="M135" i="11"/>
  <c r="L135" i="11"/>
  <c r="K135" i="11"/>
  <c r="J135" i="11"/>
  <c r="I135" i="11"/>
  <c r="H135" i="11"/>
  <c r="G135" i="11"/>
  <c r="F135" i="11"/>
  <c r="E135" i="11"/>
  <c r="V134" i="11"/>
  <c r="V133" i="11" s="1"/>
  <c r="U134" i="11"/>
  <c r="T134" i="11"/>
  <c r="S134" i="11"/>
  <c r="R134" i="11"/>
  <c r="R133" i="11" s="1"/>
  <c r="Q134" i="11"/>
  <c r="P134" i="11"/>
  <c r="O134" i="11"/>
  <c r="N134" i="11"/>
  <c r="N133" i="11" s="1"/>
  <c r="M134" i="11"/>
  <c r="L134" i="11"/>
  <c r="K134" i="11"/>
  <c r="J134" i="11"/>
  <c r="J133" i="11" s="1"/>
  <c r="I134" i="11"/>
  <c r="H134" i="11"/>
  <c r="G134" i="11"/>
  <c r="F134" i="11"/>
  <c r="F133" i="11" s="1"/>
  <c r="E134" i="11"/>
  <c r="AU133" i="11"/>
  <c r="AT133" i="11"/>
  <c r="AS133" i="11"/>
  <c r="AR133" i="11"/>
  <c r="AQ133" i="11"/>
  <c r="AP133" i="11"/>
  <c r="AO133" i="11"/>
  <c r="AN133" i="11"/>
  <c r="AM133" i="11"/>
  <c r="AL133" i="11"/>
  <c r="AK133" i="11"/>
  <c r="AJ133" i="11"/>
  <c r="AI133" i="11"/>
  <c r="AH133" i="11"/>
  <c r="AG133" i="11"/>
  <c r="AF133" i="11"/>
  <c r="AE133" i="11"/>
  <c r="AD133" i="11"/>
  <c r="AC133" i="11"/>
  <c r="U133" i="11"/>
  <c r="M133" i="11"/>
  <c r="E133" i="11"/>
  <c r="V132" i="11"/>
  <c r="U132" i="11"/>
  <c r="T132" i="11"/>
  <c r="S132" i="11"/>
  <c r="R132" i="11"/>
  <c r="Q132" i="11"/>
  <c r="P132" i="11"/>
  <c r="O132" i="11"/>
  <c r="N132" i="11"/>
  <c r="M132" i="11"/>
  <c r="L132" i="11"/>
  <c r="K132" i="11"/>
  <c r="J132" i="11"/>
  <c r="I132" i="11"/>
  <c r="H132" i="11"/>
  <c r="G132" i="11"/>
  <c r="F132" i="11"/>
  <c r="E132" i="11"/>
  <c r="V131" i="11"/>
  <c r="U131" i="11"/>
  <c r="T131" i="11"/>
  <c r="S131" i="11"/>
  <c r="R131" i="11"/>
  <c r="Q131" i="11"/>
  <c r="P131" i="11"/>
  <c r="O131" i="11"/>
  <c r="N131" i="11"/>
  <c r="M131" i="11"/>
  <c r="L131" i="11"/>
  <c r="K131" i="11"/>
  <c r="J131" i="11"/>
  <c r="I131" i="11"/>
  <c r="H131" i="11"/>
  <c r="G131" i="11"/>
  <c r="F131" i="11"/>
  <c r="E131" i="11"/>
  <c r="V130" i="11"/>
  <c r="U130" i="11"/>
  <c r="T130" i="11"/>
  <c r="S130" i="11"/>
  <c r="R130" i="11"/>
  <c r="Q130" i="11"/>
  <c r="P130" i="11"/>
  <c r="O130" i="11"/>
  <c r="N130" i="11"/>
  <c r="M130" i="11"/>
  <c r="L130" i="11"/>
  <c r="K130" i="11"/>
  <c r="J130" i="11"/>
  <c r="I130" i="11"/>
  <c r="H130" i="11"/>
  <c r="G130" i="11"/>
  <c r="F130" i="11"/>
  <c r="E130" i="11"/>
  <c r="V129" i="11"/>
  <c r="U129" i="11"/>
  <c r="T129" i="11"/>
  <c r="S129" i="11"/>
  <c r="R129" i="11"/>
  <c r="Q129" i="11"/>
  <c r="P129" i="11"/>
  <c r="O129" i="11"/>
  <c r="N129" i="11"/>
  <c r="M129" i="11"/>
  <c r="L129" i="11"/>
  <c r="K129" i="11"/>
  <c r="J129" i="11"/>
  <c r="I129" i="11"/>
  <c r="H129" i="11"/>
  <c r="G129" i="11"/>
  <c r="F129" i="11"/>
  <c r="E129" i="11"/>
  <c r="V128" i="11"/>
  <c r="U128" i="11"/>
  <c r="T128" i="11"/>
  <c r="S128" i="11"/>
  <c r="R128" i="11"/>
  <c r="Q128" i="11"/>
  <c r="P128" i="11"/>
  <c r="O128" i="11"/>
  <c r="N128" i="11"/>
  <c r="M128" i="11"/>
  <c r="L128" i="11"/>
  <c r="K128" i="11"/>
  <c r="J128" i="11"/>
  <c r="I128" i="11"/>
  <c r="H128" i="11"/>
  <c r="G128" i="11"/>
  <c r="F128" i="11"/>
  <c r="E128" i="11"/>
  <c r="V127" i="11"/>
  <c r="U127" i="11"/>
  <c r="T127" i="11"/>
  <c r="S127" i="11"/>
  <c r="R127" i="11"/>
  <c r="Q127" i="11"/>
  <c r="P127" i="11"/>
  <c r="O127" i="11"/>
  <c r="N127" i="11"/>
  <c r="M127" i="11"/>
  <c r="L127" i="11"/>
  <c r="K127" i="11"/>
  <c r="J127" i="11"/>
  <c r="I127" i="11"/>
  <c r="H127" i="11"/>
  <c r="G127" i="11"/>
  <c r="F127" i="11"/>
  <c r="E127" i="11"/>
  <c r="V126" i="11"/>
  <c r="U126" i="11"/>
  <c r="T126" i="11"/>
  <c r="S126" i="11"/>
  <c r="R126" i="11"/>
  <c r="Q126" i="11"/>
  <c r="P126" i="11"/>
  <c r="O126" i="11"/>
  <c r="N126" i="11"/>
  <c r="M126" i="11"/>
  <c r="L126" i="11"/>
  <c r="K126" i="11"/>
  <c r="J126" i="11"/>
  <c r="I126" i="11"/>
  <c r="H126" i="11"/>
  <c r="G126" i="11"/>
  <c r="F126" i="11"/>
  <c r="E126" i="11"/>
  <c r="V125" i="11"/>
  <c r="U125" i="11"/>
  <c r="U120" i="11" s="1"/>
  <c r="T125" i="11"/>
  <c r="S125" i="11"/>
  <c r="R125" i="11"/>
  <c r="Q125" i="11"/>
  <c r="Q120" i="11" s="1"/>
  <c r="P125" i="11"/>
  <c r="O125" i="11"/>
  <c r="N125" i="11"/>
  <c r="N120" i="11" s="1"/>
  <c r="M125" i="11"/>
  <c r="M120" i="11" s="1"/>
  <c r="L125" i="11"/>
  <c r="K125" i="11"/>
  <c r="J125" i="11"/>
  <c r="I125" i="11"/>
  <c r="H125" i="11"/>
  <c r="G125" i="11"/>
  <c r="F125" i="11"/>
  <c r="E125" i="11"/>
  <c r="V124" i="11"/>
  <c r="V120" i="11" s="1"/>
  <c r="U124" i="11"/>
  <c r="T124" i="11"/>
  <c r="S124" i="11"/>
  <c r="R124" i="11"/>
  <c r="Q124" i="11"/>
  <c r="P124" i="11"/>
  <c r="O124" i="11"/>
  <c r="N124" i="11"/>
  <c r="M124" i="11"/>
  <c r="L124" i="11"/>
  <c r="K124" i="11"/>
  <c r="J124" i="11"/>
  <c r="I124" i="11"/>
  <c r="H124" i="11"/>
  <c r="G124" i="11"/>
  <c r="F124" i="11"/>
  <c r="E124" i="11"/>
  <c r="V123" i="11"/>
  <c r="U123" i="11"/>
  <c r="T123" i="11"/>
  <c r="S123" i="11"/>
  <c r="R123" i="11"/>
  <c r="Q123" i="11"/>
  <c r="P123" i="11"/>
  <c r="O123" i="11"/>
  <c r="N123" i="11"/>
  <c r="M123" i="11"/>
  <c r="L123" i="11"/>
  <c r="K123" i="11"/>
  <c r="J123" i="11"/>
  <c r="I123" i="11"/>
  <c r="H123" i="11"/>
  <c r="G123" i="11"/>
  <c r="F123" i="11"/>
  <c r="E123" i="11"/>
  <c r="V122" i="11"/>
  <c r="U122" i="11"/>
  <c r="T122" i="11"/>
  <c r="S122" i="11"/>
  <c r="R122" i="11"/>
  <c r="Q122" i="11"/>
  <c r="P122" i="11"/>
  <c r="O122" i="11"/>
  <c r="N122" i="11"/>
  <c r="M122" i="11"/>
  <c r="L122" i="11"/>
  <c r="K122" i="11"/>
  <c r="J122" i="11"/>
  <c r="I122" i="11"/>
  <c r="H122" i="11"/>
  <c r="G122" i="11"/>
  <c r="F122" i="11"/>
  <c r="E122" i="11"/>
  <c r="V121" i="11"/>
  <c r="U121" i="11"/>
  <c r="T121" i="11"/>
  <c r="S121" i="11"/>
  <c r="R121" i="11"/>
  <c r="Q121" i="11"/>
  <c r="P121" i="11"/>
  <c r="O121" i="11"/>
  <c r="N121" i="11"/>
  <c r="M121" i="11"/>
  <c r="L121" i="11"/>
  <c r="K121" i="11"/>
  <c r="J121" i="11"/>
  <c r="I121" i="11"/>
  <c r="H121" i="11"/>
  <c r="G121" i="11"/>
  <c r="F121" i="11"/>
  <c r="E121" i="11"/>
  <c r="AU120" i="11"/>
  <c r="AT120" i="11"/>
  <c r="AS120" i="11"/>
  <c r="AR120" i="11"/>
  <c r="AQ120" i="11"/>
  <c r="AP120" i="11"/>
  <c r="AO120" i="11"/>
  <c r="AN120" i="11"/>
  <c r="AM120" i="11"/>
  <c r="AL120" i="11"/>
  <c r="AK120" i="11"/>
  <c r="AJ120" i="11"/>
  <c r="AI120" i="11"/>
  <c r="AH120" i="11"/>
  <c r="AG120" i="11"/>
  <c r="AF120" i="11"/>
  <c r="AE120" i="11"/>
  <c r="AD120" i="11"/>
  <c r="AC120" i="11"/>
  <c r="I120" i="11"/>
  <c r="F120" i="11"/>
  <c r="V119" i="11"/>
  <c r="U119" i="11"/>
  <c r="T119" i="11"/>
  <c r="S119" i="11"/>
  <c r="R119" i="11"/>
  <c r="Q119" i="11"/>
  <c r="P119" i="11"/>
  <c r="O119" i="11"/>
  <c r="N119" i="11"/>
  <c r="M119" i="11"/>
  <c r="L119" i="11"/>
  <c r="K119" i="11"/>
  <c r="J119" i="11"/>
  <c r="I119" i="11"/>
  <c r="H119" i="11"/>
  <c r="G119" i="11"/>
  <c r="F119" i="11"/>
  <c r="E119" i="11"/>
  <c r="V118" i="11"/>
  <c r="U118" i="11"/>
  <c r="T118" i="11"/>
  <c r="S118" i="11"/>
  <c r="R118" i="11"/>
  <c r="Q118" i="11"/>
  <c r="P118" i="11"/>
  <c r="O118" i="11"/>
  <c r="N118" i="11"/>
  <c r="M118" i="11"/>
  <c r="L118" i="11"/>
  <c r="K118" i="11"/>
  <c r="J118" i="11"/>
  <c r="I118" i="11"/>
  <c r="H118" i="11"/>
  <c r="G118" i="11"/>
  <c r="F118" i="11"/>
  <c r="E118" i="11"/>
  <c r="V117" i="11"/>
  <c r="U117" i="11"/>
  <c r="T117" i="11"/>
  <c r="S117" i="11"/>
  <c r="R117" i="11"/>
  <c r="Q117" i="11"/>
  <c r="P117" i="11"/>
  <c r="O117" i="11"/>
  <c r="N117" i="11"/>
  <c r="M117" i="11"/>
  <c r="L117" i="11"/>
  <c r="K117" i="11"/>
  <c r="J117" i="11"/>
  <c r="I117" i="11"/>
  <c r="H117" i="11"/>
  <c r="G117" i="11"/>
  <c r="F117" i="11"/>
  <c r="E117" i="11"/>
  <c r="V116" i="11"/>
  <c r="U116" i="11"/>
  <c r="T116" i="11"/>
  <c r="S116" i="11"/>
  <c r="R116" i="11"/>
  <c r="Q116" i="11"/>
  <c r="P116" i="11"/>
  <c r="O116" i="11"/>
  <c r="N116" i="11"/>
  <c r="M116" i="11"/>
  <c r="L116" i="11"/>
  <c r="K116" i="11"/>
  <c r="J116" i="11"/>
  <c r="I116" i="11"/>
  <c r="H116" i="11"/>
  <c r="G116" i="11"/>
  <c r="F116" i="11"/>
  <c r="E116" i="11"/>
  <c r="V115" i="11"/>
  <c r="U115" i="11"/>
  <c r="T115" i="11"/>
  <c r="S115" i="11"/>
  <c r="R115" i="11"/>
  <c r="Q115" i="11"/>
  <c r="P115" i="11"/>
  <c r="O115" i="11"/>
  <c r="N115" i="11"/>
  <c r="M115" i="11"/>
  <c r="L115" i="11"/>
  <c r="K115" i="11"/>
  <c r="J115" i="11"/>
  <c r="I115" i="11"/>
  <c r="H115" i="11"/>
  <c r="G115" i="11"/>
  <c r="F115" i="11"/>
  <c r="E115" i="11"/>
  <c r="V114" i="11"/>
  <c r="U114" i="11"/>
  <c r="T114" i="11"/>
  <c r="S114" i="11"/>
  <c r="R114" i="11"/>
  <c r="Q114" i="11"/>
  <c r="P114" i="11"/>
  <c r="O114" i="11"/>
  <c r="N114" i="11"/>
  <c r="M114" i="11"/>
  <c r="L114" i="11"/>
  <c r="K114" i="11"/>
  <c r="J114" i="11"/>
  <c r="I114" i="11"/>
  <c r="H114" i="11"/>
  <c r="G114" i="11"/>
  <c r="F114" i="11"/>
  <c r="E114" i="11"/>
  <c r="V113" i="11"/>
  <c r="U113" i="11"/>
  <c r="T113" i="11"/>
  <c r="S113" i="11"/>
  <c r="R113" i="11"/>
  <c r="Q113" i="11"/>
  <c r="P113" i="11"/>
  <c r="O113" i="11"/>
  <c r="N113" i="11"/>
  <c r="M113" i="11"/>
  <c r="L113" i="11"/>
  <c r="K113" i="11"/>
  <c r="J113" i="11"/>
  <c r="I113" i="11"/>
  <c r="H113" i="11"/>
  <c r="G113" i="11"/>
  <c r="F113" i="11"/>
  <c r="E113" i="11"/>
  <c r="V112" i="11"/>
  <c r="U112" i="11"/>
  <c r="T112" i="11"/>
  <c r="S112" i="11"/>
  <c r="R112" i="11"/>
  <c r="Q112" i="11"/>
  <c r="P112" i="11"/>
  <c r="O112" i="11"/>
  <c r="N112" i="11"/>
  <c r="M112" i="11"/>
  <c r="L112" i="11"/>
  <c r="K112" i="11"/>
  <c r="J112" i="11"/>
  <c r="I112" i="11"/>
  <c r="H112" i="11"/>
  <c r="G112" i="11"/>
  <c r="F112" i="11"/>
  <c r="E112" i="11"/>
  <c r="V111" i="11"/>
  <c r="U111" i="11"/>
  <c r="T111" i="11"/>
  <c r="S111" i="11"/>
  <c r="R111" i="11"/>
  <c r="Q111" i="11"/>
  <c r="P111" i="11"/>
  <c r="O111" i="11"/>
  <c r="N111" i="11"/>
  <c r="M111" i="11"/>
  <c r="L111" i="11"/>
  <c r="K111" i="11"/>
  <c r="J111" i="11"/>
  <c r="I111" i="11"/>
  <c r="H111" i="11"/>
  <c r="G111" i="11"/>
  <c r="F111" i="11"/>
  <c r="E111" i="11"/>
  <c r="V110" i="11"/>
  <c r="U110" i="11"/>
  <c r="T110" i="11"/>
  <c r="S110" i="11"/>
  <c r="R110" i="11"/>
  <c r="Q110" i="11"/>
  <c r="P110" i="11"/>
  <c r="O110" i="11"/>
  <c r="N110" i="11"/>
  <c r="M110" i="11"/>
  <c r="L110" i="11"/>
  <c r="K110" i="11"/>
  <c r="J110" i="11"/>
  <c r="I110" i="11"/>
  <c r="H110" i="11"/>
  <c r="G110" i="11"/>
  <c r="F110" i="11"/>
  <c r="E110" i="11"/>
  <c r="V109" i="11"/>
  <c r="U109" i="11"/>
  <c r="T109" i="11"/>
  <c r="S109" i="11"/>
  <c r="R109" i="11"/>
  <c r="Q109" i="11"/>
  <c r="P109" i="11"/>
  <c r="O109" i="11"/>
  <c r="N109" i="11"/>
  <c r="M109" i="11"/>
  <c r="L109" i="11"/>
  <c r="K109" i="11"/>
  <c r="J109" i="11"/>
  <c r="I109" i="11"/>
  <c r="H109" i="11"/>
  <c r="G109" i="11"/>
  <c r="F109" i="11"/>
  <c r="E109" i="11"/>
  <c r="V108" i="11"/>
  <c r="U108" i="11"/>
  <c r="T108" i="11"/>
  <c r="S108" i="11"/>
  <c r="R108" i="11"/>
  <c r="Q108" i="11"/>
  <c r="P108" i="11"/>
  <c r="O108" i="11"/>
  <c r="N108" i="11"/>
  <c r="M108" i="11"/>
  <c r="L108" i="11"/>
  <c r="K108" i="11"/>
  <c r="J108" i="11"/>
  <c r="I108" i="11"/>
  <c r="H108" i="11"/>
  <c r="G108" i="11"/>
  <c r="F108" i="11"/>
  <c r="E108" i="11"/>
  <c r="V107" i="11"/>
  <c r="U107" i="11"/>
  <c r="T107" i="11"/>
  <c r="S107" i="11"/>
  <c r="R107" i="11"/>
  <c r="Q107" i="11"/>
  <c r="P107" i="11"/>
  <c r="O107" i="11"/>
  <c r="N107" i="11"/>
  <c r="M107" i="11"/>
  <c r="L107" i="11"/>
  <c r="K107" i="11"/>
  <c r="J107" i="11"/>
  <c r="I107" i="11"/>
  <c r="H107" i="11"/>
  <c r="G107" i="11"/>
  <c r="F107" i="11"/>
  <c r="E107" i="11"/>
  <c r="V106" i="11"/>
  <c r="U106" i="11"/>
  <c r="T106" i="11"/>
  <c r="S106" i="11"/>
  <c r="R106" i="11"/>
  <c r="Q106" i="11"/>
  <c r="P106" i="11"/>
  <c r="O106" i="11"/>
  <c r="N106" i="11"/>
  <c r="M106" i="11"/>
  <c r="L106" i="11"/>
  <c r="K106" i="11"/>
  <c r="J106" i="11"/>
  <c r="I106" i="11"/>
  <c r="H106" i="11"/>
  <c r="G106" i="11"/>
  <c r="F106" i="11"/>
  <c r="E106" i="11"/>
  <c r="V105" i="11"/>
  <c r="U105" i="11"/>
  <c r="T105" i="11"/>
  <c r="S105" i="11"/>
  <c r="R105" i="11"/>
  <c r="Q105" i="11"/>
  <c r="P105" i="11"/>
  <c r="O105" i="11"/>
  <c r="N105" i="11"/>
  <c r="M105" i="11"/>
  <c r="L105" i="11"/>
  <c r="K105" i="11"/>
  <c r="J105" i="11"/>
  <c r="I105" i="11"/>
  <c r="H105" i="11"/>
  <c r="G105" i="11"/>
  <c r="F105" i="11"/>
  <c r="E105" i="11"/>
  <c r="V104" i="11"/>
  <c r="U104" i="11"/>
  <c r="T104" i="11"/>
  <c r="S104" i="11"/>
  <c r="R104" i="11"/>
  <c r="Q104" i="11"/>
  <c r="P104" i="11"/>
  <c r="O104" i="11"/>
  <c r="N104" i="11"/>
  <c r="M104" i="11"/>
  <c r="L104" i="11"/>
  <c r="K104" i="11"/>
  <c r="J104" i="11"/>
  <c r="I104" i="11"/>
  <c r="H104" i="11"/>
  <c r="G104" i="11"/>
  <c r="F104" i="11"/>
  <c r="E104" i="11"/>
  <c r="V103" i="11"/>
  <c r="U103" i="11"/>
  <c r="T103" i="11"/>
  <c r="S103" i="11"/>
  <c r="R103" i="11"/>
  <c r="Q103" i="11"/>
  <c r="P103" i="11"/>
  <c r="O103" i="11"/>
  <c r="N103" i="11"/>
  <c r="M103" i="11"/>
  <c r="L103" i="11"/>
  <c r="K103" i="11"/>
  <c r="J103" i="11"/>
  <c r="I103" i="11"/>
  <c r="H103" i="11"/>
  <c r="G103" i="11"/>
  <c r="F103" i="11"/>
  <c r="E103" i="11"/>
  <c r="V102" i="11"/>
  <c r="U102" i="11"/>
  <c r="T102" i="11"/>
  <c r="S102" i="11"/>
  <c r="R102" i="11"/>
  <c r="Q102" i="11"/>
  <c r="P102" i="11"/>
  <c r="O102" i="11"/>
  <c r="N102" i="11"/>
  <c r="M102" i="11"/>
  <c r="L102" i="11"/>
  <c r="K102" i="11"/>
  <c r="J102" i="11"/>
  <c r="I102" i="11"/>
  <c r="H102" i="11"/>
  <c r="G102" i="11"/>
  <c r="F102" i="11"/>
  <c r="E102" i="11"/>
  <c r="V101" i="11"/>
  <c r="U101" i="11"/>
  <c r="T101" i="11"/>
  <c r="S101" i="11"/>
  <c r="R101" i="11"/>
  <c r="Q101" i="11"/>
  <c r="P101" i="11"/>
  <c r="O101" i="11"/>
  <c r="N101" i="11"/>
  <c r="M101" i="11"/>
  <c r="L101" i="11"/>
  <c r="K101" i="11"/>
  <c r="J101" i="11"/>
  <c r="I101" i="11"/>
  <c r="H101" i="11"/>
  <c r="G101" i="11"/>
  <c r="F101" i="11"/>
  <c r="E101" i="11"/>
  <c r="V100" i="11"/>
  <c r="U100" i="11"/>
  <c r="T100" i="11"/>
  <c r="S100" i="11"/>
  <c r="R100" i="11"/>
  <c r="Q100" i="11"/>
  <c r="P100" i="11"/>
  <c r="O100" i="11"/>
  <c r="N100" i="11"/>
  <c r="M100" i="11"/>
  <c r="L100" i="11"/>
  <c r="K100" i="11"/>
  <c r="J100" i="11"/>
  <c r="I100" i="11"/>
  <c r="H100" i="11"/>
  <c r="G100" i="11"/>
  <c r="F100" i="11"/>
  <c r="E100" i="11"/>
  <c r="V99" i="11"/>
  <c r="U99" i="11"/>
  <c r="T99" i="11"/>
  <c r="S99" i="11"/>
  <c r="R99" i="11"/>
  <c r="Q99" i="11"/>
  <c r="P99" i="11"/>
  <c r="O99" i="11"/>
  <c r="N99" i="11"/>
  <c r="M99" i="11"/>
  <c r="L99" i="11"/>
  <c r="K99" i="11"/>
  <c r="J99" i="11"/>
  <c r="I99" i="11"/>
  <c r="H99" i="11"/>
  <c r="G99" i="11"/>
  <c r="F99" i="11"/>
  <c r="E99" i="11"/>
  <c r="V98" i="11"/>
  <c r="U98" i="11"/>
  <c r="T98" i="11"/>
  <c r="S98" i="11"/>
  <c r="R98" i="11"/>
  <c r="Q98" i="11"/>
  <c r="P98" i="11"/>
  <c r="O98" i="11"/>
  <c r="N98" i="11"/>
  <c r="M98" i="11"/>
  <c r="L98" i="11"/>
  <c r="K98" i="11"/>
  <c r="J98" i="11"/>
  <c r="I98" i="11"/>
  <c r="H98" i="11"/>
  <c r="G98" i="11"/>
  <c r="F98" i="11"/>
  <c r="E98" i="11"/>
  <c r="V97" i="11"/>
  <c r="U97" i="11"/>
  <c r="T97" i="11"/>
  <c r="S97" i="11"/>
  <c r="R97" i="11"/>
  <c r="Q97" i="11"/>
  <c r="P97" i="11"/>
  <c r="O97" i="11"/>
  <c r="N97" i="11"/>
  <c r="M97" i="11"/>
  <c r="L97" i="11"/>
  <c r="K97" i="11"/>
  <c r="J97" i="11"/>
  <c r="I97" i="11"/>
  <c r="H97" i="11"/>
  <c r="G97" i="11"/>
  <c r="F97" i="11"/>
  <c r="E97" i="11"/>
  <c r="V96" i="11"/>
  <c r="U96" i="11"/>
  <c r="T96" i="11"/>
  <c r="S96" i="11"/>
  <c r="R96" i="11"/>
  <c r="Q96" i="11"/>
  <c r="P96" i="11"/>
  <c r="O96" i="11"/>
  <c r="N96" i="11"/>
  <c r="M96" i="11"/>
  <c r="L96" i="11"/>
  <c r="K96" i="11"/>
  <c r="J96" i="11"/>
  <c r="I96" i="11"/>
  <c r="H96" i="11"/>
  <c r="G96" i="11"/>
  <c r="F96" i="11"/>
  <c r="E96" i="11"/>
  <c r="V95" i="11"/>
  <c r="U95" i="11"/>
  <c r="T95" i="11"/>
  <c r="S95" i="11"/>
  <c r="R95" i="11"/>
  <c r="Q95" i="11"/>
  <c r="P95" i="11"/>
  <c r="O95" i="11"/>
  <c r="N95" i="11"/>
  <c r="M95" i="11"/>
  <c r="L95" i="11"/>
  <c r="K95" i="11"/>
  <c r="J95" i="11"/>
  <c r="I95" i="11"/>
  <c r="H95" i="11"/>
  <c r="G95" i="11"/>
  <c r="F95" i="11"/>
  <c r="E95" i="11"/>
  <c r="V94" i="11"/>
  <c r="U94" i="11"/>
  <c r="T94" i="11"/>
  <c r="S94" i="11"/>
  <c r="R94" i="11"/>
  <c r="Q94" i="11"/>
  <c r="P94" i="11"/>
  <c r="O94" i="11"/>
  <c r="N94" i="11"/>
  <c r="M94" i="11"/>
  <c r="L94" i="11"/>
  <c r="K94" i="11"/>
  <c r="J94" i="11"/>
  <c r="I94" i="11"/>
  <c r="H94" i="11"/>
  <c r="G94" i="11"/>
  <c r="F94" i="11"/>
  <c r="E94" i="11"/>
  <c r="AU93" i="11"/>
  <c r="AT93" i="11"/>
  <c r="AS93" i="11"/>
  <c r="AR93" i="11"/>
  <c r="AQ93" i="11"/>
  <c r="AP93" i="11"/>
  <c r="AO93" i="11"/>
  <c r="AN93" i="11"/>
  <c r="AM93" i="11"/>
  <c r="AL93" i="11"/>
  <c r="AK93" i="11"/>
  <c r="AJ93" i="11"/>
  <c r="AI93" i="11"/>
  <c r="AH93" i="11"/>
  <c r="AG93" i="11"/>
  <c r="AF93" i="11"/>
  <c r="AE93" i="11"/>
  <c r="AD93" i="11"/>
  <c r="AC93" i="11"/>
  <c r="K93" i="11"/>
  <c r="AB92" i="11"/>
  <c r="AA92" i="11"/>
  <c r="Y92" i="11"/>
  <c r="X92" i="11"/>
  <c r="V92" i="11"/>
  <c r="U92" i="11"/>
  <c r="T92" i="11"/>
  <c r="S92" i="11"/>
  <c r="R92" i="11"/>
  <c r="Q92" i="11"/>
  <c r="P92" i="11"/>
  <c r="O92" i="11"/>
  <c r="N92" i="11"/>
  <c r="M92" i="11"/>
  <c r="L92" i="11"/>
  <c r="K92" i="11"/>
  <c r="J92" i="11"/>
  <c r="I92" i="11"/>
  <c r="H92" i="11"/>
  <c r="G92" i="11"/>
  <c r="F92" i="11"/>
  <c r="E92" i="11"/>
  <c r="AB91" i="11"/>
  <c r="AA91" i="11"/>
  <c r="Y91" i="11"/>
  <c r="X91" i="11"/>
  <c r="V91" i="11"/>
  <c r="U91" i="11"/>
  <c r="T91" i="11"/>
  <c r="S91" i="11"/>
  <c r="R91" i="11"/>
  <c r="Q91" i="11"/>
  <c r="P91" i="11"/>
  <c r="O91" i="11"/>
  <c r="N91" i="11"/>
  <c r="M91" i="11"/>
  <c r="L91" i="11"/>
  <c r="K91" i="11"/>
  <c r="J91" i="11"/>
  <c r="I91" i="11"/>
  <c r="H91" i="11"/>
  <c r="G91" i="11"/>
  <c r="F91" i="11"/>
  <c r="E91" i="11"/>
  <c r="AB90" i="11"/>
  <c r="AA90" i="11"/>
  <c r="Y90" i="11"/>
  <c r="X90" i="11"/>
  <c r="V90" i="11"/>
  <c r="U90" i="11"/>
  <c r="T90" i="11"/>
  <c r="S90" i="11"/>
  <c r="R90" i="11"/>
  <c r="Q90" i="11"/>
  <c r="P90" i="11"/>
  <c r="O90" i="11"/>
  <c r="N90" i="11"/>
  <c r="M90" i="11"/>
  <c r="L90" i="11"/>
  <c r="K90" i="11"/>
  <c r="J90" i="11"/>
  <c r="I90" i="11"/>
  <c r="H90" i="11"/>
  <c r="G90" i="11"/>
  <c r="F90" i="11"/>
  <c r="E90" i="11"/>
  <c r="AB89" i="11"/>
  <c r="AA89" i="11"/>
  <c r="Y89" i="11"/>
  <c r="X89" i="11"/>
  <c r="V89" i="11"/>
  <c r="U89" i="11"/>
  <c r="T89" i="11"/>
  <c r="S89" i="11"/>
  <c r="R89" i="11"/>
  <c r="Q89" i="11"/>
  <c r="P89" i="11"/>
  <c r="O89" i="11"/>
  <c r="N89" i="11"/>
  <c r="M89" i="11"/>
  <c r="L89" i="11"/>
  <c r="K89" i="11"/>
  <c r="J89" i="11"/>
  <c r="I89" i="11"/>
  <c r="H89" i="11"/>
  <c r="G89" i="11"/>
  <c r="F89" i="11"/>
  <c r="E89" i="11"/>
  <c r="AB88" i="11"/>
  <c r="AA88" i="11"/>
  <c r="Y88" i="11"/>
  <c r="X88" i="11"/>
  <c r="V88" i="11"/>
  <c r="U88" i="11"/>
  <c r="T88" i="11"/>
  <c r="S88" i="11"/>
  <c r="R88" i="11"/>
  <c r="Q88" i="11"/>
  <c r="P88" i="11"/>
  <c r="O88" i="11"/>
  <c r="N88" i="11"/>
  <c r="M88" i="11"/>
  <c r="L88" i="11"/>
  <c r="K88" i="11"/>
  <c r="J88" i="11"/>
  <c r="I88" i="11"/>
  <c r="H88" i="11"/>
  <c r="G88" i="11"/>
  <c r="F88" i="11"/>
  <c r="E88" i="11"/>
  <c r="AB87" i="11"/>
  <c r="AA87" i="11"/>
  <c r="Y87" i="11"/>
  <c r="X87" i="11"/>
  <c r="V87" i="11"/>
  <c r="U87" i="11"/>
  <c r="T87" i="11"/>
  <c r="S87" i="11"/>
  <c r="R87" i="11"/>
  <c r="Q87" i="11"/>
  <c r="P87" i="11"/>
  <c r="O87" i="11"/>
  <c r="N87" i="11"/>
  <c r="M87" i="11"/>
  <c r="L87" i="11"/>
  <c r="K87" i="11"/>
  <c r="J87" i="11"/>
  <c r="I87" i="11"/>
  <c r="H87" i="11"/>
  <c r="G87" i="11"/>
  <c r="F87" i="11"/>
  <c r="E87" i="11"/>
  <c r="AB86" i="11"/>
  <c r="AA86" i="11"/>
  <c r="Y86" i="11"/>
  <c r="Y65" i="11" s="1"/>
  <c r="X86" i="11"/>
  <c r="V86" i="11"/>
  <c r="U86" i="11"/>
  <c r="T86" i="11"/>
  <c r="S86" i="11"/>
  <c r="R86" i="11"/>
  <c r="Q86" i="11"/>
  <c r="P86" i="11"/>
  <c r="O86" i="11"/>
  <c r="N86" i="11"/>
  <c r="M86" i="11"/>
  <c r="L86" i="11"/>
  <c r="K86" i="11"/>
  <c r="J86" i="11"/>
  <c r="I86" i="11"/>
  <c r="H86" i="11"/>
  <c r="G86" i="11"/>
  <c r="F86" i="11"/>
  <c r="E86" i="11"/>
  <c r="AB85" i="11"/>
  <c r="AA85" i="11"/>
  <c r="Y85" i="11"/>
  <c r="X85" i="11"/>
  <c r="V85" i="11"/>
  <c r="U85" i="11"/>
  <c r="T85" i="11"/>
  <c r="S85" i="11"/>
  <c r="R85" i="11"/>
  <c r="Q85" i="11"/>
  <c r="P85" i="11"/>
  <c r="O85" i="11"/>
  <c r="N85" i="11"/>
  <c r="M85" i="11"/>
  <c r="L85" i="11"/>
  <c r="K85" i="11"/>
  <c r="J85" i="11"/>
  <c r="I85" i="11"/>
  <c r="H85" i="11"/>
  <c r="G85" i="11"/>
  <c r="F85" i="11"/>
  <c r="E85" i="11"/>
  <c r="AB84" i="11"/>
  <c r="AA84" i="11"/>
  <c r="Y84" i="11"/>
  <c r="X84" i="11"/>
  <c r="V84" i="11"/>
  <c r="U84" i="11"/>
  <c r="T84" i="11"/>
  <c r="S84" i="11"/>
  <c r="R84" i="11"/>
  <c r="Q84" i="11"/>
  <c r="P84" i="11"/>
  <c r="O84" i="11"/>
  <c r="N84" i="11"/>
  <c r="M84" i="11"/>
  <c r="L84" i="11"/>
  <c r="K84" i="11"/>
  <c r="J84" i="11"/>
  <c r="I84" i="11"/>
  <c r="H84" i="11"/>
  <c r="G84" i="11"/>
  <c r="F84" i="11"/>
  <c r="E84" i="11"/>
  <c r="AB83" i="11"/>
  <c r="AA83" i="11"/>
  <c r="Y83" i="11"/>
  <c r="X83" i="11"/>
  <c r="V83" i="11"/>
  <c r="U83" i="11"/>
  <c r="T83" i="11"/>
  <c r="S83" i="11"/>
  <c r="R83" i="11"/>
  <c r="Q83" i="11"/>
  <c r="P83" i="11"/>
  <c r="O83" i="11"/>
  <c r="N83" i="11"/>
  <c r="M83" i="11"/>
  <c r="L83" i="11"/>
  <c r="K83" i="11"/>
  <c r="J83" i="11"/>
  <c r="I83" i="11"/>
  <c r="H83" i="11"/>
  <c r="G83" i="11"/>
  <c r="F83" i="11"/>
  <c r="E83" i="11"/>
  <c r="AB82" i="11"/>
  <c r="AA82" i="11"/>
  <c r="Y82" i="11"/>
  <c r="X82" i="11"/>
  <c r="V82" i="11"/>
  <c r="U82" i="11"/>
  <c r="T82" i="11"/>
  <c r="S82" i="11"/>
  <c r="R82" i="11"/>
  <c r="Q82" i="11"/>
  <c r="P82" i="11"/>
  <c r="O82" i="11"/>
  <c r="N82" i="11"/>
  <c r="M82" i="11"/>
  <c r="L82" i="11"/>
  <c r="K82" i="11"/>
  <c r="J82" i="11"/>
  <c r="I82" i="11"/>
  <c r="H82" i="11"/>
  <c r="G82" i="11"/>
  <c r="F82" i="11"/>
  <c r="E82" i="11"/>
  <c r="AB81" i="11"/>
  <c r="AA81" i="11"/>
  <c r="Y81" i="11"/>
  <c r="X81" i="11"/>
  <c r="V81" i="11"/>
  <c r="U81" i="11"/>
  <c r="T81" i="11"/>
  <c r="S81" i="11"/>
  <c r="R81" i="11"/>
  <c r="Q81" i="11"/>
  <c r="P81" i="11"/>
  <c r="O81" i="11"/>
  <c r="N81" i="11"/>
  <c r="M81" i="11"/>
  <c r="L81" i="11"/>
  <c r="K81" i="11"/>
  <c r="J81" i="11"/>
  <c r="I81" i="11"/>
  <c r="H81" i="11"/>
  <c r="G81" i="11"/>
  <c r="F81" i="11"/>
  <c r="E81" i="11"/>
  <c r="AB80" i="11"/>
  <c r="AA80" i="11"/>
  <c r="Y80" i="11"/>
  <c r="X80" i="11"/>
  <c r="V80" i="11"/>
  <c r="U80" i="11"/>
  <c r="T80" i="11"/>
  <c r="S80" i="11"/>
  <c r="R80" i="11"/>
  <c r="Q80" i="11"/>
  <c r="P80" i="11"/>
  <c r="O80" i="11"/>
  <c r="N80" i="11"/>
  <c r="M80" i="11"/>
  <c r="L80" i="11"/>
  <c r="K80" i="11"/>
  <c r="J80" i="11"/>
  <c r="I80" i="11"/>
  <c r="H80" i="11"/>
  <c r="G80" i="11"/>
  <c r="F80" i="11"/>
  <c r="E80" i="11"/>
  <c r="AB79" i="11"/>
  <c r="AA79" i="11"/>
  <c r="Y79" i="11"/>
  <c r="X79" i="11"/>
  <c r="V79" i="11"/>
  <c r="U79" i="11"/>
  <c r="T79" i="11"/>
  <c r="S79" i="11"/>
  <c r="R79" i="11"/>
  <c r="Q79" i="11"/>
  <c r="P79" i="11"/>
  <c r="O79" i="11"/>
  <c r="N79" i="11"/>
  <c r="M79" i="11"/>
  <c r="L79" i="11"/>
  <c r="K79" i="11"/>
  <c r="J79" i="11"/>
  <c r="I79" i="11"/>
  <c r="H79" i="11"/>
  <c r="G79" i="11"/>
  <c r="F79" i="11"/>
  <c r="E79" i="11"/>
  <c r="AB78" i="11"/>
  <c r="AA78" i="11"/>
  <c r="Y78" i="11"/>
  <c r="X78" i="11"/>
  <c r="V78" i="11"/>
  <c r="U78" i="11"/>
  <c r="T78" i="11"/>
  <c r="S78" i="11"/>
  <c r="R78" i="11"/>
  <c r="Q78" i="11"/>
  <c r="P78" i="11"/>
  <c r="O78" i="11"/>
  <c r="N78" i="11"/>
  <c r="M78" i="11"/>
  <c r="L78" i="11"/>
  <c r="K78" i="11"/>
  <c r="J78" i="11"/>
  <c r="I78" i="11"/>
  <c r="H78" i="11"/>
  <c r="G78" i="11"/>
  <c r="F78" i="11"/>
  <c r="E78" i="11"/>
  <c r="AB77" i="11"/>
  <c r="AA77" i="11"/>
  <c r="Y77" i="11"/>
  <c r="X77" i="11"/>
  <c r="V77" i="11"/>
  <c r="U77" i="11"/>
  <c r="T77" i="11"/>
  <c r="S77" i="11"/>
  <c r="R77" i="11"/>
  <c r="Q77" i="11"/>
  <c r="P77" i="11"/>
  <c r="O77" i="11"/>
  <c r="N77" i="11"/>
  <c r="M77" i="11"/>
  <c r="L77" i="11"/>
  <c r="K77" i="11"/>
  <c r="J77" i="11"/>
  <c r="I77" i="11"/>
  <c r="H77" i="11"/>
  <c r="G77" i="11"/>
  <c r="F77" i="11"/>
  <c r="E77" i="11"/>
  <c r="AB76" i="11"/>
  <c r="AA76" i="11"/>
  <c r="Y76" i="11"/>
  <c r="X76" i="11"/>
  <c r="V76" i="11"/>
  <c r="U76" i="11"/>
  <c r="T76" i="11"/>
  <c r="S76" i="11"/>
  <c r="R76" i="11"/>
  <c r="Q76" i="11"/>
  <c r="P76" i="11"/>
  <c r="O76" i="11"/>
  <c r="N76" i="11"/>
  <c r="M76" i="11"/>
  <c r="L76" i="11"/>
  <c r="K76" i="11"/>
  <c r="J76" i="11"/>
  <c r="I76" i="11"/>
  <c r="H76" i="11"/>
  <c r="G76" i="11"/>
  <c r="F76" i="11"/>
  <c r="E76" i="11"/>
  <c r="AB75" i="11"/>
  <c r="AA75" i="11"/>
  <c r="Y75" i="11"/>
  <c r="X75" i="11"/>
  <c r="V75" i="11"/>
  <c r="U75" i="11"/>
  <c r="T75" i="11"/>
  <c r="S75" i="11"/>
  <c r="R75" i="11"/>
  <c r="Q75" i="11"/>
  <c r="P75" i="11"/>
  <c r="O75" i="11"/>
  <c r="N75" i="11"/>
  <c r="M75" i="11"/>
  <c r="L75" i="11"/>
  <c r="K75" i="11"/>
  <c r="J75" i="11"/>
  <c r="I75" i="11"/>
  <c r="H75" i="11"/>
  <c r="G75" i="11"/>
  <c r="F75" i="11"/>
  <c r="E75" i="11"/>
  <c r="AB74" i="11"/>
  <c r="AA74" i="11"/>
  <c r="Y74" i="11"/>
  <c r="X74" i="11"/>
  <c r="V74" i="11"/>
  <c r="U74" i="11"/>
  <c r="T74" i="11"/>
  <c r="S74" i="11"/>
  <c r="R74" i="11"/>
  <c r="Q74" i="11"/>
  <c r="P74" i="11"/>
  <c r="O74" i="11"/>
  <c r="N74" i="11"/>
  <c r="M74" i="11"/>
  <c r="L74" i="11"/>
  <c r="K74" i="11"/>
  <c r="J74" i="11"/>
  <c r="I74" i="11"/>
  <c r="H74" i="11"/>
  <c r="G74" i="11"/>
  <c r="F74" i="11"/>
  <c r="E74" i="11"/>
  <c r="AB73" i="11"/>
  <c r="AA73" i="11"/>
  <c r="Y73" i="11"/>
  <c r="X73" i="11"/>
  <c r="V73" i="11"/>
  <c r="U73" i="11"/>
  <c r="T73" i="11"/>
  <c r="S73" i="11"/>
  <c r="R73" i="11"/>
  <c r="Q73" i="11"/>
  <c r="P73" i="11"/>
  <c r="O73" i="11"/>
  <c r="N73" i="11"/>
  <c r="M73" i="11"/>
  <c r="L73" i="11"/>
  <c r="K73" i="11"/>
  <c r="J73" i="11"/>
  <c r="I73" i="11"/>
  <c r="H73" i="11"/>
  <c r="G73" i="11"/>
  <c r="F73" i="11"/>
  <c r="E73" i="11"/>
  <c r="AB72" i="11"/>
  <c r="AA72" i="11"/>
  <c r="Y72" i="11"/>
  <c r="X72" i="11"/>
  <c r="V72" i="11"/>
  <c r="U72" i="11"/>
  <c r="T72" i="11"/>
  <c r="S72" i="11"/>
  <c r="R72" i="11"/>
  <c r="Q72" i="11"/>
  <c r="P72" i="11"/>
  <c r="O72" i="11"/>
  <c r="N72" i="11"/>
  <c r="M72" i="11"/>
  <c r="L72" i="11"/>
  <c r="K72" i="11"/>
  <c r="J72" i="11"/>
  <c r="I72" i="11"/>
  <c r="H72" i="11"/>
  <c r="G72" i="11"/>
  <c r="F72" i="11"/>
  <c r="E72" i="11"/>
  <c r="AB71" i="11"/>
  <c r="AA71" i="11"/>
  <c r="Y71" i="11"/>
  <c r="X71" i="11"/>
  <c r="V71" i="11"/>
  <c r="U71" i="11"/>
  <c r="T71" i="11"/>
  <c r="S71" i="11"/>
  <c r="R71" i="11"/>
  <c r="Q71" i="11"/>
  <c r="P71" i="11"/>
  <c r="O71" i="11"/>
  <c r="N71" i="11"/>
  <c r="M71" i="11"/>
  <c r="L71" i="11"/>
  <c r="K71" i="11"/>
  <c r="J71" i="11"/>
  <c r="I71" i="11"/>
  <c r="H71" i="11"/>
  <c r="G71" i="11"/>
  <c r="F71" i="11"/>
  <c r="E71" i="11"/>
  <c r="AB70" i="11"/>
  <c r="AA70" i="11"/>
  <c r="Y70" i="11"/>
  <c r="X70" i="11"/>
  <c r="V70" i="11"/>
  <c r="U70" i="11"/>
  <c r="T70" i="11"/>
  <c r="S70" i="11"/>
  <c r="R70" i="11"/>
  <c r="Q70" i="11"/>
  <c r="P70" i="11"/>
  <c r="O70" i="11"/>
  <c r="N70" i="11"/>
  <c r="M70" i="11"/>
  <c r="L70" i="11"/>
  <c r="K70" i="11"/>
  <c r="J70" i="11"/>
  <c r="I70" i="11"/>
  <c r="H70" i="11"/>
  <c r="G70" i="11"/>
  <c r="F70" i="11"/>
  <c r="E70" i="11"/>
  <c r="AB69" i="11"/>
  <c r="AA69" i="11"/>
  <c r="Y69" i="11"/>
  <c r="X69" i="11"/>
  <c r="V69" i="11"/>
  <c r="U69" i="11"/>
  <c r="T69" i="11"/>
  <c r="S69" i="11"/>
  <c r="R69" i="11"/>
  <c r="R65" i="11" s="1"/>
  <c r="Q69" i="11"/>
  <c r="P69" i="11"/>
  <c r="O69" i="11"/>
  <c r="N69" i="11"/>
  <c r="M69" i="11"/>
  <c r="L69" i="11"/>
  <c r="K69" i="11"/>
  <c r="J69" i="11"/>
  <c r="I69" i="11"/>
  <c r="H69" i="11"/>
  <c r="G69" i="11"/>
  <c r="F69" i="11"/>
  <c r="E69" i="11"/>
  <c r="AB68" i="11"/>
  <c r="AA68" i="11"/>
  <c r="Y68" i="11"/>
  <c r="X68" i="11"/>
  <c r="V68" i="11"/>
  <c r="U68" i="11"/>
  <c r="T68" i="11"/>
  <c r="S68" i="11"/>
  <c r="R68" i="11"/>
  <c r="Q68" i="11"/>
  <c r="P68" i="11"/>
  <c r="O68" i="11"/>
  <c r="N68" i="11"/>
  <c r="M68" i="11"/>
  <c r="L68" i="11"/>
  <c r="K68" i="11"/>
  <c r="J68" i="11"/>
  <c r="I68" i="11"/>
  <c r="H68" i="11"/>
  <c r="G68" i="11"/>
  <c r="F68" i="11"/>
  <c r="E68" i="11"/>
  <c r="AB67" i="11"/>
  <c r="AA67" i="11"/>
  <c r="Y67" i="11"/>
  <c r="X67" i="11"/>
  <c r="V67" i="11"/>
  <c r="U67" i="11"/>
  <c r="T67" i="11"/>
  <c r="S67" i="11"/>
  <c r="R67" i="11"/>
  <c r="Q67" i="11"/>
  <c r="P67" i="11"/>
  <c r="O67" i="11"/>
  <c r="N67" i="11"/>
  <c r="M67" i="11"/>
  <c r="L67" i="11"/>
  <c r="K67" i="11"/>
  <c r="J67" i="11"/>
  <c r="I67" i="11"/>
  <c r="H67" i="11"/>
  <c r="G67" i="11"/>
  <c r="F67" i="11"/>
  <c r="E67" i="11"/>
  <c r="AB66" i="11"/>
  <c r="AA66" i="11"/>
  <c r="Y66" i="11"/>
  <c r="X66" i="11"/>
  <c r="V66" i="11"/>
  <c r="U66" i="11"/>
  <c r="T66" i="11"/>
  <c r="S66" i="11"/>
  <c r="R66" i="11"/>
  <c r="Q66" i="11"/>
  <c r="P66" i="11"/>
  <c r="O66" i="11"/>
  <c r="N66" i="11"/>
  <c r="M66" i="11"/>
  <c r="L66" i="11"/>
  <c r="K66" i="11"/>
  <c r="J66" i="11"/>
  <c r="I66" i="11"/>
  <c r="I65" i="11" s="1"/>
  <c r="H66" i="11"/>
  <c r="G66" i="11"/>
  <c r="F66" i="11"/>
  <c r="E66" i="11"/>
  <c r="AU65" i="11"/>
  <c r="AT65" i="11"/>
  <c r="AS65" i="11"/>
  <c r="AR65" i="11"/>
  <c r="AQ65" i="11"/>
  <c r="AP65" i="11"/>
  <c r="AO65" i="11"/>
  <c r="AN65" i="11"/>
  <c r="AM65" i="11"/>
  <c r="AL65" i="11"/>
  <c r="AK65" i="11"/>
  <c r="AJ65" i="11"/>
  <c r="AI65" i="11"/>
  <c r="AH65" i="11"/>
  <c r="AG65" i="11"/>
  <c r="AF65" i="11"/>
  <c r="AE65" i="11"/>
  <c r="AD65" i="11"/>
  <c r="AC65" i="11"/>
  <c r="U65" i="11"/>
  <c r="J65" i="11"/>
  <c r="V64" i="11"/>
  <c r="U64" i="11"/>
  <c r="T64" i="11"/>
  <c r="S64" i="11"/>
  <c r="R64" i="11"/>
  <c r="Q64" i="11"/>
  <c r="P64" i="11"/>
  <c r="O64" i="11"/>
  <c r="N64" i="11"/>
  <c r="M64" i="11"/>
  <c r="L64" i="11"/>
  <c r="K64" i="11"/>
  <c r="J64" i="11"/>
  <c r="I64" i="11"/>
  <c r="H64" i="11"/>
  <c r="G64" i="11"/>
  <c r="F64" i="11"/>
  <c r="E64" i="11"/>
  <c r="V63" i="11"/>
  <c r="U63" i="11"/>
  <c r="T63" i="11"/>
  <c r="S63" i="11"/>
  <c r="R63" i="11"/>
  <c r="Q63" i="11"/>
  <c r="P63" i="11"/>
  <c r="O63" i="11"/>
  <c r="N63" i="11"/>
  <c r="M63" i="11"/>
  <c r="L63" i="11"/>
  <c r="K63" i="11"/>
  <c r="J63" i="11"/>
  <c r="I63" i="11"/>
  <c r="H63" i="11"/>
  <c r="H57" i="11" s="1"/>
  <c r="G63" i="11"/>
  <c r="F63" i="11"/>
  <c r="E63" i="11"/>
  <c r="V62" i="11"/>
  <c r="U62" i="11"/>
  <c r="T62" i="11"/>
  <c r="S62" i="11"/>
  <c r="R62" i="11"/>
  <c r="Q62" i="11"/>
  <c r="P62" i="11"/>
  <c r="O62" i="11"/>
  <c r="N62" i="11"/>
  <c r="M62" i="11"/>
  <c r="L62" i="11"/>
  <c r="K62" i="11"/>
  <c r="J62" i="11"/>
  <c r="I62" i="11"/>
  <c r="H62" i="11"/>
  <c r="G62" i="11"/>
  <c r="F62" i="11"/>
  <c r="E62" i="11"/>
  <c r="V61" i="11"/>
  <c r="U61" i="11"/>
  <c r="U57" i="11" s="1"/>
  <c r="T61" i="11"/>
  <c r="S61" i="11"/>
  <c r="R61" i="11"/>
  <c r="Q61" i="11"/>
  <c r="Q57" i="11" s="1"/>
  <c r="P61" i="11"/>
  <c r="O61" i="11"/>
  <c r="N61" i="11"/>
  <c r="M61" i="11"/>
  <c r="M57" i="11" s="1"/>
  <c r="L61" i="11"/>
  <c r="K61" i="11"/>
  <c r="J61" i="11"/>
  <c r="I61" i="11"/>
  <c r="I57" i="11" s="1"/>
  <c r="H61" i="11"/>
  <c r="G61" i="11"/>
  <c r="F61" i="11"/>
  <c r="E61" i="11"/>
  <c r="V60" i="11"/>
  <c r="V57" i="11" s="1"/>
  <c r="U60" i="11"/>
  <c r="T60" i="11"/>
  <c r="S60" i="11"/>
  <c r="R60" i="11"/>
  <c r="R57" i="11" s="1"/>
  <c r="Q60" i="11"/>
  <c r="P60" i="11"/>
  <c r="O60" i="11"/>
  <c r="N60" i="11"/>
  <c r="N57" i="11" s="1"/>
  <c r="M60" i="11"/>
  <c r="L60" i="11"/>
  <c r="K60" i="11"/>
  <c r="J60" i="11"/>
  <c r="J57" i="11" s="1"/>
  <c r="I60" i="11"/>
  <c r="H60" i="11"/>
  <c r="G60" i="11"/>
  <c r="F60" i="11"/>
  <c r="E60" i="11"/>
  <c r="V59" i="11"/>
  <c r="U59" i="11"/>
  <c r="T59" i="11"/>
  <c r="S59" i="11"/>
  <c r="R59" i="11"/>
  <c r="Q59" i="11"/>
  <c r="P59" i="11"/>
  <c r="O59" i="11"/>
  <c r="N59" i="11"/>
  <c r="M59" i="11"/>
  <c r="L59" i="11"/>
  <c r="K59" i="11"/>
  <c r="J59" i="11"/>
  <c r="I59" i="11"/>
  <c r="H59" i="11"/>
  <c r="G59" i="11"/>
  <c r="F59" i="11"/>
  <c r="E59" i="11"/>
  <c r="V58" i="11"/>
  <c r="U58" i="11"/>
  <c r="T58" i="11"/>
  <c r="T57" i="11" s="1"/>
  <c r="S58" i="11"/>
  <c r="R58" i="11"/>
  <c r="Q58" i="11"/>
  <c r="P58" i="11"/>
  <c r="O58" i="11"/>
  <c r="N58" i="11"/>
  <c r="M58" i="11"/>
  <c r="L58" i="11"/>
  <c r="L57" i="11" s="1"/>
  <c r="K58" i="11"/>
  <c r="J58" i="11"/>
  <c r="I58" i="11"/>
  <c r="H58" i="11"/>
  <c r="G58" i="11"/>
  <c r="F58" i="11"/>
  <c r="E58" i="11"/>
  <c r="AU57" i="11"/>
  <c r="AT57" i="11"/>
  <c r="AS57" i="11"/>
  <c r="AR57" i="11"/>
  <c r="AQ57" i="11"/>
  <c r="AP57" i="11"/>
  <c r="AO57" i="11"/>
  <c r="AN57" i="11"/>
  <c r="AM57" i="11"/>
  <c r="AL57" i="11"/>
  <c r="AK57" i="11"/>
  <c r="AJ57" i="11"/>
  <c r="AI57" i="11"/>
  <c r="AH57" i="11"/>
  <c r="AG57" i="11"/>
  <c r="AF57" i="11"/>
  <c r="AE57" i="11"/>
  <c r="AD57" i="11"/>
  <c r="AC57" i="11"/>
  <c r="P57" i="11"/>
  <c r="V56" i="11"/>
  <c r="U56" i="11"/>
  <c r="U53" i="11" s="1"/>
  <c r="T56" i="11"/>
  <c r="S56" i="11"/>
  <c r="R56" i="11"/>
  <c r="Q56" i="11"/>
  <c r="Q53" i="11" s="1"/>
  <c r="P56" i="11"/>
  <c r="O56" i="11"/>
  <c r="N56" i="11"/>
  <c r="M56" i="11"/>
  <c r="M53" i="11" s="1"/>
  <c r="L56" i="11"/>
  <c r="K56" i="11"/>
  <c r="J56" i="11"/>
  <c r="I56" i="11"/>
  <c r="I53" i="11" s="1"/>
  <c r="H56" i="11"/>
  <c r="G56" i="11"/>
  <c r="F56" i="11"/>
  <c r="E56" i="11"/>
  <c r="V55" i="11"/>
  <c r="V53" i="11" s="1"/>
  <c r="U55" i="11"/>
  <c r="T55" i="11"/>
  <c r="S55" i="11"/>
  <c r="R55" i="11"/>
  <c r="R53" i="11" s="1"/>
  <c r="Q55" i="11"/>
  <c r="P55" i="11"/>
  <c r="O55" i="11"/>
  <c r="N55" i="11"/>
  <c r="N53" i="11" s="1"/>
  <c r="M55" i="11"/>
  <c r="L55" i="11"/>
  <c r="K55" i="11"/>
  <c r="J55" i="11"/>
  <c r="J53" i="11" s="1"/>
  <c r="I55" i="11"/>
  <c r="H55" i="11"/>
  <c r="G55" i="11"/>
  <c r="F55" i="11"/>
  <c r="E55" i="11"/>
  <c r="V54" i="11"/>
  <c r="U54" i="11"/>
  <c r="T54" i="11"/>
  <c r="T53" i="11" s="1"/>
  <c r="S54" i="11"/>
  <c r="S53" i="11" s="1"/>
  <c r="R54" i="11"/>
  <c r="Q54" i="11"/>
  <c r="P54" i="11"/>
  <c r="P53" i="11" s="1"/>
  <c r="O54" i="11"/>
  <c r="N54" i="11"/>
  <c r="M54" i="11"/>
  <c r="L54" i="11"/>
  <c r="K54" i="11"/>
  <c r="K53" i="11" s="1"/>
  <c r="J54" i="11"/>
  <c r="I54" i="11"/>
  <c r="H54" i="11"/>
  <c r="G54" i="11"/>
  <c r="G53" i="11" s="1"/>
  <c r="F54" i="11"/>
  <c r="E54" i="11"/>
  <c r="AU53" i="11"/>
  <c r="AT53" i="11"/>
  <c r="AS53" i="11"/>
  <c r="AR53" i="11"/>
  <c r="AQ53" i="11"/>
  <c r="AP53" i="11"/>
  <c r="AO53" i="11"/>
  <c r="AN53" i="11"/>
  <c r="AM53" i="11"/>
  <c r="AL53" i="11"/>
  <c r="AK53" i="11"/>
  <c r="AJ53" i="11"/>
  <c r="AI53" i="11"/>
  <c r="AH53" i="11"/>
  <c r="AG53" i="11"/>
  <c r="AF53" i="11"/>
  <c r="AE53" i="11"/>
  <c r="AD53" i="11"/>
  <c r="AC53" i="11"/>
  <c r="O53" i="11"/>
  <c r="L53" i="11"/>
  <c r="H53" i="11"/>
  <c r="V52" i="11"/>
  <c r="U52" i="11"/>
  <c r="T52" i="11"/>
  <c r="S52" i="11"/>
  <c r="R52" i="11"/>
  <c r="Q52" i="11"/>
  <c r="P52" i="11"/>
  <c r="O52" i="11"/>
  <c r="N52" i="11"/>
  <c r="M52" i="11"/>
  <c r="L52" i="11"/>
  <c r="K52" i="11"/>
  <c r="J52" i="11"/>
  <c r="I52" i="11"/>
  <c r="H52" i="11"/>
  <c r="G52" i="11"/>
  <c r="F52" i="11"/>
  <c r="E52" i="11"/>
  <c r="V51" i="11"/>
  <c r="U51" i="11"/>
  <c r="U49" i="11" s="1"/>
  <c r="T51" i="11"/>
  <c r="S51" i="11"/>
  <c r="R51" i="11"/>
  <c r="R49" i="11" s="1"/>
  <c r="Q51" i="11"/>
  <c r="Q49" i="11" s="1"/>
  <c r="P51" i="11"/>
  <c r="O51" i="11"/>
  <c r="N51" i="11"/>
  <c r="M51" i="11"/>
  <c r="M49" i="11" s="1"/>
  <c r="L51" i="11"/>
  <c r="K51" i="11"/>
  <c r="J51" i="11"/>
  <c r="I51" i="11"/>
  <c r="I49" i="11" s="1"/>
  <c r="H51" i="11"/>
  <c r="G51" i="11"/>
  <c r="F51" i="11"/>
  <c r="F49" i="11" s="1"/>
  <c r="E51" i="11"/>
  <c r="V50" i="11"/>
  <c r="U50" i="11"/>
  <c r="T50" i="11"/>
  <c r="T49" i="11" s="1"/>
  <c r="S50" i="11"/>
  <c r="S49" i="11" s="1"/>
  <c r="R50" i="11"/>
  <c r="Q50" i="11"/>
  <c r="P50" i="11"/>
  <c r="P49" i="11" s="1"/>
  <c r="O50" i="11"/>
  <c r="N50" i="11"/>
  <c r="M50" i="11"/>
  <c r="L50" i="11"/>
  <c r="L49" i="11" s="1"/>
  <c r="K50" i="11"/>
  <c r="K49" i="11" s="1"/>
  <c r="J50" i="11"/>
  <c r="I50" i="11"/>
  <c r="H50" i="11"/>
  <c r="H49" i="11" s="1"/>
  <c r="G50" i="11"/>
  <c r="F50" i="11"/>
  <c r="E50" i="11"/>
  <c r="AU49" i="11"/>
  <c r="AT49" i="11"/>
  <c r="AS49" i="11"/>
  <c r="AR49" i="11"/>
  <c r="AQ49" i="11"/>
  <c r="AP49" i="11"/>
  <c r="AO49" i="11"/>
  <c r="AN49" i="11"/>
  <c r="AM49" i="11"/>
  <c r="AL49" i="11"/>
  <c r="AK49" i="11"/>
  <c r="AJ49" i="11"/>
  <c r="AI49" i="11"/>
  <c r="AH49" i="11"/>
  <c r="AG49" i="11"/>
  <c r="AF49" i="11"/>
  <c r="AE49" i="11"/>
  <c r="AD49" i="11"/>
  <c r="AC49" i="11"/>
  <c r="V49" i="11"/>
  <c r="O49" i="11"/>
  <c r="N49" i="11"/>
  <c r="J49" i="11"/>
  <c r="E49" i="11"/>
  <c r="V48" i="11"/>
  <c r="U48" i="11"/>
  <c r="T48" i="11"/>
  <c r="S48" i="11"/>
  <c r="R48" i="11"/>
  <c r="Q48" i="11"/>
  <c r="P48" i="11"/>
  <c r="O48" i="11"/>
  <c r="O45" i="11" s="1"/>
  <c r="N48" i="11"/>
  <c r="M48" i="11"/>
  <c r="L48" i="11"/>
  <c r="K48" i="11"/>
  <c r="J48" i="11"/>
  <c r="I48" i="11"/>
  <c r="H48" i="11"/>
  <c r="G48" i="11"/>
  <c r="F48" i="11"/>
  <c r="E48" i="11"/>
  <c r="V47" i="11"/>
  <c r="U47" i="11"/>
  <c r="U45" i="11" s="1"/>
  <c r="T47" i="11"/>
  <c r="S47" i="11"/>
  <c r="R47" i="11"/>
  <c r="R45" i="11" s="1"/>
  <c r="Q47" i="11"/>
  <c r="Q45" i="11" s="1"/>
  <c r="P47" i="11"/>
  <c r="O47" i="11"/>
  <c r="N47" i="11"/>
  <c r="N45" i="11" s="1"/>
  <c r="M47" i="11"/>
  <c r="M45" i="11" s="1"/>
  <c r="L47" i="11"/>
  <c r="K47" i="11"/>
  <c r="K45" i="11" s="1"/>
  <c r="J47" i="11"/>
  <c r="J45" i="11" s="1"/>
  <c r="I47" i="11"/>
  <c r="I45" i="11" s="1"/>
  <c r="H47" i="11"/>
  <c r="G47" i="11"/>
  <c r="F47" i="11"/>
  <c r="E47" i="11"/>
  <c r="V46" i="11"/>
  <c r="U46" i="11"/>
  <c r="T46" i="11"/>
  <c r="T45" i="11" s="1"/>
  <c r="S46" i="11"/>
  <c r="R46" i="11"/>
  <c r="Q46" i="11"/>
  <c r="P46" i="11"/>
  <c r="P45" i="11" s="1"/>
  <c r="O46" i="11"/>
  <c r="N46" i="11"/>
  <c r="M46" i="11"/>
  <c r="L46" i="11"/>
  <c r="K46" i="11"/>
  <c r="J46" i="11"/>
  <c r="I46" i="11"/>
  <c r="H46" i="11"/>
  <c r="G46" i="11"/>
  <c r="F46" i="11"/>
  <c r="E46" i="11"/>
  <c r="AU45" i="11"/>
  <c r="AT45" i="11"/>
  <c r="AS45" i="11"/>
  <c r="AR45" i="11"/>
  <c r="AQ45" i="11"/>
  <c r="AP45" i="11"/>
  <c r="AO45" i="11"/>
  <c r="AN45" i="11"/>
  <c r="AM45" i="11"/>
  <c r="AL45" i="11"/>
  <c r="AK45" i="11"/>
  <c r="AJ45" i="11"/>
  <c r="AI45" i="11"/>
  <c r="AH45" i="11"/>
  <c r="AG45" i="11"/>
  <c r="AF45" i="11"/>
  <c r="AE45" i="11"/>
  <c r="AD45" i="11"/>
  <c r="AC45" i="11"/>
  <c r="S45" i="11"/>
  <c r="L45" i="11"/>
  <c r="H45" i="11"/>
  <c r="G45" i="11"/>
  <c r="V44" i="11"/>
  <c r="U44" i="11"/>
  <c r="T44" i="11"/>
  <c r="S44" i="11"/>
  <c r="R44" i="11"/>
  <c r="Q44" i="11"/>
  <c r="P44" i="11"/>
  <c r="O44" i="11"/>
  <c r="N44" i="11"/>
  <c r="M44" i="11"/>
  <c r="L44" i="11"/>
  <c r="K44" i="11"/>
  <c r="J44" i="11"/>
  <c r="I44" i="11"/>
  <c r="H44" i="11"/>
  <c r="G44" i="11"/>
  <c r="F44" i="11"/>
  <c r="E44" i="11"/>
  <c r="V43" i="11"/>
  <c r="U43" i="11"/>
  <c r="T43" i="11"/>
  <c r="S43" i="11"/>
  <c r="R43" i="11"/>
  <c r="Q43" i="11"/>
  <c r="P43" i="11"/>
  <c r="O43" i="11"/>
  <c r="N43" i="11"/>
  <c r="M43" i="11"/>
  <c r="L43" i="11"/>
  <c r="K43" i="11"/>
  <c r="J43" i="11"/>
  <c r="I43" i="11"/>
  <c r="H43" i="11"/>
  <c r="G43" i="11"/>
  <c r="F43" i="11"/>
  <c r="E43" i="11"/>
  <c r="V42" i="11"/>
  <c r="U42" i="11"/>
  <c r="T42" i="11"/>
  <c r="S42" i="11"/>
  <c r="R42" i="11"/>
  <c r="Q42" i="11"/>
  <c r="P42" i="11"/>
  <c r="O42" i="11"/>
  <c r="N42" i="11"/>
  <c r="M42" i="11"/>
  <c r="L42" i="11"/>
  <c r="K42" i="11"/>
  <c r="J42" i="11"/>
  <c r="I42" i="11"/>
  <c r="H42" i="11"/>
  <c r="G42" i="11"/>
  <c r="F42" i="11"/>
  <c r="E42" i="11"/>
  <c r="V41" i="11"/>
  <c r="U41" i="11"/>
  <c r="T41" i="11"/>
  <c r="S41" i="11"/>
  <c r="R41" i="11"/>
  <c r="Q41" i="11"/>
  <c r="P41" i="11"/>
  <c r="O41" i="11"/>
  <c r="N41" i="11"/>
  <c r="M41" i="11"/>
  <c r="L41" i="11"/>
  <c r="K41" i="11"/>
  <c r="J41" i="11"/>
  <c r="I41" i="11"/>
  <c r="H41" i="11"/>
  <c r="G41" i="11"/>
  <c r="F41" i="11"/>
  <c r="E41" i="11"/>
  <c r="V40" i="11"/>
  <c r="U40" i="11"/>
  <c r="T40" i="11"/>
  <c r="S40" i="11"/>
  <c r="R40" i="11"/>
  <c r="Q40" i="11"/>
  <c r="P40" i="11"/>
  <c r="O40" i="11"/>
  <c r="N40" i="11"/>
  <c r="M40" i="11"/>
  <c r="L40" i="11"/>
  <c r="K40" i="11"/>
  <c r="J40" i="11"/>
  <c r="I40" i="11"/>
  <c r="H40" i="11"/>
  <c r="G40" i="11"/>
  <c r="F40" i="11"/>
  <c r="E40" i="11"/>
  <c r="V39" i="11"/>
  <c r="U39" i="11"/>
  <c r="T39" i="11"/>
  <c r="S39" i="11"/>
  <c r="R39" i="11"/>
  <c r="Q39" i="11"/>
  <c r="P39" i="11"/>
  <c r="O39" i="11"/>
  <c r="N39" i="11"/>
  <c r="M39" i="11"/>
  <c r="L39" i="11"/>
  <c r="K39" i="11"/>
  <c r="J39" i="11"/>
  <c r="I39" i="11"/>
  <c r="H39" i="11"/>
  <c r="G39" i="11"/>
  <c r="F39" i="11"/>
  <c r="E39" i="11"/>
  <c r="V38" i="11"/>
  <c r="U38" i="11"/>
  <c r="T38" i="11"/>
  <c r="S38" i="11"/>
  <c r="R38" i="11"/>
  <c r="Q38" i="11"/>
  <c r="P38" i="11"/>
  <c r="O38" i="11"/>
  <c r="N38" i="11"/>
  <c r="M38" i="11"/>
  <c r="L38" i="11"/>
  <c r="K38" i="11"/>
  <c r="J38" i="11"/>
  <c r="I38" i="11"/>
  <c r="H38" i="11"/>
  <c r="G38" i="11"/>
  <c r="F38" i="11"/>
  <c r="E38" i="11"/>
  <c r="V37" i="11"/>
  <c r="U37" i="11"/>
  <c r="T37" i="11"/>
  <c r="T25" i="11" s="1"/>
  <c r="S37" i="11"/>
  <c r="R37" i="11"/>
  <c r="Q37" i="11"/>
  <c r="P37" i="11"/>
  <c r="O37" i="11"/>
  <c r="N37" i="11"/>
  <c r="M37" i="11"/>
  <c r="L37" i="11"/>
  <c r="K37" i="11"/>
  <c r="J37" i="11"/>
  <c r="I37" i="11"/>
  <c r="H37" i="11"/>
  <c r="H25" i="11" s="1"/>
  <c r="G37" i="11"/>
  <c r="F37" i="11"/>
  <c r="E37" i="11"/>
  <c r="V36" i="11"/>
  <c r="U36" i="11"/>
  <c r="T36" i="11"/>
  <c r="S36" i="11"/>
  <c r="R36" i="11"/>
  <c r="Q36" i="11"/>
  <c r="P36" i="11"/>
  <c r="O36" i="11"/>
  <c r="N36" i="11"/>
  <c r="M36" i="11"/>
  <c r="L36" i="11"/>
  <c r="K36" i="11"/>
  <c r="J36" i="11"/>
  <c r="I36" i="11"/>
  <c r="H36" i="11"/>
  <c r="G36" i="11"/>
  <c r="F36" i="11"/>
  <c r="E36" i="11"/>
  <c r="V35" i="11"/>
  <c r="U35" i="11"/>
  <c r="T35" i="11"/>
  <c r="S35" i="11"/>
  <c r="R35" i="11"/>
  <c r="Q35" i="11"/>
  <c r="P35" i="11"/>
  <c r="O35" i="11"/>
  <c r="N35" i="11"/>
  <c r="M35" i="11"/>
  <c r="L35" i="11"/>
  <c r="K35" i="11"/>
  <c r="J35" i="11"/>
  <c r="I35" i="11"/>
  <c r="H35" i="11"/>
  <c r="G35" i="11"/>
  <c r="F35" i="11"/>
  <c r="E35" i="11"/>
  <c r="V34" i="11"/>
  <c r="U34" i="11"/>
  <c r="T34" i="11"/>
  <c r="S34" i="11"/>
  <c r="R34" i="11"/>
  <c r="Q34" i="11"/>
  <c r="P34" i="11"/>
  <c r="O34" i="11"/>
  <c r="N34" i="11"/>
  <c r="M34" i="11"/>
  <c r="L34" i="11"/>
  <c r="K34" i="11"/>
  <c r="J34" i="11"/>
  <c r="I34" i="11"/>
  <c r="H34" i="11"/>
  <c r="G34" i="11"/>
  <c r="F34" i="11"/>
  <c r="E34" i="11"/>
  <c r="V33" i="11"/>
  <c r="U33" i="11"/>
  <c r="T33" i="11"/>
  <c r="S33" i="11"/>
  <c r="R33" i="11"/>
  <c r="Q33" i="11"/>
  <c r="P33" i="11"/>
  <c r="O33" i="11"/>
  <c r="N33" i="11"/>
  <c r="M33" i="11"/>
  <c r="L33" i="11"/>
  <c r="K33" i="11"/>
  <c r="J33" i="11"/>
  <c r="I33" i="11"/>
  <c r="H33" i="11"/>
  <c r="G33" i="11"/>
  <c r="F33" i="11"/>
  <c r="E33" i="11"/>
  <c r="V32" i="11"/>
  <c r="U32" i="11"/>
  <c r="T32" i="11"/>
  <c r="S32" i="11"/>
  <c r="R32" i="11"/>
  <c r="Q32" i="11"/>
  <c r="P32" i="11"/>
  <c r="O32" i="11"/>
  <c r="N32" i="11"/>
  <c r="M32" i="11"/>
  <c r="L32" i="11"/>
  <c r="K32" i="11"/>
  <c r="J32" i="11"/>
  <c r="I32" i="11"/>
  <c r="H32" i="11"/>
  <c r="G32" i="11"/>
  <c r="F32" i="11"/>
  <c r="E32" i="11"/>
  <c r="V31" i="11"/>
  <c r="U31" i="11"/>
  <c r="T31" i="11"/>
  <c r="S31" i="11"/>
  <c r="R31" i="11"/>
  <c r="Q31" i="11"/>
  <c r="P31" i="11"/>
  <c r="O31" i="11"/>
  <c r="N31" i="11"/>
  <c r="M31" i="11"/>
  <c r="L31" i="11"/>
  <c r="K31" i="11"/>
  <c r="J31" i="11"/>
  <c r="I31" i="11"/>
  <c r="H31" i="11"/>
  <c r="G31" i="11"/>
  <c r="F31" i="11"/>
  <c r="E31" i="11"/>
  <c r="V30" i="11"/>
  <c r="U30" i="11"/>
  <c r="T30" i="11"/>
  <c r="S30" i="11"/>
  <c r="R30" i="11"/>
  <c r="Q30" i="11"/>
  <c r="P30" i="11"/>
  <c r="O30" i="11"/>
  <c r="N30" i="11"/>
  <c r="M30" i="11"/>
  <c r="L30" i="11"/>
  <c r="K30" i="11"/>
  <c r="J30" i="11"/>
  <c r="I30" i="11"/>
  <c r="H30" i="11"/>
  <c r="G30" i="11"/>
  <c r="F30" i="11"/>
  <c r="E30" i="11"/>
  <c r="V29" i="11"/>
  <c r="U29" i="11"/>
  <c r="T29" i="11"/>
  <c r="S29" i="11"/>
  <c r="R29" i="11"/>
  <c r="Q29" i="11"/>
  <c r="P29" i="11"/>
  <c r="O29" i="11"/>
  <c r="N29" i="11"/>
  <c r="M29" i="11"/>
  <c r="L29" i="11"/>
  <c r="K29" i="11"/>
  <c r="J29" i="11"/>
  <c r="I29" i="11"/>
  <c r="H29" i="11"/>
  <c r="G29" i="11"/>
  <c r="F29" i="11"/>
  <c r="E29" i="11"/>
  <c r="V28" i="11"/>
  <c r="U28" i="11"/>
  <c r="T28" i="11"/>
  <c r="S28" i="11"/>
  <c r="R28" i="11"/>
  <c r="Q28" i="11"/>
  <c r="P28" i="11"/>
  <c r="O28" i="11"/>
  <c r="N28" i="11"/>
  <c r="M28" i="11"/>
  <c r="L28" i="11"/>
  <c r="K28" i="11"/>
  <c r="J28" i="11"/>
  <c r="I28" i="11"/>
  <c r="H28" i="11"/>
  <c r="G28" i="11"/>
  <c r="F28" i="11"/>
  <c r="E28" i="11"/>
  <c r="V27" i="11"/>
  <c r="V25" i="11" s="1"/>
  <c r="U27" i="11"/>
  <c r="T27" i="11"/>
  <c r="S27" i="11"/>
  <c r="R27" i="11"/>
  <c r="R25" i="11" s="1"/>
  <c r="Q27" i="11"/>
  <c r="P27" i="11"/>
  <c r="O27" i="11"/>
  <c r="N27" i="11"/>
  <c r="N25" i="11" s="1"/>
  <c r="M27" i="11"/>
  <c r="L27" i="11"/>
  <c r="K27" i="11"/>
  <c r="J27" i="11"/>
  <c r="J25" i="11" s="1"/>
  <c r="I27" i="11"/>
  <c r="H27" i="11"/>
  <c r="G27" i="11"/>
  <c r="F27" i="11"/>
  <c r="E27" i="11"/>
  <c r="V26" i="11"/>
  <c r="U26" i="11"/>
  <c r="T26" i="11"/>
  <c r="S26" i="11"/>
  <c r="R26" i="11"/>
  <c r="Q26" i="11"/>
  <c r="P26" i="11"/>
  <c r="O26" i="11"/>
  <c r="N26" i="11"/>
  <c r="M26" i="11"/>
  <c r="M25" i="11" s="1"/>
  <c r="L26" i="11"/>
  <c r="K26" i="11"/>
  <c r="J26" i="11"/>
  <c r="I26" i="11"/>
  <c r="H26" i="11"/>
  <c r="G26" i="11"/>
  <c r="G25" i="11" s="1"/>
  <c r="F26" i="11"/>
  <c r="E26" i="11"/>
  <c r="AU25" i="11"/>
  <c r="AT25" i="11"/>
  <c r="AS25" i="11"/>
  <c r="AR25" i="11"/>
  <c r="AQ25" i="11"/>
  <c r="AP25" i="11"/>
  <c r="AO25" i="11"/>
  <c r="AN25" i="11"/>
  <c r="AM25" i="11"/>
  <c r="AL25" i="11"/>
  <c r="AK25" i="11"/>
  <c r="AJ25" i="11"/>
  <c r="AI25" i="11"/>
  <c r="AH25" i="11"/>
  <c r="AG25" i="11"/>
  <c r="AF25" i="11"/>
  <c r="AE25" i="11"/>
  <c r="AD25" i="11"/>
  <c r="AC25" i="11"/>
  <c r="I25" i="11"/>
  <c r="V24" i="11"/>
  <c r="U24" i="11"/>
  <c r="T24" i="11"/>
  <c r="S24" i="11"/>
  <c r="R24" i="11"/>
  <c r="Q24" i="11"/>
  <c r="P24" i="11"/>
  <c r="O24" i="11"/>
  <c r="N24" i="11"/>
  <c r="M24" i="11"/>
  <c r="L24" i="11"/>
  <c r="K24" i="11"/>
  <c r="J24" i="11"/>
  <c r="I24" i="11"/>
  <c r="H24" i="11"/>
  <c r="G24" i="11"/>
  <c r="F24" i="11"/>
  <c r="E24" i="11"/>
  <c r="C24" i="11"/>
  <c r="V23" i="11"/>
  <c r="U23" i="11"/>
  <c r="T23" i="11"/>
  <c r="S23" i="11"/>
  <c r="R23" i="11"/>
  <c r="Q23" i="11"/>
  <c r="P23" i="11"/>
  <c r="O23" i="11"/>
  <c r="N23" i="11"/>
  <c r="M23" i="11"/>
  <c r="L23" i="11"/>
  <c r="L18" i="11" s="1"/>
  <c r="K23" i="11"/>
  <c r="J23" i="11"/>
  <c r="I23" i="11"/>
  <c r="H23" i="11"/>
  <c r="G23" i="11"/>
  <c r="F23" i="11"/>
  <c r="E23" i="11"/>
  <c r="V22" i="11"/>
  <c r="U22" i="11"/>
  <c r="T22" i="11"/>
  <c r="S22" i="11"/>
  <c r="R22" i="11"/>
  <c r="Q22" i="11"/>
  <c r="P22" i="11"/>
  <c r="O22" i="11"/>
  <c r="N22" i="11"/>
  <c r="M22" i="11"/>
  <c r="L22" i="11"/>
  <c r="K22" i="11"/>
  <c r="J22" i="11"/>
  <c r="I22" i="11"/>
  <c r="H22" i="11"/>
  <c r="G22" i="11"/>
  <c r="F22" i="11"/>
  <c r="E22" i="11"/>
  <c r="V21" i="11"/>
  <c r="U21" i="11"/>
  <c r="T21" i="11"/>
  <c r="S21" i="11"/>
  <c r="R21" i="11"/>
  <c r="Q21" i="11"/>
  <c r="P21" i="11"/>
  <c r="O21" i="11"/>
  <c r="O18" i="11" s="1"/>
  <c r="N21" i="11"/>
  <c r="M21" i="11"/>
  <c r="L21" i="11"/>
  <c r="K21" i="11"/>
  <c r="J21" i="11"/>
  <c r="I21" i="11"/>
  <c r="H21" i="11"/>
  <c r="G21" i="11"/>
  <c r="F21" i="11"/>
  <c r="E21" i="11"/>
  <c r="V20" i="11"/>
  <c r="U20" i="11"/>
  <c r="T20" i="11"/>
  <c r="S20" i="11"/>
  <c r="R20" i="11"/>
  <c r="Q20" i="11"/>
  <c r="P20" i="11"/>
  <c r="O20" i="11"/>
  <c r="N20" i="11"/>
  <c r="M20" i="11"/>
  <c r="L20" i="11"/>
  <c r="K20" i="11"/>
  <c r="K18" i="11" s="1"/>
  <c r="J20" i="11"/>
  <c r="I20" i="11"/>
  <c r="H20" i="11"/>
  <c r="G20" i="11"/>
  <c r="F20" i="11"/>
  <c r="E20" i="11"/>
  <c r="V19" i="11"/>
  <c r="V18" i="11" s="1"/>
  <c r="U19" i="11"/>
  <c r="T19" i="11"/>
  <c r="S19" i="11"/>
  <c r="R19" i="11"/>
  <c r="R18" i="11" s="1"/>
  <c r="Q19" i="11"/>
  <c r="P19" i="11"/>
  <c r="O19" i="11"/>
  <c r="N19" i="11"/>
  <c r="N18" i="11" s="1"/>
  <c r="M19" i="11"/>
  <c r="L19" i="11"/>
  <c r="K19" i="11"/>
  <c r="J19" i="11"/>
  <c r="J18" i="11" s="1"/>
  <c r="I19" i="11"/>
  <c r="H19" i="11"/>
  <c r="G19" i="11"/>
  <c r="F19" i="11"/>
  <c r="E19" i="11"/>
  <c r="AU18" i="11"/>
  <c r="AU191" i="11" s="1"/>
  <c r="AT18" i="11"/>
  <c r="AT191" i="11" s="1"/>
  <c r="AS18" i="11"/>
  <c r="AR18" i="11"/>
  <c r="AQ18" i="11"/>
  <c r="AQ191" i="11" s="1"/>
  <c r="AP18" i="11"/>
  <c r="AP191" i="11" s="1"/>
  <c r="AO18" i="11"/>
  <c r="AN18" i="11"/>
  <c r="AM18" i="11"/>
  <c r="AM191" i="11" s="1"/>
  <c r="AL18" i="11"/>
  <c r="AK18" i="11"/>
  <c r="AJ18" i="11"/>
  <c r="AI18" i="11"/>
  <c r="AI191" i="11" s="1"/>
  <c r="AH18" i="11"/>
  <c r="AG18" i="11"/>
  <c r="AF18" i="11"/>
  <c r="AE18" i="11"/>
  <c r="AE191" i="11" s="1"/>
  <c r="AD18" i="11"/>
  <c r="AD191" i="11" s="1"/>
  <c r="AC18" i="11"/>
  <c r="T18" i="11"/>
  <c r="P18" i="11"/>
  <c r="AK13" i="11"/>
  <c r="AJ13" i="11"/>
  <c r="AG13" i="11"/>
  <c r="AB13" i="11"/>
  <c r="Y13" i="11"/>
  <c r="V13" i="11"/>
  <c r="U13" i="11"/>
  <c r="R13" i="11"/>
  <c r="Q13" i="11"/>
  <c r="M13" i="11"/>
  <c r="L13" i="11"/>
  <c r="I13" i="11"/>
  <c r="AC9" i="11"/>
  <c r="V204" i="10"/>
  <c r="U204" i="10"/>
  <c r="T204" i="10"/>
  <c r="S204" i="10"/>
  <c r="R204" i="10"/>
  <c r="Q204" i="10"/>
  <c r="P204" i="10"/>
  <c r="O204" i="10"/>
  <c r="N204" i="10"/>
  <c r="M204" i="10"/>
  <c r="L204" i="10"/>
  <c r="K204" i="10"/>
  <c r="J204" i="10"/>
  <c r="I204" i="10"/>
  <c r="H204" i="10"/>
  <c r="G204" i="10"/>
  <c r="D204" i="10" s="1"/>
  <c r="F204" i="10"/>
  <c r="E204" i="10"/>
  <c r="V203" i="10"/>
  <c r="U203" i="10"/>
  <c r="T203" i="10"/>
  <c r="S203" i="10"/>
  <c r="R203" i="10"/>
  <c r="Q203" i="10"/>
  <c r="P203" i="10"/>
  <c r="O203" i="10"/>
  <c r="N203" i="10"/>
  <c r="M203" i="10"/>
  <c r="L203" i="10"/>
  <c r="K203" i="10"/>
  <c r="J203" i="10"/>
  <c r="I203" i="10"/>
  <c r="H203" i="10"/>
  <c r="G203" i="10"/>
  <c r="F203" i="10"/>
  <c r="E203" i="10"/>
  <c r="V202" i="10"/>
  <c r="U202" i="10"/>
  <c r="T202" i="10"/>
  <c r="S202" i="10"/>
  <c r="R202" i="10"/>
  <c r="Q202" i="10"/>
  <c r="P202" i="10"/>
  <c r="O202" i="10"/>
  <c r="N202" i="10"/>
  <c r="M202" i="10"/>
  <c r="L202" i="10"/>
  <c r="K202" i="10"/>
  <c r="J202" i="10"/>
  <c r="I202" i="10"/>
  <c r="H202" i="10"/>
  <c r="G202" i="10"/>
  <c r="F202" i="10"/>
  <c r="E202" i="10"/>
  <c r="D202" i="10"/>
  <c r="V201" i="10"/>
  <c r="U201" i="10"/>
  <c r="T201" i="10"/>
  <c r="S201" i="10"/>
  <c r="R201" i="10"/>
  <c r="Q201" i="10"/>
  <c r="P201" i="10"/>
  <c r="O201" i="10"/>
  <c r="N201" i="10"/>
  <c r="M201" i="10"/>
  <c r="L201" i="10"/>
  <c r="K201" i="10"/>
  <c r="J201" i="10"/>
  <c r="I201" i="10"/>
  <c r="H201" i="10"/>
  <c r="G201" i="10"/>
  <c r="D201" i="10" s="1"/>
  <c r="F201" i="10"/>
  <c r="E201" i="10"/>
  <c r="D190" i="10"/>
  <c r="C190" i="10"/>
  <c r="D189" i="10"/>
  <c r="C189" i="10"/>
  <c r="D188" i="10"/>
  <c r="D187" i="10"/>
  <c r="D186" i="10"/>
  <c r="D185" i="10"/>
  <c r="D184" i="10"/>
  <c r="D183" i="10"/>
  <c r="D182" i="10"/>
  <c r="D181" i="10"/>
  <c r="D180" i="10"/>
  <c r="D179" i="10"/>
  <c r="D178" i="10"/>
  <c r="D177" i="10"/>
  <c r="D176" i="10"/>
  <c r="D175" i="10"/>
  <c r="D173" i="10"/>
  <c r="C173" i="10"/>
  <c r="D172" i="10"/>
  <c r="D170" i="10"/>
  <c r="C170" i="10"/>
  <c r="D169" i="10"/>
  <c r="C169" i="10"/>
  <c r="D168" i="10"/>
  <c r="D167" i="10"/>
  <c r="D166" i="10"/>
  <c r="D165" i="10"/>
  <c r="D164" i="10"/>
  <c r="D163" i="10"/>
  <c r="D162" i="10"/>
  <c r="D161" i="10"/>
  <c r="D159" i="10"/>
  <c r="C159" i="10"/>
  <c r="D158" i="10"/>
  <c r="C158" i="10"/>
  <c r="D157" i="10"/>
  <c r="C157" i="10"/>
  <c r="D156" i="10"/>
  <c r="D155" i="10"/>
  <c r="D154" i="10"/>
  <c r="D153" i="10"/>
  <c r="D152" i="10"/>
  <c r="D151" i="10"/>
  <c r="D150" i="10"/>
  <c r="D149" i="10"/>
  <c r="D148" i="10"/>
  <c r="D146" i="10"/>
  <c r="C146" i="10"/>
  <c r="D145" i="10"/>
  <c r="C145" i="10"/>
  <c r="D144" i="10"/>
  <c r="D143" i="10"/>
  <c r="D142" i="10"/>
  <c r="D140" i="10"/>
  <c r="C140" i="10"/>
  <c r="D139" i="10"/>
  <c r="D138" i="10"/>
  <c r="D137" i="10"/>
  <c r="D136" i="10"/>
  <c r="D135" i="10"/>
  <c r="D134" i="10"/>
  <c r="D132" i="10"/>
  <c r="C132" i="10"/>
  <c r="D131" i="10"/>
  <c r="C131" i="10"/>
  <c r="D130" i="10"/>
  <c r="C130" i="10"/>
  <c r="D129" i="10"/>
  <c r="C129" i="10"/>
  <c r="D128" i="10"/>
  <c r="D127" i="10"/>
  <c r="D126" i="10"/>
  <c r="D125" i="10"/>
  <c r="D124" i="10"/>
  <c r="D123" i="10"/>
  <c r="D122" i="10"/>
  <c r="D121" i="10"/>
  <c r="D119" i="10"/>
  <c r="C119" i="10"/>
  <c r="D118" i="10"/>
  <c r="C118" i="10"/>
  <c r="D117" i="10"/>
  <c r="C117" i="10"/>
  <c r="D116" i="10"/>
  <c r="C116" i="10"/>
  <c r="D115" i="10"/>
  <c r="C115" i="10"/>
  <c r="D114" i="10"/>
  <c r="D113" i="10"/>
  <c r="D112" i="10"/>
  <c r="D111" i="10"/>
  <c r="D110" i="10"/>
  <c r="D109" i="10"/>
  <c r="D108" i="10"/>
  <c r="D107" i="10"/>
  <c r="D106" i="10"/>
  <c r="D105" i="10"/>
  <c r="D104" i="10"/>
  <c r="D103" i="10"/>
  <c r="D102" i="10"/>
  <c r="D101" i="10"/>
  <c r="D100" i="10"/>
  <c r="D99" i="10"/>
  <c r="D98" i="10"/>
  <c r="D97" i="10"/>
  <c r="D96" i="10"/>
  <c r="D95" i="10"/>
  <c r="D94" i="10"/>
  <c r="V92" i="10"/>
  <c r="U92" i="10"/>
  <c r="T92" i="10"/>
  <c r="S92" i="10"/>
  <c r="R92" i="10"/>
  <c r="Q92" i="10"/>
  <c r="P92" i="10"/>
  <c r="O92" i="10"/>
  <c r="N92" i="10"/>
  <c r="M92" i="10"/>
  <c r="L92" i="10"/>
  <c r="K92" i="10"/>
  <c r="J92" i="10"/>
  <c r="I92" i="10"/>
  <c r="H92" i="10"/>
  <c r="G92" i="10"/>
  <c r="F92" i="10"/>
  <c r="E92" i="10"/>
  <c r="D92" i="10"/>
  <c r="V91" i="10"/>
  <c r="U91" i="10"/>
  <c r="T91" i="10"/>
  <c r="S91" i="10"/>
  <c r="R91" i="10"/>
  <c r="Q91" i="10"/>
  <c r="P91" i="10"/>
  <c r="O91" i="10"/>
  <c r="N91" i="10"/>
  <c r="M91" i="10"/>
  <c r="L91" i="10"/>
  <c r="K91" i="10"/>
  <c r="J91" i="10"/>
  <c r="I91" i="10"/>
  <c r="H91" i="10"/>
  <c r="G91" i="10"/>
  <c r="F91" i="10"/>
  <c r="E91" i="10"/>
  <c r="D91" i="10"/>
  <c r="V90" i="10"/>
  <c r="U90" i="10"/>
  <c r="T90" i="10"/>
  <c r="S90" i="10"/>
  <c r="R90" i="10"/>
  <c r="Q90" i="10"/>
  <c r="P90" i="10"/>
  <c r="O90" i="10"/>
  <c r="N90" i="10"/>
  <c r="M90" i="10"/>
  <c r="L90" i="10"/>
  <c r="K90" i="10"/>
  <c r="J90" i="10"/>
  <c r="I90" i="10"/>
  <c r="H90" i="10"/>
  <c r="G90" i="10"/>
  <c r="F90" i="10"/>
  <c r="E90" i="10"/>
  <c r="D90" i="10"/>
  <c r="V89" i="10"/>
  <c r="U89" i="10"/>
  <c r="T89" i="10"/>
  <c r="S89" i="10"/>
  <c r="R89" i="10"/>
  <c r="Q89" i="10"/>
  <c r="P89" i="10"/>
  <c r="O89" i="10"/>
  <c r="N89" i="10"/>
  <c r="M89" i="10"/>
  <c r="L89" i="10"/>
  <c r="K89" i="10"/>
  <c r="J89" i="10"/>
  <c r="I89" i="10"/>
  <c r="H89" i="10"/>
  <c r="G89" i="10"/>
  <c r="F89" i="10"/>
  <c r="E89" i="10"/>
  <c r="D89" i="10"/>
  <c r="V88" i="10"/>
  <c r="U88" i="10"/>
  <c r="T88" i="10"/>
  <c r="S88" i="10"/>
  <c r="R88" i="10"/>
  <c r="Q88" i="10"/>
  <c r="P88" i="10"/>
  <c r="O88" i="10"/>
  <c r="N88" i="10"/>
  <c r="M88" i="10"/>
  <c r="L88" i="10"/>
  <c r="K88" i="10"/>
  <c r="J88" i="10"/>
  <c r="I88" i="10"/>
  <c r="H88" i="10"/>
  <c r="G88" i="10"/>
  <c r="F88" i="10"/>
  <c r="E88" i="10"/>
  <c r="D88" i="10"/>
  <c r="V87" i="10"/>
  <c r="U87" i="10"/>
  <c r="T87" i="10"/>
  <c r="S87" i="10"/>
  <c r="R87" i="10"/>
  <c r="Q87" i="10"/>
  <c r="P87" i="10"/>
  <c r="O87" i="10"/>
  <c r="N87" i="10"/>
  <c r="M87" i="10"/>
  <c r="L87" i="10"/>
  <c r="K87" i="10"/>
  <c r="J87" i="10"/>
  <c r="I87" i="10"/>
  <c r="H87" i="10"/>
  <c r="G87" i="10"/>
  <c r="F87" i="10"/>
  <c r="E87" i="10"/>
  <c r="D87" i="10"/>
  <c r="V86" i="10"/>
  <c r="U86" i="10"/>
  <c r="T86" i="10"/>
  <c r="S86" i="10"/>
  <c r="R86" i="10"/>
  <c r="Q86" i="10"/>
  <c r="P86" i="10"/>
  <c r="O86" i="10"/>
  <c r="N86" i="10"/>
  <c r="M86" i="10"/>
  <c r="L86" i="10"/>
  <c r="K86" i="10"/>
  <c r="J86" i="10"/>
  <c r="I86" i="10"/>
  <c r="H86" i="10"/>
  <c r="G86" i="10"/>
  <c r="F86" i="10"/>
  <c r="E86" i="10"/>
  <c r="D86" i="10"/>
  <c r="V85" i="10"/>
  <c r="U85" i="10"/>
  <c r="T85" i="10"/>
  <c r="S85" i="10"/>
  <c r="R85" i="10"/>
  <c r="Q85" i="10"/>
  <c r="P85" i="10"/>
  <c r="O85" i="10"/>
  <c r="N85" i="10"/>
  <c r="M85" i="10"/>
  <c r="L85" i="10"/>
  <c r="K85" i="10"/>
  <c r="J85" i="10"/>
  <c r="I85" i="10"/>
  <c r="H85" i="10"/>
  <c r="G85" i="10"/>
  <c r="F85" i="10"/>
  <c r="E85" i="10"/>
  <c r="D85" i="10"/>
  <c r="V84" i="10"/>
  <c r="U84" i="10"/>
  <c r="T84" i="10"/>
  <c r="S84" i="10"/>
  <c r="R84" i="10"/>
  <c r="Q84" i="10"/>
  <c r="P84" i="10"/>
  <c r="O84" i="10"/>
  <c r="N84" i="10"/>
  <c r="M84" i="10"/>
  <c r="L84" i="10"/>
  <c r="K84" i="10"/>
  <c r="J84" i="10"/>
  <c r="I84" i="10"/>
  <c r="H84" i="10"/>
  <c r="G84" i="10"/>
  <c r="F84" i="10"/>
  <c r="E84" i="10"/>
  <c r="D84" i="10"/>
  <c r="V83" i="10"/>
  <c r="U83" i="10"/>
  <c r="T83" i="10"/>
  <c r="S83" i="10"/>
  <c r="R83" i="10"/>
  <c r="Q83" i="10"/>
  <c r="P83" i="10"/>
  <c r="O83" i="10"/>
  <c r="N83" i="10"/>
  <c r="M83" i="10"/>
  <c r="L83" i="10"/>
  <c r="K83" i="10"/>
  <c r="J83" i="10"/>
  <c r="I83" i="10"/>
  <c r="H83" i="10"/>
  <c r="G83" i="10"/>
  <c r="F83" i="10"/>
  <c r="E83" i="10"/>
  <c r="D83" i="10"/>
  <c r="V82" i="10"/>
  <c r="U82" i="10"/>
  <c r="T82" i="10"/>
  <c r="S82" i="10"/>
  <c r="R82" i="10"/>
  <c r="Q82" i="10"/>
  <c r="P82" i="10"/>
  <c r="O82" i="10"/>
  <c r="N82" i="10"/>
  <c r="M82" i="10"/>
  <c r="L82" i="10"/>
  <c r="K82" i="10"/>
  <c r="J82" i="10"/>
  <c r="I82" i="10"/>
  <c r="H82" i="10"/>
  <c r="G82" i="10"/>
  <c r="F82" i="10"/>
  <c r="E82" i="10"/>
  <c r="D82" i="10"/>
  <c r="V81" i="10"/>
  <c r="U81" i="10"/>
  <c r="T81" i="10"/>
  <c r="S81" i="10"/>
  <c r="R81" i="10"/>
  <c r="Q81" i="10"/>
  <c r="P81" i="10"/>
  <c r="O81" i="10"/>
  <c r="N81" i="10"/>
  <c r="M81" i="10"/>
  <c r="L81" i="10"/>
  <c r="K81" i="10"/>
  <c r="J81" i="10"/>
  <c r="I81" i="10"/>
  <c r="H81" i="10"/>
  <c r="G81" i="10"/>
  <c r="F81" i="10"/>
  <c r="E81" i="10"/>
  <c r="D81" i="10"/>
  <c r="V80" i="10"/>
  <c r="U80" i="10"/>
  <c r="T80" i="10"/>
  <c r="S80" i="10"/>
  <c r="R80" i="10"/>
  <c r="Q80" i="10"/>
  <c r="P80" i="10"/>
  <c r="O80" i="10"/>
  <c r="N80" i="10"/>
  <c r="M80" i="10"/>
  <c r="L80" i="10"/>
  <c r="K80" i="10"/>
  <c r="J80" i="10"/>
  <c r="I80" i="10"/>
  <c r="H80" i="10"/>
  <c r="G80" i="10"/>
  <c r="F80" i="10"/>
  <c r="E80" i="10"/>
  <c r="D80" i="10"/>
  <c r="V79" i="10"/>
  <c r="U79" i="10"/>
  <c r="T79" i="10"/>
  <c r="S79" i="10"/>
  <c r="R79" i="10"/>
  <c r="Q79" i="10"/>
  <c r="P79" i="10"/>
  <c r="O79" i="10"/>
  <c r="N79" i="10"/>
  <c r="M79" i="10"/>
  <c r="L79" i="10"/>
  <c r="K79" i="10"/>
  <c r="J79" i="10"/>
  <c r="I79" i="10"/>
  <c r="H79" i="10"/>
  <c r="G79" i="10"/>
  <c r="F79" i="10"/>
  <c r="E79" i="10"/>
  <c r="D79" i="10"/>
  <c r="V78" i="10"/>
  <c r="U78" i="10"/>
  <c r="T78" i="10"/>
  <c r="S78" i="10"/>
  <c r="R78" i="10"/>
  <c r="Q78" i="10"/>
  <c r="P78" i="10"/>
  <c r="O78" i="10"/>
  <c r="N78" i="10"/>
  <c r="M78" i="10"/>
  <c r="L78" i="10"/>
  <c r="K78" i="10"/>
  <c r="J78" i="10"/>
  <c r="I78" i="10"/>
  <c r="H78" i="10"/>
  <c r="G78" i="10"/>
  <c r="F78" i="10"/>
  <c r="E78" i="10"/>
  <c r="D78" i="10"/>
  <c r="V77" i="10"/>
  <c r="U77" i="10"/>
  <c r="T77" i="10"/>
  <c r="S77" i="10"/>
  <c r="R77" i="10"/>
  <c r="Q77" i="10"/>
  <c r="P77" i="10"/>
  <c r="O77" i="10"/>
  <c r="N77" i="10"/>
  <c r="M77" i="10"/>
  <c r="L77" i="10"/>
  <c r="K77" i="10"/>
  <c r="J77" i="10"/>
  <c r="I77" i="10"/>
  <c r="H77" i="10"/>
  <c r="G77" i="10"/>
  <c r="F77" i="10"/>
  <c r="E77" i="10"/>
  <c r="D77" i="10"/>
  <c r="V76" i="10"/>
  <c r="U76" i="10"/>
  <c r="T76" i="10"/>
  <c r="S76" i="10"/>
  <c r="R76" i="10"/>
  <c r="Q76" i="10"/>
  <c r="P76" i="10"/>
  <c r="O76" i="10"/>
  <c r="N76" i="10"/>
  <c r="M76" i="10"/>
  <c r="L76" i="10"/>
  <c r="K76" i="10"/>
  <c r="J76" i="10"/>
  <c r="I76" i="10"/>
  <c r="H76" i="10"/>
  <c r="G76" i="10"/>
  <c r="F76" i="10"/>
  <c r="E76" i="10"/>
  <c r="D76" i="10"/>
  <c r="V75" i="10"/>
  <c r="U75" i="10"/>
  <c r="T75" i="10"/>
  <c r="S75" i="10"/>
  <c r="R75" i="10"/>
  <c r="Q75" i="10"/>
  <c r="P75" i="10"/>
  <c r="O75" i="10"/>
  <c r="N75" i="10"/>
  <c r="M75" i="10"/>
  <c r="L75" i="10"/>
  <c r="K75" i="10"/>
  <c r="J75" i="10"/>
  <c r="I75" i="10"/>
  <c r="H75" i="10"/>
  <c r="G75" i="10"/>
  <c r="F75" i="10"/>
  <c r="E75" i="10"/>
  <c r="D75" i="10"/>
  <c r="V74" i="10"/>
  <c r="U74" i="10"/>
  <c r="T74" i="10"/>
  <c r="S74" i="10"/>
  <c r="R74" i="10"/>
  <c r="Q74" i="10"/>
  <c r="P74" i="10"/>
  <c r="O74" i="10"/>
  <c r="N74" i="10"/>
  <c r="M74" i="10"/>
  <c r="L74" i="10"/>
  <c r="K74" i="10"/>
  <c r="J74" i="10"/>
  <c r="I74" i="10"/>
  <c r="H74" i="10"/>
  <c r="G74" i="10"/>
  <c r="F74" i="10"/>
  <c r="E74" i="10"/>
  <c r="D74" i="10"/>
  <c r="V73" i="10"/>
  <c r="U73" i="10"/>
  <c r="T73" i="10"/>
  <c r="S73" i="10"/>
  <c r="R73" i="10"/>
  <c r="Q73" i="10"/>
  <c r="P73" i="10"/>
  <c r="O73" i="10"/>
  <c r="N73" i="10"/>
  <c r="M73" i="10"/>
  <c r="L73" i="10"/>
  <c r="K73" i="10"/>
  <c r="J73" i="10"/>
  <c r="I73" i="10"/>
  <c r="H73" i="10"/>
  <c r="G73" i="10"/>
  <c r="F73" i="10"/>
  <c r="E73" i="10"/>
  <c r="D73" i="10"/>
  <c r="V72" i="10"/>
  <c r="U72" i="10"/>
  <c r="T72" i="10"/>
  <c r="S72" i="10"/>
  <c r="R72" i="10"/>
  <c r="Q72" i="10"/>
  <c r="P72" i="10"/>
  <c r="O72" i="10"/>
  <c r="N72" i="10"/>
  <c r="M72" i="10"/>
  <c r="L72" i="10"/>
  <c r="K72" i="10"/>
  <c r="J72" i="10"/>
  <c r="I72" i="10"/>
  <c r="H72" i="10"/>
  <c r="G72" i="10"/>
  <c r="F72" i="10"/>
  <c r="E72" i="10"/>
  <c r="D72" i="10"/>
  <c r="V71" i="10"/>
  <c r="U71" i="10"/>
  <c r="T71" i="10"/>
  <c r="S71" i="10"/>
  <c r="R71" i="10"/>
  <c r="Q71" i="10"/>
  <c r="P71" i="10"/>
  <c r="O71" i="10"/>
  <c r="N71" i="10"/>
  <c r="M71" i="10"/>
  <c r="L71" i="10"/>
  <c r="K71" i="10"/>
  <c r="J71" i="10"/>
  <c r="I71" i="10"/>
  <c r="H71" i="10"/>
  <c r="G71" i="10"/>
  <c r="F71" i="10"/>
  <c r="E71" i="10"/>
  <c r="D71" i="10"/>
  <c r="V70" i="10"/>
  <c r="U70" i="10"/>
  <c r="T70" i="10"/>
  <c r="S70" i="10"/>
  <c r="R70" i="10"/>
  <c r="Q70" i="10"/>
  <c r="P70" i="10"/>
  <c r="O70" i="10"/>
  <c r="N70" i="10"/>
  <c r="M70" i="10"/>
  <c r="L70" i="10"/>
  <c r="K70" i="10"/>
  <c r="J70" i="10"/>
  <c r="I70" i="10"/>
  <c r="H70" i="10"/>
  <c r="G70" i="10"/>
  <c r="F70" i="10"/>
  <c r="E70" i="10"/>
  <c r="D70" i="10"/>
  <c r="V69" i="10"/>
  <c r="V65" i="10" s="1"/>
  <c r="U69" i="10"/>
  <c r="T69" i="10"/>
  <c r="S69" i="10"/>
  <c r="R69" i="10"/>
  <c r="R65" i="10" s="1"/>
  <c r="Q69" i="10"/>
  <c r="P69" i="10"/>
  <c r="O69" i="10"/>
  <c r="N69" i="10"/>
  <c r="N65" i="10" s="1"/>
  <c r="M69" i="10"/>
  <c r="L69" i="10"/>
  <c r="K69" i="10"/>
  <c r="J69" i="10"/>
  <c r="J65" i="10" s="1"/>
  <c r="I69" i="10"/>
  <c r="H69" i="10"/>
  <c r="G69" i="10"/>
  <c r="F69" i="10"/>
  <c r="F65" i="10" s="1"/>
  <c r="E69" i="10"/>
  <c r="D69" i="10"/>
  <c r="V68" i="10"/>
  <c r="U68" i="10"/>
  <c r="U65" i="10" s="1"/>
  <c r="T68" i="10"/>
  <c r="S68" i="10"/>
  <c r="R68" i="10"/>
  <c r="Q68" i="10"/>
  <c r="Q65" i="10" s="1"/>
  <c r="P68" i="10"/>
  <c r="O68" i="10"/>
  <c r="N68" i="10"/>
  <c r="M68" i="10"/>
  <c r="M65" i="10" s="1"/>
  <c r="L68" i="10"/>
  <c r="K68" i="10"/>
  <c r="J68" i="10"/>
  <c r="I68" i="10"/>
  <c r="I65" i="10" s="1"/>
  <c r="H68" i="10"/>
  <c r="G68" i="10"/>
  <c r="F68" i="10"/>
  <c r="E68" i="10"/>
  <c r="E65" i="10" s="1"/>
  <c r="D68" i="10"/>
  <c r="V67" i="10"/>
  <c r="U67" i="10"/>
  <c r="T67" i="10"/>
  <c r="T65" i="10" s="1"/>
  <c r="S67" i="10"/>
  <c r="R67" i="10"/>
  <c r="Q67" i="10"/>
  <c r="P67" i="10"/>
  <c r="P65" i="10" s="1"/>
  <c r="O67" i="10"/>
  <c r="N67" i="10"/>
  <c r="M67" i="10"/>
  <c r="L67" i="10"/>
  <c r="L65" i="10" s="1"/>
  <c r="K67" i="10"/>
  <c r="J67" i="10"/>
  <c r="I67" i="10"/>
  <c r="H67" i="10"/>
  <c r="H65" i="10" s="1"/>
  <c r="G67" i="10"/>
  <c r="F67" i="10"/>
  <c r="E67" i="10"/>
  <c r="D67" i="10"/>
  <c r="V66" i="10"/>
  <c r="U66" i="10"/>
  <c r="T66" i="10"/>
  <c r="S66" i="10"/>
  <c r="S65" i="10" s="1"/>
  <c r="R66" i="10"/>
  <c r="Q66" i="10"/>
  <c r="P66" i="10"/>
  <c r="O66" i="10"/>
  <c r="O65" i="10" s="1"/>
  <c r="N66" i="10"/>
  <c r="M66" i="10"/>
  <c r="L66" i="10"/>
  <c r="K66" i="10"/>
  <c r="J66" i="10"/>
  <c r="I66" i="10"/>
  <c r="H66" i="10"/>
  <c r="G66" i="10"/>
  <c r="F66" i="10"/>
  <c r="E66" i="10"/>
  <c r="D66" i="10"/>
  <c r="AU65" i="10"/>
  <c r="AT65" i="10"/>
  <c r="AS65" i="10"/>
  <c r="AR65" i="10"/>
  <c r="AQ65" i="10"/>
  <c r="AP65" i="10"/>
  <c r="AO65" i="10"/>
  <c r="AN65" i="10"/>
  <c r="AM65" i="10"/>
  <c r="AL65" i="10"/>
  <c r="AK65" i="10"/>
  <c r="AJ65" i="10"/>
  <c r="AI65" i="10"/>
  <c r="AH65" i="10"/>
  <c r="AG65" i="10"/>
  <c r="AF65" i="10"/>
  <c r="AE65" i="10"/>
  <c r="AD65" i="10"/>
  <c r="AC65" i="10"/>
  <c r="AB65" i="10"/>
  <c r="AA65" i="10"/>
  <c r="Z65" i="10"/>
  <c r="Y65" i="10"/>
  <c r="X65" i="10"/>
  <c r="W65" i="10"/>
  <c r="K65" i="10"/>
  <c r="G65" i="10"/>
  <c r="D64" i="10"/>
  <c r="C64" i="10"/>
  <c r="D63" i="10"/>
  <c r="C63" i="10"/>
  <c r="D62" i="10"/>
  <c r="D61" i="10"/>
  <c r="D60" i="10"/>
  <c r="D59" i="10"/>
  <c r="D58" i="10"/>
  <c r="D56" i="10"/>
  <c r="C56" i="10"/>
  <c r="D55" i="10"/>
  <c r="C55" i="10"/>
  <c r="D54" i="10"/>
  <c r="D52" i="10"/>
  <c r="C52" i="10"/>
  <c r="D51" i="10"/>
  <c r="D50" i="10"/>
  <c r="D48" i="10"/>
  <c r="C48" i="10"/>
  <c r="D47" i="10"/>
  <c r="C45" i="10"/>
  <c r="C44" i="10"/>
  <c r="C43" i="10"/>
  <c r="C42" i="10"/>
  <c r="C25" i="10"/>
  <c r="AK13" i="10"/>
  <c r="AJ13" i="10"/>
  <c r="AG13" i="10"/>
  <c r="AB13" i="10"/>
  <c r="Y13" i="10"/>
  <c r="V13" i="10"/>
  <c r="U13" i="10"/>
  <c r="R13" i="10"/>
  <c r="Q13" i="10"/>
  <c r="M13" i="10"/>
  <c r="L13" i="10"/>
  <c r="I13" i="10"/>
  <c r="AC9" i="10"/>
  <c r="AC200" i="10" s="1"/>
  <c r="C194" i="9"/>
  <c r="C193" i="9"/>
  <c r="G178" i="9"/>
  <c r="F178" i="9"/>
  <c r="E178" i="9"/>
  <c r="C177" i="9"/>
  <c r="G175" i="9"/>
  <c r="F175" i="9"/>
  <c r="E175" i="9"/>
  <c r="C174" i="9"/>
  <c r="C173" i="9"/>
  <c r="G164" i="9"/>
  <c r="F164" i="9"/>
  <c r="E164" i="9"/>
  <c r="C163" i="9"/>
  <c r="C162" i="9"/>
  <c r="C161" i="9"/>
  <c r="G151" i="9"/>
  <c r="F151" i="9"/>
  <c r="E151" i="9"/>
  <c r="C150" i="9"/>
  <c r="C149" i="9"/>
  <c r="G145" i="9"/>
  <c r="F145" i="9"/>
  <c r="E145" i="9"/>
  <c r="C144" i="9"/>
  <c r="G137" i="9"/>
  <c r="F137" i="9"/>
  <c r="E137" i="9"/>
  <c r="C136" i="9"/>
  <c r="C135" i="9"/>
  <c r="C134" i="9"/>
  <c r="C133" i="9"/>
  <c r="G124" i="9"/>
  <c r="F124" i="9"/>
  <c r="E124" i="9"/>
  <c r="C123" i="9"/>
  <c r="C122" i="9"/>
  <c r="C121" i="9"/>
  <c r="C120" i="9"/>
  <c r="C119" i="9"/>
  <c r="G97" i="9"/>
  <c r="F97" i="9"/>
  <c r="E97" i="9"/>
  <c r="G69" i="9"/>
  <c r="F69" i="9"/>
  <c r="E69" i="9"/>
  <c r="C68" i="9"/>
  <c r="C67" i="9"/>
  <c r="G61" i="9"/>
  <c r="F61" i="9"/>
  <c r="E61" i="9"/>
  <c r="C60" i="9"/>
  <c r="C59" i="9"/>
  <c r="G57" i="9"/>
  <c r="F57" i="9"/>
  <c r="E57" i="9"/>
  <c r="C56" i="9"/>
  <c r="G53" i="9"/>
  <c r="F53" i="9"/>
  <c r="E53" i="9"/>
  <c r="C52" i="9"/>
  <c r="G50" i="9"/>
  <c r="F50" i="9"/>
  <c r="E50" i="9"/>
  <c r="C49" i="9"/>
  <c r="C48" i="9"/>
  <c r="C47" i="9"/>
  <c r="C46" i="9"/>
  <c r="G30" i="9"/>
  <c r="F30" i="9"/>
  <c r="E30" i="9"/>
  <c r="C29" i="9"/>
  <c r="G23" i="9"/>
  <c r="F23" i="9"/>
  <c r="E23" i="9"/>
  <c r="Y22" i="9"/>
  <c r="X22" i="9"/>
  <c r="W22" i="9"/>
  <c r="V22" i="9"/>
  <c r="V19" i="9" s="1"/>
  <c r="U22" i="9"/>
  <c r="T22" i="9"/>
  <c r="S22" i="9"/>
  <c r="R22" i="9"/>
  <c r="R19" i="9" s="1"/>
  <c r="Q22" i="9"/>
  <c r="P22" i="9"/>
  <c r="O22" i="9"/>
  <c r="N22" i="9"/>
  <c r="N19" i="9" s="1"/>
  <c r="M22" i="9"/>
  <c r="L22" i="9"/>
  <c r="K22" i="9"/>
  <c r="J22" i="9"/>
  <c r="J19" i="9" s="1"/>
  <c r="I22" i="9"/>
  <c r="H22" i="9"/>
  <c r="B22" i="9"/>
  <c r="Y21" i="9"/>
  <c r="X21" i="9"/>
  <c r="W21" i="9"/>
  <c r="V21" i="9"/>
  <c r="U21" i="9"/>
  <c r="T21" i="9"/>
  <c r="S21" i="9"/>
  <c r="R21" i="9"/>
  <c r="Q21" i="9"/>
  <c r="P21" i="9"/>
  <c r="O21" i="9"/>
  <c r="N21" i="9"/>
  <c r="M21" i="9"/>
  <c r="L21" i="9"/>
  <c r="K21" i="9"/>
  <c r="J21" i="9"/>
  <c r="I21" i="9"/>
  <c r="H21" i="9"/>
  <c r="Y20" i="9"/>
  <c r="X20" i="9"/>
  <c r="X19" i="9" s="1"/>
  <c r="W20" i="9"/>
  <c r="V20" i="9"/>
  <c r="U20" i="9"/>
  <c r="T20" i="9"/>
  <c r="T19" i="9" s="1"/>
  <c r="S20" i="9"/>
  <c r="R20" i="9"/>
  <c r="Q20" i="9"/>
  <c r="P20" i="9"/>
  <c r="P19" i="9" s="1"/>
  <c r="O20" i="9"/>
  <c r="N20" i="9"/>
  <c r="M20" i="9"/>
  <c r="L20" i="9"/>
  <c r="L19" i="9" s="1"/>
  <c r="K20" i="9"/>
  <c r="J20" i="9"/>
  <c r="I20" i="9"/>
  <c r="H20" i="9"/>
  <c r="E20" i="9" s="1"/>
  <c r="B20" i="9"/>
  <c r="AY19" i="9"/>
  <c r="AX19" i="9"/>
  <c r="AW19" i="9"/>
  <c r="AV19" i="9"/>
  <c r="AU19" i="9"/>
  <c r="AT19" i="9"/>
  <c r="AS19" i="9"/>
  <c r="AR19" i="9"/>
  <c r="AQ19" i="9"/>
  <c r="AP19" i="9"/>
  <c r="AO19" i="9"/>
  <c r="AN19" i="9"/>
  <c r="AM19" i="9"/>
  <c r="AL19" i="9"/>
  <c r="AK19" i="9"/>
  <c r="AJ19" i="9"/>
  <c r="AI19" i="9"/>
  <c r="AH19" i="9"/>
  <c r="AG19" i="9"/>
  <c r="AF19" i="9"/>
  <c r="AE19" i="9"/>
  <c r="AD19" i="9"/>
  <c r="AC19" i="9"/>
  <c r="AB19" i="9"/>
  <c r="AA19" i="9"/>
  <c r="Z19" i="9"/>
  <c r="Y19" i="9"/>
  <c r="W19" i="9"/>
  <c r="U19" i="9"/>
  <c r="S19" i="9"/>
  <c r="Q19" i="9"/>
  <c r="O19" i="9"/>
  <c r="M19" i="9"/>
  <c r="K19" i="9"/>
  <c r="I19" i="9"/>
  <c r="AN13" i="9"/>
  <c r="AM13" i="9"/>
  <c r="AJ13" i="9"/>
  <c r="AE13" i="9"/>
  <c r="AB13" i="9"/>
  <c r="Y13" i="9"/>
  <c r="X13" i="9"/>
  <c r="U13" i="9"/>
  <c r="T13" i="9"/>
  <c r="P13" i="9"/>
  <c r="O13" i="9"/>
  <c r="L13" i="9"/>
  <c r="AF9" i="9"/>
  <c r="G9" i="9"/>
  <c r="F9" i="9"/>
  <c r="B21" i="9" s="1"/>
  <c r="E9" i="9"/>
  <c r="V189" i="8"/>
  <c r="U189" i="8"/>
  <c r="T189" i="8"/>
  <c r="S189" i="8"/>
  <c r="R189" i="8"/>
  <c r="Q189" i="8"/>
  <c r="P189" i="8"/>
  <c r="O189" i="8"/>
  <c r="N189" i="8"/>
  <c r="M189" i="8"/>
  <c r="L189" i="8"/>
  <c r="K189" i="8"/>
  <c r="J189" i="8"/>
  <c r="I189" i="8"/>
  <c r="H189" i="8"/>
  <c r="G189" i="8"/>
  <c r="AY189" i="8" s="1"/>
  <c r="AZ189" i="8" s="1"/>
  <c r="F189" i="8"/>
  <c r="E189" i="8"/>
  <c r="D189" i="8"/>
  <c r="V188" i="8"/>
  <c r="U188" i="8"/>
  <c r="T188" i="8"/>
  <c r="S188" i="8"/>
  <c r="R188" i="8"/>
  <c r="Q188" i="8"/>
  <c r="P188" i="8"/>
  <c r="O188" i="8"/>
  <c r="N188" i="8"/>
  <c r="M188" i="8"/>
  <c r="L188" i="8"/>
  <c r="K188" i="8"/>
  <c r="J188" i="8"/>
  <c r="I188" i="8"/>
  <c r="H188" i="8"/>
  <c r="G188" i="8"/>
  <c r="F188" i="8"/>
  <c r="E188" i="8"/>
  <c r="D188" i="8"/>
  <c r="AY188" i="8" s="1"/>
  <c r="AZ188" i="8" s="1"/>
  <c r="V187" i="8"/>
  <c r="U187" i="8"/>
  <c r="T187" i="8"/>
  <c r="S187" i="8"/>
  <c r="R187" i="8"/>
  <c r="Q187" i="8"/>
  <c r="P187" i="8"/>
  <c r="O187" i="8"/>
  <c r="N187" i="8"/>
  <c r="M187" i="8"/>
  <c r="L187" i="8"/>
  <c r="K187" i="8"/>
  <c r="J187" i="8"/>
  <c r="I187" i="8"/>
  <c r="H187" i="8"/>
  <c r="G187" i="8"/>
  <c r="F187" i="8"/>
  <c r="E187" i="8"/>
  <c r="D187" i="8"/>
  <c r="AY187" i="8" s="1"/>
  <c r="AZ187" i="8" s="1"/>
  <c r="V186" i="8"/>
  <c r="U186" i="8"/>
  <c r="T186" i="8"/>
  <c r="S186" i="8"/>
  <c r="R186" i="8"/>
  <c r="Q186" i="8"/>
  <c r="P186" i="8"/>
  <c r="O186" i="8"/>
  <c r="N186" i="8"/>
  <c r="M186" i="8"/>
  <c r="L186" i="8"/>
  <c r="K186" i="8"/>
  <c r="J186" i="8"/>
  <c r="I186" i="8"/>
  <c r="H186" i="8"/>
  <c r="G186" i="8"/>
  <c r="F186" i="8"/>
  <c r="AY186" i="8" s="1"/>
  <c r="AZ186" i="8" s="1"/>
  <c r="E186" i="8"/>
  <c r="D186" i="8"/>
  <c r="V185" i="8"/>
  <c r="U185" i="8"/>
  <c r="T185" i="8"/>
  <c r="S185" i="8"/>
  <c r="R185" i="8"/>
  <c r="Q185" i="8"/>
  <c r="P185" i="8"/>
  <c r="O185" i="8"/>
  <c r="N185" i="8"/>
  <c r="M185" i="8"/>
  <c r="L185" i="8"/>
  <c r="K185" i="8"/>
  <c r="J185" i="8"/>
  <c r="I185" i="8"/>
  <c r="H185" i="8"/>
  <c r="G185" i="8"/>
  <c r="AY185" i="8" s="1"/>
  <c r="AZ185" i="8" s="1"/>
  <c r="F185" i="8"/>
  <c r="E185" i="8"/>
  <c r="D185" i="8"/>
  <c r="V184" i="8"/>
  <c r="U184" i="8"/>
  <c r="T184" i="8"/>
  <c r="S184" i="8"/>
  <c r="R184" i="8"/>
  <c r="Q184" i="8"/>
  <c r="P184" i="8"/>
  <c r="O184" i="8"/>
  <c r="N184" i="8"/>
  <c r="M184" i="8"/>
  <c r="L184" i="8"/>
  <c r="K184" i="8"/>
  <c r="J184" i="8"/>
  <c r="I184" i="8"/>
  <c r="H184" i="8"/>
  <c r="G184" i="8"/>
  <c r="F184" i="8"/>
  <c r="E184" i="8"/>
  <c r="D184" i="8"/>
  <c r="AY184" i="8" s="1"/>
  <c r="AZ184" i="8" s="1"/>
  <c r="V183" i="8"/>
  <c r="U183" i="8"/>
  <c r="T183" i="8"/>
  <c r="S183" i="8"/>
  <c r="R183" i="8"/>
  <c r="Q183" i="8"/>
  <c r="P183" i="8"/>
  <c r="O183" i="8"/>
  <c r="N183" i="8"/>
  <c r="M183" i="8"/>
  <c r="L183" i="8"/>
  <c r="K183" i="8"/>
  <c r="J183" i="8"/>
  <c r="I183" i="8"/>
  <c r="H183" i="8"/>
  <c r="G183" i="8"/>
  <c r="F183" i="8"/>
  <c r="E183" i="8"/>
  <c r="D183" i="8"/>
  <c r="AY183" i="8" s="1"/>
  <c r="AZ183" i="8" s="1"/>
  <c r="V182" i="8"/>
  <c r="U182" i="8"/>
  <c r="T182" i="8"/>
  <c r="S182" i="8"/>
  <c r="R182" i="8"/>
  <c r="Q182" i="8"/>
  <c r="P182" i="8"/>
  <c r="O182" i="8"/>
  <c r="N182" i="8"/>
  <c r="M182" i="8"/>
  <c r="L182" i="8"/>
  <c r="K182" i="8"/>
  <c r="J182" i="8"/>
  <c r="I182" i="8"/>
  <c r="H182" i="8"/>
  <c r="G182" i="8"/>
  <c r="F182" i="8"/>
  <c r="AY182" i="8" s="1"/>
  <c r="AZ182" i="8" s="1"/>
  <c r="E182" i="8"/>
  <c r="D182" i="8"/>
  <c r="V181" i="8"/>
  <c r="U181" i="8"/>
  <c r="T181" i="8"/>
  <c r="S181" i="8"/>
  <c r="R181" i="8"/>
  <c r="Q181" i="8"/>
  <c r="P181" i="8"/>
  <c r="O181" i="8"/>
  <c r="N181" i="8"/>
  <c r="M181" i="8"/>
  <c r="L181" i="8"/>
  <c r="K181" i="8"/>
  <c r="J181" i="8"/>
  <c r="I181" i="8"/>
  <c r="H181" i="8"/>
  <c r="G181" i="8"/>
  <c r="AY181" i="8" s="1"/>
  <c r="AZ181" i="8" s="1"/>
  <c r="F181" i="8"/>
  <c r="E181" i="8"/>
  <c r="D181" i="8"/>
  <c r="V180" i="8"/>
  <c r="U180" i="8"/>
  <c r="T180" i="8"/>
  <c r="S180" i="8"/>
  <c r="R180" i="8"/>
  <c r="Q180" i="8"/>
  <c r="P180" i="8"/>
  <c r="O180" i="8"/>
  <c r="N180" i="8"/>
  <c r="M180" i="8"/>
  <c r="L180" i="8"/>
  <c r="K180" i="8"/>
  <c r="J180" i="8"/>
  <c r="I180" i="8"/>
  <c r="H180" i="8"/>
  <c r="G180" i="8"/>
  <c r="F180" i="8"/>
  <c r="E180" i="8"/>
  <c r="D180" i="8"/>
  <c r="AY180" i="8" s="1"/>
  <c r="AZ180" i="8" s="1"/>
  <c r="V179" i="8"/>
  <c r="U179" i="8"/>
  <c r="T179" i="8"/>
  <c r="S179" i="8"/>
  <c r="R179" i="8"/>
  <c r="Q179" i="8"/>
  <c r="P179" i="8"/>
  <c r="O179" i="8"/>
  <c r="N179" i="8"/>
  <c r="M179" i="8"/>
  <c r="L179" i="8"/>
  <c r="K179" i="8"/>
  <c r="J179" i="8"/>
  <c r="I179" i="8"/>
  <c r="H179" i="8"/>
  <c r="G179" i="8"/>
  <c r="F179" i="8"/>
  <c r="E179" i="8"/>
  <c r="D179" i="8"/>
  <c r="AY179" i="8" s="1"/>
  <c r="AZ179" i="8" s="1"/>
  <c r="V178" i="8"/>
  <c r="U178" i="8"/>
  <c r="T178" i="8"/>
  <c r="S178" i="8"/>
  <c r="R178" i="8"/>
  <c r="Q178" i="8"/>
  <c r="P178" i="8"/>
  <c r="O178" i="8"/>
  <c r="N178" i="8"/>
  <c r="M178" i="8"/>
  <c r="L178" i="8"/>
  <c r="K178" i="8"/>
  <c r="J178" i="8"/>
  <c r="I178" i="8"/>
  <c r="H178" i="8"/>
  <c r="G178" i="8"/>
  <c r="F178" i="8"/>
  <c r="AY178" i="8" s="1"/>
  <c r="AZ178" i="8" s="1"/>
  <c r="E178" i="8"/>
  <c r="D178" i="8"/>
  <c r="V177" i="8"/>
  <c r="U177" i="8"/>
  <c r="T177" i="8"/>
  <c r="S177" i="8"/>
  <c r="R177" i="8"/>
  <c r="Q177" i="8"/>
  <c r="P177" i="8"/>
  <c r="O177" i="8"/>
  <c r="N177" i="8"/>
  <c r="M177" i="8"/>
  <c r="L177" i="8"/>
  <c r="K177" i="8"/>
  <c r="J177" i="8"/>
  <c r="I177" i="8"/>
  <c r="H177" i="8"/>
  <c r="G177" i="8"/>
  <c r="AY177" i="8" s="1"/>
  <c r="AZ177" i="8" s="1"/>
  <c r="F177" i="8"/>
  <c r="E177" i="8"/>
  <c r="D177" i="8"/>
  <c r="V176" i="8"/>
  <c r="U176" i="8"/>
  <c r="T176" i="8"/>
  <c r="S176" i="8"/>
  <c r="R176" i="8"/>
  <c r="Q176" i="8"/>
  <c r="P176" i="8"/>
  <c r="O176" i="8"/>
  <c r="N176" i="8"/>
  <c r="M176" i="8"/>
  <c r="L176" i="8"/>
  <c r="K176" i="8"/>
  <c r="J176" i="8"/>
  <c r="I176" i="8"/>
  <c r="H176" i="8"/>
  <c r="G176" i="8"/>
  <c r="F176" i="8"/>
  <c r="E176" i="8"/>
  <c r="D176" i="8"/>
  <c r="AY176" i="8" s="1"/>
  <c r="AZ176" i="8" s="1"/>
  <c r="V175" i="8"/>
  <c r="U175" i="8"/>
  <c r="U173" i="8" s="1"/>
  <c r="T175" i="8"/>
  <c r="S175" i="8"/>
  <c r="R175" i="8"/>
  <c r="Q175" i="8"/>
  <c r="Q173" i="8" s="1"/>
  <c r="P175" i="8"/>
  <c r="O175" i="8"/>
  <c r="N175" i="8"/>
  <c r="M175" i="8"/>
  <c r="M173" i="8" s="1"/>
  <c r="L175" i="8"/>
  <c r="K175" i="8"/>
  <c r="J175" i="8"/>
  <c r="I175" i="8"/>
  <c r="I173" i="8" s="1"/>
  <c r="H175" i="8"/>
  <c r="G175" i="8"/>
  <c r="F175" i="8"/>
  <c r="E175" i="8"/>
  <c r="E173" i="8" s="1"/>
  <c r="D175" i="8"/>
  <c r="AY175" i="8" s="1"/>
  <c r="AZ175" i="8" s="1"/>
  <c r="V174" i="8"/>
  <c r="V173" i="8" s="1"/>
  <c r="U174" i="8"/>
  <c r="T174" i="8"/>
  <c r="S174" i="8"/>
  <c r="S173" i="8" s="1"/>
  <c r="R174" i="8"/>
  <c r="R173" i="8" s="1"/>
  <c r="Q174" i="8"/>
  <c r="P174" i="8"/>
  <c r="O174" i="8"/>
  <c r="O173" i="8" s="1"/>
  <c r="N174" i="8"/>
  <c r="N173" i="8" s="1"/>
  <c r="M174" i="8"/>
  <c r="L174" i="8"/>
  <c r="K174" i="8"/>
  <c r="K173" i="8" s="1"/>
  <c r="J174" i="8"/>
  <c r="J173" i="8" s="1"/>
  <c r="I174" i="8"/>
  <c r="H174" i="8"/>
  <c r="G174" i="8"/>
  <c r="G173" i="8" s="1"/>
  <c r="F174" i="8"/>
  <c r="F173" i="8" s="1"/>
  <c r="E174" i="8"/>
  <c r="D174" i="8"/>
  <c r="AU173" i="8"/>
  <c r="AT173" i="8"/>
  <c r="AS173" i="8"/>
  <c r="AR173" i="8"/>
  <c r="AQ173" i="8"/>
  <c r="AP173" i="8"/>
  <c r="AO173" i="8"/>
  <c r="AN173" i="8"/>
  <c r="AM173" i="8"/>
  <c r="AL173" i="8"/>
  <c r="AK173" i="8"/>
  <c r="AJ173" i="8"/>
  <c r="AI173" i="8"/>
  <c r="AH173" i="8"/>
  <c r="AG173" i="8"/>
  <c r="AF173" i="8"/>
  <c r="AE173" i="8"/>
  <c r="AD173" i="8"/>
  <c r="AC173" i="8"/>
  <c r="AB173" i="8"/>
  <c r="AA173" i="8"/>
  <c r="Z173" i="8"/>
  <c r="Y173" i="8"/>
  <c r="X173" i="8"/>
  <c r="W173" i="8"/>
  <c r="T173" i="8"/>
  <c r="P173" i="8"/>
  <c r="L173" i="8"/>
  <c r="H173" i="8"/>
  <c r="V172" i="8"/>
  <c r="U172" i="8"/>
  <c r="U170" i="8" s="1"/>
  <c r="T172" i="8"/>
  <c r="S172" i="8"/>
  <c r="R172" i="8"/>
  <c r="Q172" i="8"/>
  <c r="Q170" i="8" s="1"/>
  <c r="P172" i="8"/>
  <c r="O172" i="8"/>
  <c r="N172" i="8"/>
  <c r="M172" i="8"/>
  <c r="M170" i="8" s="1"/>
  <c r="L172" i="8"/>
  <c r="K172" i="8"/>
  <c r="J172" i="8"/>
  <c r="I172" i="8"/>
  <c r="I170" i="8" s="1"/>
  <c r="H172" i="8"/>
  <c r="G172" i="8"/>
  <c r="F172" i="8"/>
  <c r="E172" i="8"/>
  <c r="AY172" i="8" s="1"/>
  <c r="AZ172" i="8" s="1"/>
  <c r="D172" i="8"/>
  <c r="V171" i="8"/>
  <c r="V170" i="8" s="1"/>
  <c r="U171" i="8"/>
  <c r="T171" i="8"/>
  <c r="S171" i="8"/>
  <c r="S170" i="8" s="1"/>
  <c r="R171" i="8"/>
  <c r="R170" i="8" s="1"/>
  <c r="Q171" i="8"/>
  <c r="P171" i="8"/>
  <c r="O171" i="8"/>
  <c r="O170" i="8" s="1"/>
  <c r="N171" i="8"/>
  <c r="N170" i="8" s="1"/>
  <c r="M171" i="8"/>
  <c r="L171" i="8"/>
  <c r="K171" i="8"/>
  <c r="K170" i="8" s="1"/>
  <c r="J171" i="8"/>
  <c r="J170" i="8" s="1"/>
  <c r="I171" i="8"/>
  <c r="H171" i="8"/>
  <c r="G171" i="8"/>
  <c r="G170" i="8" s="1"/>
  <c r="F171" i="8"/>
  <c r="F170" i="8" s="1"/>
  <c r="E171" i="8"/>
  <c r="D171" i="8"/>
  <c r="AU170" i="8"/>
  <c r="AT170" i="8"/>
  <c r="AS170" i="8"/>
  <c r="AR170" i="8"/>
  <c r="AQ170" i="8"/>
  <c r="AP170" i="8"/>
  <c r="AO170" i="8"/>
  <c r="AN170" i="8"/>
  <c r="AM170" i="8"/>
  <c r="AL170" i="8"/>
  <c r="AK170" i="8"/>
  <c r="AJ170" i="8"/>
  <c r="AI170" i="8"/>
  <c r="AH170" i="8"/>
  <c r="AG170" i="8"/>
  <c r="AF170" i="8"/>
  <c r="AE170" i="8"/>
  <c r="AD170" i="8"/>
  <c r="AC170" i="8"/>
  <c r="AB170" i="8"/>
  <c r="AA170" i="8"/>
  <c r="Z170" i="8"/>
  <c r="Y170" i="8"/>
  <c r="X170" i="8"/>
  <c r="W170" i="8"/>
  <c r="T170" i="8"/>
  <c r="P170" i="8"/>
  <c r="L170" i="8"/>
  <c r="H170" i="8"/>
  <c r="V169" i="8"/>
  <c r="U169" i="8"/>
  <c r="T169" i="8"/>
  <c r="S169" i="8"/>
  <c r="R169" i="8"/>
  <c r="Q169" i="8"/>
  <c r="P169" i="8"/>
  <c r="O169" i="8"/>
  <c r="N169" i="8"/>
  <c r="M169" i="8"/>
  <c r="L169" i="8"/>
  <c r="K169" i="8"/>
  <c r="J169" i="8"/>
  <c r="I169" i="8"/>
  <c r="H169" i="8"/>
  <c r="G169" i="8"/>
  <c r="F169" i="8"/>
  <c r="E169" i="8"/>
  <c r="AY169" i="8" s="1"/>
  <c r="AZ169" i="8" s="1"/>
  <c r="D169" i="8"/>
  <c r="V168" i="8"/>
  <c r="U168" i="8"/>
  <c r="T168" i="8"/>
  <c r="S168" i="8"/>
  <c r="R168" i="8"/>
  <c r="Q168" i="8"/>
  <c r="P168" i="8"/>
  <c r="O168" i="8"/>
  <c r="N168" i="8"/>
  <c r="M168" i="8"/>
  <c r="L168" i="8"/>
  <c r="K168" i="8"/>
  <c r="J168" i="8"/>
  <c r="I168" i="8"/>
  <c r="H168" i="8"/>
  <c r="G168" i="8"/>
  <c r="F168" i="8"/>
  <c r="AY168" i="8" s="1"/>
  <c r="AZ168" i="8" s="1"/>
  <c r="E168" i="8"/>
  <c r="D168" i="8"/>
  <c r="V167" i="8"/>
  <c r="U167" i="8"/>
  <c r="T167" i="8"/>
  <c r="S167" i="8"/>
  <c r="R167" i="8"/>
  <c r="Q167" i="8"/>
  <c r="P167" i="8"/>
  <c r="O167" i="8"/>
  <c r="N167" i="8"/>
  <c r="M167" i="8"/>
  <c r="L167" i="8"/>
  <c r="K167" i="8"/>
  <c r="J167" i="8"/>
  <c r="I167" i="8"/>
  <c r="H167" i="8"/>
  <c r="G167" i="8"/>
  <c r="AY167" i="8" s="1"/>
  <c r="AZ167" i="8" s="1"/>
  <c r="F167" i="8"/>
  <c r="E167" i="8"/>
  <c r="D167" i="8"/>
  <c r="V166" i="8"/>
  <c r="U166" i="8"/>
  <c r="T166" i="8"/>
  <c r="S166" i="8"/>
  <c r="R166" i="8"/>
  <c r="Q166" i="8"/>
  <c r="P166" i="8"/>
  <c r="O166" i="8"/>
  <c r="N166" i="8"/>
  <c r="M166" i="8"/>
  <c r="L166" i="8"/>
  <c r="K166" i="8"/>
  <c r="J166" i="8"/>
  <c r="I166" i="8"/>
  <c r="H166" i="8"/>
  <c r="G166" i="8"/>
  <c r="F166" i="8"/>
  <c r="E166" i="8"/>
  <c r="D166" i="8"/>
  <c r="AY166" i="8" s="1"/>
  <c r="AZ166" i="8" s="1"/>
  <c r="V165" i="8"/>
  <c r="U165" i="8"/>
  <c r="T165" i="8"/>
  <c r="S165" i="8"/>
  <c r="R165" i="8"/>
  <c r="Q165" i="8"/>
  <c r="P165" i="8"/>
  <c r="O165" i="8"/>
  <c r="N165" i="8"/>
  <c r="M165" i="8"/>
  <c r="L165" i="8"/>
  <c r="K165" i="8"/>
  <c r="J165" i="8"/>
  <c r="I165" i="8"/>
  <c r="H165" i="8"/>
  <c r="G165" i="8"/>
  <c r="F165" i="8"/>
  <c r="E165" i="8"/>
  <c r="AY165" i="8" s="1"/>
  <c r="AZ165" i="8" s="1"/>
  <c r="D165" i="8"/>
  <c r="V164" i="8"/>
  <c r="U164" i="8"/>
  <c r="T164" i="8"/>
  <c r="S164" i="8"/>
  <c r="R164" i="8"/>
  <c r="Q164" i="8"/>
  <c r="P164" i="8"/>
  <c r="O164" i="8"/>
  <c r="N164" i="8"/>
  <c r="M164" i="8"/>
  <c r="L164" i="8"/>
  <c r="K164" i="8"/>
  <c r="J164" i="8"/>
  <c r="I164" i="8"/>
  <c r="H164" i="8"/>
  <c r="G164" i="8"/>
  <c r="F164" i="8"/>
  <c r="AY164" i="8" s="1"/>
  <c r="AZ164" i="8" s="1"/>
  <c r="E164" i="8"/>
  <c r="D164" i="8"/>
  <c r="V163" i="8"/>
  <c r="U163" i="8"/>
  <c r="T163" i="8"/>
  <c r="S163" i="8"/>
  <c r="R163" i="8"/>
  <c r="Q163" i="8"/>
  <c r="P163" i="8"/>
  <c r="O163" i="8"/>
  <c r="N163" i="8"/>
  <c r="M163" i="8"/>
  <c r="L163" i="8"/>
  <c r="K163" i="8"/>
  <c r="J163" i="8"/>
  <c r="I163" i="8"/>
  <c r="H163" i="8"/>
  <c r="G163" i="8"/>
  <c r="AY163" i="8" s="1"/>
  <c r="AZ163" i="8" s="1"/>
  <c r="F163" i="8"/>
  <c r="E163" i="8"/>
  <c r="D163" i="8"/>
  <c r="V162" i="8"/>
  <c r="U162" i="8"/>
  <c r="T162" i="8"/>
  <c r="S162" i="8"/>
  <c r="R162" i="8"/>
  <c r="Q162" i="8"/>
  <c r="P162" i="8"/>
  <c r="O162" i="8"/>
  <c r="N162" i="8"/>
  <c r="M162" i="8"/>
  <c r="L162" i="8"/>
  <c r="K162" i="8"/>
  <c r="J162" i="8"/>
  <c r="I162" i="8"/>
  <c r="H162" i="8"/>
  <c r="G162" i="8"/>
  <c r="F162" i="8"/>
  <c r="E162" i="8"/>
  <c r="D162" i="8"/>
  <c r="AY162" i="8" s="1"/>
  <c r="AZ162" i="8" s="1"/>
  <c r="V161" i="8"/>
  <c r="U161" i="8"/>
  <c r="U159" i="8" s="1"/>
  <c r="T161" i="8"/>
  <c r="S161" i="8"/>
  <c r="R161" i="8"/>
  <c r="Q161" i="8"/>
  <c r="Q159" i="8" s="1"/>
  <c r="P161" i="8"/>
  <c r="O161" i="8"/>
  <c r="N161" i="8"/>
  <c r="M161" i="8"/>
  <c r="M159" i="8" s="1"/>
  <c r="L161" i="8"/>
  <c r="K161" i="8"/>
  <c r="J161" i="8"/>
  <c r="I161" i="8"/>
  <c r="I159" i="8" s="1"/>
  <c r="H161" i="8"/>
  <c r="G161" i="8"/>
  <c r="F161" i="8"/>
  <c r="E161" i="8"/>
  <c r="AY161" i="8" s="1"/>
  <c r="AZ161" i="8" s="1"/>
  <c r="D161" i="8"/>
  <c r="V160" i="8"/>
  <c r="V159" i="8" s="1"/>
  <c r="U160" i="8"/>
  <c r="T160" i="8"/>
  <c r="S160" i="8"/>
  <c r="S159" i="8" s="1"/>
  <c r="R160" i="8"/>
  <c r="R159" i="8" s="1"/>
  <c r="Q160" i="8"/>
  <c r="P160" i="8"/>
  <c r="O160" i="8"/>
  <c r="O159" i="8" s="1"/>
  <c r="N160" i="8"/>
  <c r="N159" i="8" s="1"/>
  <c r="M160" i="8"/>
  <c r="L160" i="8"/>
  <c r="K160" i="8"/>
  <c r="K159" i="8" s="1"/>
  <c r="J160" i="8"/>
  <c r="J159" i="8" s="1"/>
  <c r="I160" i="8"/>
  <c r="H160" i="8"/>
  <c r="G160" i="8"/>
  <c r="G159" i="8" s="1"/>
  <c r="F160" i="8"/>
  <c r="F159" i="8" s="1"/>
  <c r="E160" i="8"/>
  <c r="D160" i="8"/>
  <c r="AU159" i="8"/>
  <c r="AT159" i="8"/>
  <c r="AS159" i="8"/>
  <c r="AR159" i="8"/>
  <c r="AQ159" i="8"/>
  <c r="AP159" i="8"/>
  <c r="AO159" i="8"/>
  <c r="AN159" i="8"/>
  <c r="AM159" i="8"/>
  <c r="AL159" i="8"/>
  <c r="AK159" i="8"/>
  <c r="AJ159" i="8"/>
  <c r="AI159" i="8"/>
  <c r="AH159" i="8"/>
  <c r="AG159" i="8"/>
  <c r="AF159" i="8"/>
  <c r="AE159" i="8"/>
  <c r="AD159" i="8"/>
  <c r="AC159" i="8"/>
  <c r="AB159" i="8"/>
  <c r="AA159" i="8"/>
  <c r="Z159" i="8"/>
  <c r="Y159" i="8"/>
  <c r="X159" i="8"/>
  <c r="W159" i="8"/>
  <c r="T159" i="8"/>
  <c r="P159" i="8"/>
  <c r="L159" i="8"/>
  <c r="H159" i="8"/>
  <c r="V158" i="8"/>
  <c r="U158" i="8"/>
  <c r="T158" i="8"/>
  <c r="S158" i="8"/>
  <c r="R158" i="8"/>
  <c r="Q158" i="8"/>
  <c r="P158" i="8"/>
  <c r="O158" i="8"/>
  <c r="N158" i="8"/>
  <c r="M158" i="8"/>
  <c r="L158" i="8"/>
  <c r="K158" i="8"/>
  <c r="J158" i="8"/>
  <c r="I158" i="8"/>
  <c r="H158" i="8"/>
  <c r="G158" i="8"/>
  <c r="F158" i="8"/>
  <c r="E158" i="8"/>
  <c r="AY158" i="8" s="1"/>
  <c r="AZ158" i="8" s="1"/>
  <c r="D158" i="8"/>
  <c r="V157" i="8"/>
  <c r="U157" i="8"/>
  <c r="T157" i="8"/>
  <c r="S157" i="8"/>
  <c r="R157" i="8"/>
  <c r="Q157" i="8"/>
  <c r="P157" i="8"/>
  <c r="O157" i="8"/>
  <c r="N157" i="8"/>
  <c r="M157" i="8"/>
  <c r="L157" i="8"/>
  <c r="K157" i="8"/>
  <c r="J157" i="8"/>
  <c r="I157" i="8"/>
  <c r="H157" i="8"/>
  <c r="G157" i="8"/>
  <c r="F157" i="8"/>
  <c r="AY157" i="8" s="1"/>
  <c r="AZ157" i="8" s="1"/>
  <c r="E157" i="8"/>
  <c r="D157" i="8"/>
  <c r="V156" i="8"/>
  <c r="U156" i="8"/>
  <c r="T156" i="8"/>
  <c r="S156" i="8"/>
  <c r="R156" i="8"/>
  <c r="Q156" i="8"/>
  <c r="P156" i="8"/>
  <c r="O156" i="8"/>
  <c r="N156" i="8"/>
  <c r="M156" i="8"/>
  <c r="L156" i="8"/>
  <c r="K156" i="8"/>
  <c r="J156" i="8"/>
  <c r="I156" i="8"/>
  <c r="H156" i="8"/>
  <c r="G156" i="8"/>
  <c r="AY156" i="8" s="1"/>
  <c r="AZ156" i="8" s="1"/>
  <c r="F156" i="8"/>
  <c r="E156" i="8"/>
  <c r="D156" i="8"/>
  <c r="V155" i="8"/>
  <c r="U155" i="8"/>
  <c r="T155" i="8"/>
  <c r="S155" i="8"/>
  <c r="R155" i="8"/>
  <c r="Q155" i="8"/>
  <c r="P155" i="8"/>
  <c r="O155" i="8"/>
  <c r="N155" i="8"/>
  <c r="M155" i="8"/>
  <c r="L155" i="8"/>
  <c r="K155" i="8"/>
  <c r="J155" i="8"/>
  <c r="I155" i="8"/>
  <c r="H155" i="8"/>
  <c r="G155" i="8"/>
  <c r="F155" i="8"/>
  <c r="E155" i="8"/>
  <c r="D155" i="8"/>
  <c r="AY155" i="8" s="1"/>
  <c r="AZ155" i="8" s="1"/>
  <c r="V154" i="8"/>
  <c r="U154" i="8"/>
  <c r="T154" i="8"/>
  <c r="S154" i="8"/>
  <c r="R154" i="8"/>
  <c r="Q154" i="8"/>
  <c r="P154" i="8"/>
  <c r="O154" i="8"/>
  <c r="N154" i="8"/>
  <c r="M154" i="8"/>
  <c r="L154" i="8"/>
  <c r="K154" i="8"/>
  <c r="J154" i="8"/>
  <c r="I154" i="8"/>
  <c r="H154" i="8"/>
  <c r="G154" i="8"/>
  <c r="F154" i="8"/>
  <c r="E154" i="8"/>
  <c r="AY154" i="8" s="1"/>
  <c r="AZ154" i="8" s="1"/>
  <c r="D154" i="8"/>
  <c r="V153" i="8"/>
  <c r="U153" i="8"/>
  <c r="T153" i="8"/>
  <c r="S153" i="8"/>
  <c r="R153" i="8"/>
  <c r="Q153" i="8"/>
  <c r="P153" i="8"/>
  <c r="O153" i="8"/>
  <c r="N153" i="8"/>
  <c r="M153" i="8"/>
  <c r="L153" i="8"/>
  <c r="K153" i="8"/>
  <c r="J153" i="8"/>
  <c r="I153" i="8"/>
  <c r="H153" i="8"/>
  <c r="G153" i="8"/>
  <c r="F153" i="8"/>
  <c r="AY153" i="8" s="1"/>
  <c r="AZ153" i="8" s="1"/>
  <c r="E153" i="8"/>
  <c r="D153" i="8"/>
  <c r="V152" i="8"/>
  <c r="U152" i="8"/>
  <c r="T152" i="8"/>
  <c r="S152" i="8"/>
  <c r="R152" i="8"/>
  <c r="Q152" i="8"/>
  <c r="P152" i="8"/>
  <c r="O152" i="8"/>
  <c r="N152" i="8"/>
  <c r="M152" i="8"/>
  <c r="L152" i="8"/>
  <c r="K152" i="8"/>
  <c r="J152" i="8"/>
  <c r="I152" i="8"/>
  <c r="H152" i="8"/>
  <c r="G152" i="8"/>
  <c r="AY152" i="8" s="1"/>
  <c r="AZ152" i="8" s="1"/>
  <c r="F152" i="8"/>
  <c r="E152" i="8"/>
  <c r="D152" i="8"/>
  <c r="V151" i="8"/>
  <c r="U151" i="8"/>
  <c r="T151" i="8"/>
  <c r="S151" i="8"/>
  <c r="R151" i="8"/>
  <c r="Q151" i="8"/>
  <c r="P151" i="8"/>
  <c r="O151" i="8"/>
  <c r="N151" i="8"/>
  <c r="M151" i="8"/>
  <c r="L151" i="8"/>
  <c r="K151" i="8"/>
  <c r="J151" i="8"/>
  <c r="I151" i="8"/>
  <c r="H151" i="8"/>
  <c r="G151" i="8"/>
  <c r="F151" i="8"/>
  <c r="E151" i="8"/>
  <c r="D151" i="8"/>
  <c r="AY151" i="8" s="1"/>
  <c r="AZ151" i="8" s="1"/>
  <c r="V150" i="8"/>
  <c r="U150" i="8"/>
  <c r="T150" i="8"/>
  <c r="S150" i="8"/>
  <c r="R150" i="8"/>
  <c r="Q150" i="8"/>
  <c r="P150" i="8"/>
  <c r="O150" i="8"/>
  <c r="N150" i="8"/>
  <c r="M150" i="8"/>
  <c r="L150" i="8"/>
  <c r="K150" i="8"/>
  <c r="J150" i="8"/>
  <c r="I150" i="8"/>
  <c r="H150" i="8"/>
  <c r="G150" i="8"/>
  <c r="F150" i="8"/>
  <c r="E150" i="8"/>
  <c r="AY150" i="8" s="1"/>
  <c r="AZ150" i="8" s="1"/>
  <c r="D150" i="8"/>
  <c r="V149" i="8"/>
  <c r="U149" i="8"/>
  <c r="T149" i="8"/>
  <c r="S149" i="8"/>
  <c r="R149" i="8"/>
  <c r="Q149" i="8"/>
  <c r="P149" i="8"/>
  <c r="O149" i="8"/>
  <c r="N149" i="8"/>
  <c r="M149" i="8"/>
  <c r="L149" i="8"/>
  <c r="K149" i="8"/>
  <c r="J149" i="8"/>
  <c r="I149" i="8"/>
  <c r="H149" i="8"/>
  <c r="G149" i="8"/>
  <c r="F149" i="8"/>
  <c r="E149" i="8"/>
  <c r="D149" i="8"/>
  <c r="AY149" i="8" s="1"/>
  <c r="AZ149" i="8" s="1"/>
  <c r="V148" i="8"/>
  <c r="U148" i="8"/>
  <c r="T148" i="8"/>
  <c r="S148" i="8"/>
  <c r="S146" i="8" s="1"/>
  <c r="R148" i="8"/>
  <c r="Q148" i="8"/>
  <c r="P148" i="8"/>
  <c r="O148" i="8"/>
  <c r="O146" i="8" s="1"/>
  <c r="N148" i="8"/>
  <c r="M148" i="8"/>
  <c r="L148" i="8"/>
  <c r="K148" i="8"/>
  <c r="K146" i="8" s="1"/>
  <c r="J148" i="8"/>
  <c r="I148" i="8"/>
  <c r="H148" i="8"/>
  <c r="G148" i="8"/>
  <c r="G146" i="8" s="1"/>
  <c r="F148" i="8"/>
  <c r="E148" i="8"/>
  <c r="D148" i="8"/>
  <c r="V147" i="8"/>
  <c r="U147" i="8"/>
  <c r="U146" i="8" s="1"/>
  <c r="T147" i="8"/>
  <c r="T146" i="8" s="1"/>
  <c r="S147" i="8"/>
  <c r="R147" i="8"/>
  <c r="Q147" i="8"/>
  <c r="Q146" i="8" s="1"/>
  <c r="P147" i="8"/>
  <c r="P146" i="8" s="1"/>
  <c r="O147" i="8"/>
  <c r="N147" i="8"/>
  <c r="M147" i="8"/>
  <c r="M146" i="8" s="1"/>
  <c r="L147" i="8"/>
  <c r="L146" i="8" s="1"/>
  <c r="K147" i="8"/>
  <c r="J147" i="8"/>
  <c r="I147" i="8"/>
  <c r="I146" i="8" s="1"/>
  <c r="H147" i="8"/>
  <c r="H146" i="8" s="1"/>
  <c r="G147" i="8"/>
  <c r="F147" i="8"/>
  <c r="E147" i="8"/>
  <c r="E146" i="8" s="1"/>
  <c r="D147" i="8"/>
  <c r="AY147" i="8" s="1"/>
  <c r="AZ147" i="8" s="1"/>
  <c r="AU146" i="8"/>
  <c r="AT146" i="8"/>
  <c r="AS146" i="8"/>
  <c r="AR146" i="8"/>
  <c r="AQ146" i="8"/>
  <c r="AP146" i="8"/>
  <c r="AO146" i="8"/>
  <c r="AN146" i="8"/>
  <c r="AM146" i="8"/>
  <c r="AL146" i="8"/>
  <c r="AK146" i="8"/>
  <c r="AJ146" i="8"/>
  <c r="AI146" i="8"/>
  <c r="AH146" i="8"/>
  <c r="AG146" i="8"/>
  <c r="AF146" i="8"/>
  <c r="AE146" i="8"/>
  <c r="AD146" i="8"/>
  <c r="AC146" i="8"/>
  <c r="AB146" i="8"/>
  <c r="AA146" i="8"/>
  <c r="Z146" i="8"/>
  <c r="Y146" i="8"/>
  <c r="X146" i="8"/>
  <c r="W146" i="8"/>
  <c r="V146" i="8"/>
  <c r="R146" i="8"/>
  <c r="N146" i="8"/>
  <c r="J146" i="8"/>
  <c r="F146" i="8"/>
  <c r="V145" i="8"/>
  <c r="U145" i="8"/>
  <c r="T145" i="8"/>
  <c r="S145" i="8"/>
  <c r="R145" i="8"/>
  <c r="Q145" i="8"/>
  <c r="P145" i="8"/>
  <c r="O145" i="8"/>
  <c r="N145" i="8"/>
  <c r="M145" i="8"/>
  <c r="L145" i="8"/>
  <c r="K145" i="8"/>
  <c r="J145" i="8"/>
  <c r="I145" i="8"/>
  <c r="H145" i="8"/>
  <c r="G145" i="8"/>
  <c r="AY145" i="8" s="1"/>
  <c r="AZ145" i="8" s="1"/>
  <c r="F145" i="8"/>
  <c r="E145" i="8"/>
  <c r="D145" i="8"/>
  <c r="V144" i="8"/>
  <c r="U144" i="8"/>
  <c r="T144" i="8"/>
  <c r="S144" i="8"/>
  <c r="R144" i="8"/>
  <c r="Q144" i="8"/>
  <c r="P144" i="8"/>
  <c r="O144" i="8"/>
  <c r="N144" i="8"/>
  <c r="M144" i="8"/>
  <c r="L144" i="8"/>
  <c r="K144" i="8"/>
  <c r="J144" i="8"/>
  <c r="I144" i="8"/>
  <c r="H144" i="8"/>
  <c r="G144" i="8"/>
  <c r="F144" i="8"/>
  <c r="E144" i="8"/>
  <c r="D144" i="8"/>
  <c r="AY144" i="8" s="1"/>
  <c r="AZ144" i="8" s="1"/>
  <c r="V143" i="8"/>
  <c r="U143" i="8"/>
  <c r="T143" i="8"/>
  <c r="S143" i="8"/>
  <c r="R143" i="8"/>
  <c r="Q143" i="8"/>
  <c r="P143" i="8"/>
  <c r="O143" i="8"/>
  <c r="N143" i="8"/>
  <c r="M143" i="8"/>
  <c r="L143" i="8"/>
  <c r="K143" i="8"/>
  <c r="J143" i="8"/>
  <c r="I143" i="8"/>
  <c r="H143" i="8"/>
  <c r="G143" i="8"/>
  <c r="F143" i="8"/>
  <c r="E143" i="8"/>
  <c r="AY143" i="8" s="1"/>
  <c r="AZ143" i="8" s="1"/>
  <c r="D143" i="8"/>
  <c r="V142" i="8"/>
  <c r="V140" i="8" s="1"/>
  <c r="U142" i="8"/>
  <c r="T142" i="8"/>
  <c r="S142" i="8"/>
  <c r="R142" i="8"/>
  <c r="R140" i="8" s="1"/>
  <c r="Q142" i="8"/>
  <c r="P142" i="8"/>
  <c r="O142" i="8"/>
  <c r="N142" i="8"/>
  <c r="N140" i="8" s="1"/>
  <c r="M142" i="8"/>
  <c r="L142" i="8"/>
  <c r="K142" i="8"/>
  <c r="J142" i="8"/>
  <c r="J140" i="8" s="1"/>
  <c r="I142" i="8"/>
  <c r="H142" i="8"/>
  <c r="G142" i="8"/>
  <c r="F142" i="8"/>
  <c r="F140" i="8" s="1"/>
  <c r="E142" i="8"/>
  <c r="D142" i="8"/>
  <c r="AY142" i="8" s="1"/>
  <c r="AZ142" i="8" s="1"/>
  <c r="V141" i="8"/>
  <c r="U141" i="8"/>
  <c r="T141" i="8"/>
  <c r="T140" i="8" s="1"/>
  <c r="S141" i="8"/>
  <c r="S140" i="8" s="1"/>
  <c r="R141" i="8"/>
  <c r="Q141" i="8"/>
  <c r="P141" i="8"/>
  <c r="P140" i="8" s="1"/>
  <c r="O141" i="8"/>
  <c r="O140" i="8" s="1"/>
  <c r="N141" i="8"/>
  <c r="M141" i="8"/>
  <c r="L141" i="8"/>
  <c r="L140" i="8" s="1"/>
  <c r="K141" i="8"/>
  <c r="K140" i="8" s="1"/>
  <c r="J141" i="8"/>
  <c r="I141" i="8"/>
  <c r="H141" i="8"/>
  <c r="H140" i="8" s="1"/>
  <c r="G141" i="8"/>
  <c r="G140" i="8" s="1"/>
  <c r="F141" i="8"/>
  <c r="E141" i="8"/>
  <c r="D141" i="8"/>
  <c r="AU140" i="8"/>
  <c r="AT140" i="8"/>
  <c r="AS140" i="8"/>
  <c r="AR140" i="8"/>
  <c r="AQ140" i="8"/>
  <c r="AP140" i="8"/>
  <c r="AO140" i="8"/>
  <c r="AN140" i="8"/>
  <c r="AM140" i="8"/>
  <c r="AL140" i="8"/>
  <c r="AK140" i="8"/>
  <c r="AJ140" i="8"/>
  <c r="AI140" i="8"/>
  <c r="AH140" i="8"/>
  <c r="AG140" i="8"/>
  <c r="AF140" i="8"/>
  <c r="AE140" i="8"/>
  <c r="AD140" i="8"/>
  <c r="AC140" i="8"/>
  <c r="AB140" i="8"/>
  <c r="AA140" i="8"/>
  <c r="Z140" i="8"/>
  <c r="Y140" i="8"/>
  <c r="X140" i="8"/>
  <c r="W140" i="8"/>
  <c r="U140" i="8"/>
  <c r="Q140" i="8"/>
  <c r="M140" i="8"/>
  <c r="I140" i="8"/>
  <c r="E140" i="8"/>
  <c r="V139" i="8"/>
  <c r="U139" i="8"/>
  <c r="T139" i="8"/>
  <c r="S139" i="8"/>
  <c r="R139" i="8"/>
  <c r="Q139" i="8"/>
  <c r="P139" i="8"/>
  <c r="O139" i="8"/>
  <c r="N139" i="8"/>
  <c r="M139" i="8"/>
  <c r="L139" i="8"/>
  <c r="K139" i="8"/>
  <c r="J139" i="8"/>
  <c r="I139" i="8"/>
  <c r="H139" i="8"/>
  <c r="G139" i="8"/>
  <c r="F139" i="8"/>
  <c r="E139" i="8"/>
  <c r="D139" i="8"/>
  <c r="AY139" i="8" s="1"/>
  <c r="AZ139" i="8" s="1"/>
  <c r="V138" i="8"/>
  <c r="U138" i="8"/>
  <c r="T138" i="8"/>
  <c r="S138" i="8"/>
  <c r="R138" i="8"/>
  <c r="Q138" i="8"/>
  <c r="P138" i="8"/>
  <c r="O138" i="8"/>
  <c r="N138" i="8"/>
  <c r="M138" i="8"/>
  <c r="L138" i="8"/>
  <c r="K138" i="8"/>
  <c r="J138" i="8"/>
  <c r="I138" i="8"/>
  <c r="H138" i="8"/>
  <c r="G138" i="8"/>
  <c r="AY138" i="8" s="1"/>
  <c r="AZ138" i="8" s="1"/>
  <c r="F138" i="8"/>
  <c r="E138" i="8"/>
  <c r="D138" i="8"/>
  <c r="V137" i="8"/>
  <c r="U137" i="8"/>
  <c r="T137" i="8"/>
  <c r="S137" i="8"/>
  <c r="R137" i="8"/>
  <c r="Q137" i="8"/>
  <c r="P137" i="8"/>
  <c r="O137" i="8"/>
  <c r="N137" i="8"/>
  <c r="M137" i="8"/>
  <c r="L137" i="8"/>
  <c r="K137" i="8"/>
  <c r="J137" i="8"/>
  <c r="I137" i="8"/>
  <c r="H137" i="8"/>
  <c r="G137" i="8"/>
  <c r="F137" i="8"/>
  <c r="E137" i="8"/>
  <c r="D137" i="8"/>
  <c r="AY137" i="8" s="1"/>
  <c r="AZ137" i="8" s="1"/>
  <c r="V136" i="8"/>
  <c r="U136" i="8"/>
  <c r="T136" i="8"/>
  <c r="S136" i="8"/>
  <c r="R136" i="8"/>
  <c r="Q136" i="8"/>
  <c r="P136" i="8"/>
  <c r="O136" i="8"/>
  <c r="N136" i="8"/>
  <c r="M136" i="8"/>
  <c r="L136" i="8"/>
  <c r="K136" i="8"/>
  <c r="J136" i="8"/>
  <c r="I136" i="8"/>
  <c r="H136" i="8"/>
  <c r="G136" i="8"/>
  <c r="F136" i="8"/>
  <c r="E136" i="8"/>
  <c r="AY136" i="8" s="1"/>
  <c r="AZ136" i="8" s="1"/>
  <c r="D136" i="8"/>
  <c r="V135" i="8"/>
  <c r="U135" i="8"/>
  <c r="T135" i="8"/>
  <c r="S135" i="8"/>
  <c r="R135" i="8"/>
  <c r="Q135" i="8"/>
  <c r="P135" i="8"/>
  <c r="O135" i="8"/>
  <c r="N135" i="8"/>
  <c r="M135" i="8"/>
  <c r="L135" i="8"/>
  <c r="K135" i="8"/>
  <c r="J135" i="8"/>
  <c r="I135" i="8"/>
  <c r="H135" i="8"/>
  <c r="G135" i="8"/>
  <c r="F135" i="8"/>
  <c r="E135" i="8"/>
  <c r="D135" i="8"/>
  <c r="AY135" i="8" s="1"/>
  <c r="AZ135" i="8" s="1"/>
  <c r="V134" i="8"/>
  <c r="U134" i="8"/>
  <c r="U132" i="8" s="1"/>
  <c r="T134" i="8"/>
  <c r="S134" i="8"/>
  <c r="S132" i="8" s="1"/>
  <c r="R134" i="8"/>
  <c r="Q134" i="8"/>
  <c r="Q132" i="8" s="1"/>
  <c r="P134" i="8"/>
  <c r="O134" i="8"/>
  <c r="O132" i="8" s="1"/>
  <c r="N134" i="8"/>
  <c r="M134" i="8"/>
  <c r="M132" i="8" s="1"/>
  <c r="L134" i="8"/>
  <c r="K134" i="8"/>
  <c r="K132" i="8" s="1"/>
  <c r="J134" i="8"/>
  <c r="I134" i="8"/>
  <c r="I132" i="8" s="1"/>
  <c r="H134" i="8"/>
  <c r="G134" i="8"/>
  <c r="G132" i="8" s="1"/>
  <c r="F134" i="8"/>
  <c r="E134" i="8"/>
  <c r="E132" i="8" s="1"/>
  <c r="D134" i="8"/>
  <c r="V133" i="8"/>
  <c r="U133" i="8"/>
  <c r="T133" i="8"/>
  <c r="T132" i="8" s="1"/>
  <c r="S133" i="8"/>
  <c r="R133" i="8"/>
  <c r="Q133" i="8"/>
  <c r="P133" i="8"/>
  <c r="P132" i="8" s="1"/>
  <c r="O133" i="8"/>
  <c r="N133" i="8"/>
  <c r="M133" i="8"/>
  <c r="L133" i="8"/>
  <c r="L132" i="8" s="1"/>
  <c r="K133" i="8"/>
  <c r="J133" i="8"/>
  <c r="I133" i="8"/>
  <c r="H133" i="8"/>
  <c r="H132" i="8" s="1"/>
  <c r="G133" i="8"/>
  <c r="F133" i="8"/>
  <c r="E133" i="8"/>
  <c r="D133" i="8"/>
  <c r="AY133" i="8" s="1"/>
  <c r="AZ133" i="8" s="1"/>
  <c r="AU132" i="8"/>
  <c r="AT132" i="8"/>
  <c r="AS132" i="8"/>
  <c r="AR132" i="8"/>
  <c r="AQ132" i="8"/>
  <c r="AP132" i="8"/>
  <c r="AO132" i="8"/>
  <c r="AN132" i="8"/>
  <c r="AM132" i="8"/>
  <c r="AL132" i="8"/>
  <c r="AK132" i="8"/>
  <c r="AJ132" i="8"/>
  <c r="AI132" i="8"/>
  <c r="AH132" i="8"/>
  <c r="AG132" i="8"/>
  <c r="AF132" i="8"/>
  <c r="AE132" i="8"/>
  <c r="AD132" i="8"/>
  <c r="AC132" i="8"/>
  <c r="AB132" i="8"/>
  <c r="AA132" i="8"/>
  <c r="Z132" i="8"/>
  <c r="Y132" i="8"/>
  <c r="X132" i="8"/>
  <c r="W132" i="8"/>
  <c r="V132" i="8"/>
  <c r="R132" i="8"/>
  <c r="N132" i="8"/>
  <c r="J132" i="8"/>
  <c r="F132" i="8"/>
  <c r="V131" i="8"/>
  <c r="U131" i="8"/>
  <c r="T131" i="8"/>
  <c r="S131" i="8"/>
  <c r="R131" i="8"/>
  <c r="Q131" i="8"/>
  <c r="P131" i="8"/>
  <c r="O131" i="8"/>
  <c r="N131" i="8"/>
  <c r="M131" i="8"/>
  <c r="L131" i="8"/>
  <c r="K131" i="8"/>
  <c r="J131" i="8"/>
  <c r="I131" i="8"/>
  <c r="H131" i="8"/>
  <c r="G131" i="8"/>
  <c r="AY131" i="8" s="1"/>
  <c r="AZ131" i="8" s="1"/>
  <c r="F131" i="8"/>
  <c r="E131" i="8"/>
  <c r="D131" i="8"/>
  <c r="V130" i="8"/>
  <c r="U130" i="8"/>
  <c r="T130" i="8"/>
  <c r="S130" i="8"/>
  <c r="R130" i="8"/>
  <c r="Q130" i="8"/>
  <c r="P130" i="8"/>
  <c r="O130" i="8"/>
  <c r="N130" i="8"/>
  <c r="M130" i="8"/>
  <c r="L130" i="8"/>
  <c r="K130" i="8"/>
  <c r="J130" i="8"/>
  <c r="I130" i="8"/>
  <c r="H130" i="8"/>
  <c r="G130" i="8"/>
  <c r="F130" i="8"/>
  <c r="E130" i="8"/>
  <c r="D130" i="8"/>
  <c r="AY130" i="8" s="1"/>
  <c r="AZ130" i="8" s="1"/>
  <c r="V129" i="8"/>
  <c r="U129" i="8"/>
  <c r="T129" i="8"/>
  <c r="S129" i="8"/>
  <c r="R129" i="8"/>
  <c r="Q129" i="8"/>
  <c r="P129" i="8"/>
  <c r="O129" i="8"/>
  <c r="N129" i="8"/>
  <c r="M129" i="8"/>
  <c r="L129" i="8"/>
  <c r="K129" i="8"/>
  <c r="J129" i="8"/>
  <c r="I129" i="8"/>
  <c r="H129" i="8"/>
  <c r="G129" i="8"/>
  <c r="F129" i="8"/>
  <c r="E129" i="8"/>
  <c r="AY129" i="8" s="1"/>
  <c r="AZ129" i="8" s="1"/>
  <c r="D129" i="8"/>
  <c r="V128" i="8"/>
  <c r="U128" i="8"/>
  <c r="T128" i="8"/>
  <c r="S128" i="8"/>
  <c r="R128" i="8"/>
  <c r="Q128" i="8"/>
  <c r="P128" i="8"/>
  <c r="O128" i="8"/>
  <c r="N128" i="8"/>
  <c r="M128" i="8"/>
  <c r="L128" i="8"/>
  <c r="K128" i="8"/>
  <c r="J128" i="8"/>
  <c r="I128" i="8"/>
  <c r="H128" i="8"/>
  <c r="G128" i="8"/>
  <c r="F128" i="8"/>
  <c r="E128" i="8"/>
  <c r="D128" i="8"/>
  <c r="AY128" i="8" s="1"/>
  <c r="AZ128" i="8" s="1"/>
  <c r="V127" i="8"/>
  <c r="U127" i="8"/>
  <c r="T127" i="8"/>
  <c r="S127" i="8"/>
  <c r="R127" i="8"/>
  <c r="Q127" i="8"/>
  <c r="P127" i="8"/>
  <c r="O127" i="8"/>
  <c r="N127" i="8"/>
  <c r="M127" i="8"/>
  <c r="L127" i="8"/>
  <c r="K127" i="8"/>
  <c r="J127" i="8"/>
  <c r="I127" i="8"/>
  <c r="H127" i="8"/>
  <c r="G127" i="8"/>
  <c r="AY127" i="8" s="1"/>
  <c r="AZ127" i="8" s="1"/>
  <c r="F127" i="8"/>
  <c r="E127" i="8"/>
  <c r="D127" i="8"/>
  <c r="V126" i="8"/>
  <c r="U126" i="8"/>
  <c r="T126" i="8"/>
  <c r="S126" i="8"/>
  <c r="R126" i="8"/>
  <c r="Q126" i="8"/>
  <c r="P126" i="8"/>
  <c r="O126" i="8"/>
  <c r="N126" i="8"/>
  <c r="M126" i="8"/>
  <c r="L126" i="8"/>
  <c r="K126" i="8"/>
  <c r="J126" i="8"/>
  <c r="I126" i="8"/>
  <c r="H126" i="8"/>
  <c r="G126" i="8"/>
  <c r="F126" i="8"/>
  <c r="E126" i="8"/>
  <c r="D126" i="8"/>
  <c r="AY126" i="8" s="1"/>
  <c r="AZ126" i="8" s="1"/>
  <c r="V125" i="8"/>
  <c r="U125" i="8"/>
  <c r="T125" i="8"/>
  <c r="S125" i="8"/>
  <c r="R125" i="8"/>
  <c r="Q125" i="8"/>
  <c r="P125" i="8"/>
  <c r="O125" i="8"/>
  <c r="N125" i="8"/>
  <c r="M125" i="8"/>
  <c r="L125" i="8"/>
  <c r="K125" i="8"/>
  <c r="J125" i="8"/>
  <c r="I125" i="8"/>
  <c r="H125" i="8"/>
  <c r="G125" i="8"/>
  <c r="F125" i="8"/>
  <c r="E125" i="8"/>
  <c r="AY125" i="8" s="1"/>
  <c r="AZ125" i="8" s="1"/>
  <c r="D125" i="8"/>
  <c r="V124" i="8"/>
  <c r="U124" i="8"/>
  <c r="T124" i="8"/>
  <c r="S124" i="8"/>
  <c r="R124" i="8"/>
  <c r="Q124" i="8"/>
  <c r="P124" i="8"/>
  <c r="O124" i="8"/>
  <c r="N124" i="8"/>
  <c r="M124" i="8"/>
  <c r="L124" i="8"/>
  <c r="K124" i="8"/>
  <c r="J124" i="8"/>
  <c r="I124" i="8"/>
  <c r="H124" i="8"/>
  <c r="G124" i="8"/>
  <c r="F124" i="8"/>
  <c r="E124" i="8"/>
  <c r="D124" i="8"/>
  <c r="AY124" i="8" s="1"/>
  <c r="AZ124" i="8" s="1"/>
  <c r="V123" i="8"/>
  <c r="U123" i="8"/>
  <c r="T123" i="8"/>
  <c r="S123" i="8"/>
  <c r="R123" i="8"/>
  <c r="Q123" i="8"/>
  <c r="P123" i="8"/>
  <c r="O123" i="8"/>
  <c r="N123" i="8"/>
  <c r="M123" i="8"/>
  <c r="L123" i="8"/>
  <c r="K123" i="8"/>
  <c r="J123" i="8"/>
  <c r="I123" i="8"/>
  <c r="H123" i="8"/>
  <c r="G123" i="8"/>
  <c r="AY123" i="8" s="1"/>
  <c r="AZ123" i="8" s="1"/>
  <c r="F123" i="8"/>
  <c r="E123" i="8"/>
  <c r="D123" i="8"/>
  <c r="V122" i="8"/>
  <c r="U122" i="8"/>
  <c r="T122" i="8"/>
  <c r="S122" i="8"/>
  <c r="R122" i="8"/>
  <c r="Q122" i="8"/>
  <c r="P122" i="8"/>
  <c r="O122" i="8"/>
  <c r="N122" i="8"/>
  <c r="M122" i="8"/>
  <c r="L122" i="8"/>
  <c r="K122" i="8"/>
  <c r="J122" i="8"/>
  <c r="I122" i="8"/>
  <c r="H122" i="8"/>
  <c r="G122" i="8"/>
  <c r="F122" i="8"/>
  <c r="E122" i="8"/>
  <c r="D122" i="8"/>
  <c r="AY122" i="8" s="1"/>
  <c r="AZ122" i="8" s="1"/>
  <c r="V121" i="8"/>
  <c r="U121" i="8"/>
  <c r="U119" i="8" s="1"/>
  <c r="T121" i="8"/>
  <c r="S121" i="8"/>
  <c r="S119" i="8" s="1"/>
  <c r="R121" i="8"/>
  <c r="Q121" i="8"/>
  <c r="Q119" i="8" s="1"/>
  <c r="P121" i="8"/>
  <c r="O121" i="8"/>
  <c r="O119" i="8" s="1"/>
  <c r="N121" i="8"/>
  <c r="M121" i="8"/>
  <c r="M119" i="8" s="1"/>
  <c r="L121" i="8"/>
  <c r="K121" i="8"/>
  <c r="K119" i="8" s="1"/>
  <c r="J121" i="8"/>
  <c r="I121" i="8"/>
  <c r="I119" i="8" s="1"/>
  <c r="H121" i="8"/>
  <c r="G121" i="8"/>
  <c r="F121" i="8"/>
  <c r="E121" i="8"/>
  <c r="AY121" i="8" s="1"/>
  <c r="AZ121" i="8" s="1"/>
  <c r="D121" i="8"/>
  <c r="V120" i="8"/>
  <c r="V119" i="8" s="1"/>
  <c r="U120" i="8"/>
  <c r="T120" i="8"/>
  <c r="S120" i="8"/>
  <c r="R120" i="8"/>
  <c r="R119" i="8" s="1"/>
  <c r="Q120" i="8"/>
  <c r="P120" i="8"/>
  <c r="O120" i="8"/>
  <c r="N120" i="8"/>
  <c r="N119" i="8" s="1"/>
  <c r="M120" i="8"/>
  <c r="L120" i="8"/>
  <c r="K120" i="8"/>
  <c r="J120" i="8"/>
  <c r="J119" i="8" s="1"/>
  <c r="I120" i="8"/>
  <c r="H120" i="8"/>
  <c r="G120" i="8"/>
  <c r="G119" i="8" s="1"/>
  <c r="F120" i="8"/>
  <c r="F119" i="8" s="1"/>
  <c r="E120" i="8"/>
  <c r="D120" i="8"/>
  <c r="AY120" i="8" s="1"/>
  <c r="AZ120" i="8" s="1"/>
  <c r="AU119" i="8"/>
  <c r="AT119" i="8"/>
  <c r="AS119" i="8"/>
  <c r="AR119" i="8"/>
  <c r="AQ119" i="8"/>
  <c r="AP119" i="8"/>
  <c r="AO119" i="8"/>
  <c r="AN119" i="8"/>
  <c r="AM119" i="8"/>
  <c r="AL119" i="8"/>
  <c r="AK119" i="8"/>
  <c r="AJ119" i="8"/>
  <c r="AI119" i="8"/>
  <c r="AH119" i="8"/>
  <c r="AG119" i="8"/>
  <c r="AF119" i="8"/>
  <c r="AE119" i="8"/>
  <c r="AD119" i="8"/>
  <c r="AC119" i="8"/>
  <c r="AB119" i="8"/>
  <c r="AA119" i="8"/>
  <c r="Z119" i="8"/>
  <c r="Y119" i="8"/>
  <c r="X119" i="8"/>
  <c r="W119" i="8"/>
  <c r="T119" i="8"/>
  <c r="P119" i="8"/>
  <c r="L119" i="8"/>
  <c r="H119" i="8"/>
  <c r="V118" i="8"/>
  <c r="U118" i="8"/>
  <c r="T118" i="8"/>
  <c r="S118" i="8"/>
  <c r="R118" i="8"/>
  <c r="Q118" i="8"/>
  <c r="P118" i="8"/>
  <c r="O118" i="8"/>
  <c r="N118" i="8"/>
  <c r="M118" i="8"/>
  <c r="L118" i="8"/>
  <c r="K118" i="8"/>
  <c r="J118" i="8"/>
  <c r="I118" i="8"/>
  <c r="H118" i="8"/>
  <c r="G118" i="8"/>
  <c r="F118" i="8"/>
  <c r="E118" i="8"/>
  <c r="AY118" i="8" s="1"/>
  <c r="AZ118" i="8" s="1"/>
  <c r="D118" i="8"/>
  <c r="V117" i="8"/>
  <c r="U117" i="8"/>
  <c r="T117" i="8"/>
  <c r="S117" i="8"/>
  <c r="R117" i="8"/>
  <c r="Q117" i="8"/>
  <c r="P117" i="8"/>
  <c r="O117" i="8"/>
  <c r="N117" i="8"/>
  <c r="M117" i="8"/>
  <c r="L117" i="8"/>
  <c r="K117" i="8"/>
  <c r="J117" i="8"/>
  <c r="I117" i="8"/>
  <c r="H117" i="8"/>
  <c r="G117" i="8"/>
  <c r="F117" i="8"/>
  <c r="E117" i="8"/>
  <c r="D117" i="8"/>
  <c r="AY117" i="8" s="1"/>
  <c r="AZ117" i="8" s="1"/>
  <c r="V116" i="8"/>
  <c r="U116" i="8"/>
  <c r="T116" i="8"/>
  <c r="S116" i="8"/>
  <c r="R116" i="8"/>
  <c r="Q116" i="8"/>
  <c r="P116" i="8"/>
  <c r="O116" i="8"/>
  <c r="N116" i="8"/>
  <c r="M116" i="8"/>
  <c r="L116" i="8"/>
  <c r="K116" i="8"/>
  <c r="J116" i="8"/>
  <c r="I116" i="8"/>
  <c r="H116" i="8"/>
  <c r="G116" i="8"/>
  <c r="AY116" i="8" s="1"/>
  <c r="AZ116" i="8" s="1"/>
  <c r="F116" i="8"/>
  <c r="E116" i="8"/>
  <c r="D116" i="8"/>
  <c r="V115" i="8"/>
  <c r="U115" i="8"/>
  <c r="T115" i="8"/>
  <c r="S115" i="8"/>
  <c r="R115" i="8"/>
  <c r="Q115" i="8"/>
  <c r="P115" i="8"/>
  <c r="O115" i="8"/>
  <c r="N115" i="8"/>
  <c r="M115" i="8"/>
  <c r="L115" i="8"/>
  <c r="K115" i="8"/>
  <c r="J115" i="8"/>
  <c r="I115" i="8"/>
  <c r="H115" i="8"/>
  <c r="G115" i="8"/>
  <c r="F115" i="8"/>
  <c r="E115" i="8"/>
  <c r="D115" i="8"/>
  <c r="AY115" i="8" s="1"/>
  <c r="AZ115" i="8" s="1"/>
  <c r="V114" i="8"/>
  <c r="U114" i="8"/>
  <c r="T114" i="8"/>
  <c r="S114" i="8"/>
  <c r="R114" i="8"/>
  <c r="Q114" i="8"/>
  <c r="P114" i="8"/>
  <c r="O114" i="8"/>
  <c r="N114" i="8"/>
  <c r="M114" i="8"/>
  <c r="L114" i="8"/>
  <c r="K114" i="8"/>
  <c r="J114" i="8"/>
  <c r="I114" i="8"/>
  <c r="H114" i="8"/>
  <c r="G114" i="8"/>
  <c r="F114" i="8"/>
  <c r="E114" i="8"/>
  <c r="AY114" i="8" s="1"/>
  <c r="AZ114" i="8" s="1"/>
  <c r="D114" i="8"/>
  <c r="V113" i="8"/>
  <c r="U113" i="8"/>
  <c r="T113" i="8"/>
  <c r="S113" i="8"/>
  <c r="R113" i="8"/>
  <c r="Q113" i="8"/>
  <c r="P113" i="8"/>
  <c r="O113" i="8"/>
  <c r="N113" i="8"/>
  <c r="M113" i="8"/>
  <c r="L113" i="8"/>
  <c r="K113" i="8"/>
  <c r="J113" i="8"/>
  <c r="I113" i="8"/>
  <c r="H113" i="8"/>
  <c r="G113" i="8"/>
  <c r="F113" i="8"/>
  <c r="E113" i="8"/>
  <c r="D113" i="8"/>
  <c r="AY113" i="8" s="1"/>
  <c r="AZ113" i="8" s="1"/>
  <c r="V112" i="8"/>
  <c r="U112" i="8"/>
  <c r="T112" i="8"/>
  <c r="S112" i="8"/>
  <c r="R112" i="8"/>
  <c r="Q112" i="8"/>
  <c r="P112" i="8"/>
  <c r="O112" i="8"/>
  <c r="N112" i="8"/>
  <c r="M112" i="8"/>
  <c r="L112" i="8"/>
  <c r="K112" i="8"/>
  <c r="J112" i="8"/>
  <c r="I112" i="8"/>
  <c r="H112" i="8"/>
  <c r="G112" i="8"/>
  <c r="AY112" i="8" s="1"/>
  <c r="AZ112" i="8" s="1"/>
  <c r="F112" i="8"/>
  <c r="E112" i="8"/>
  <c r="D112" i="8"/>
  <c r="V111" i="8"/>
  <c r="U111" i="8"/>
  <c r="T111" i="8"/>
  <c r="S111" i="8"/>
  <c r="R111" i="8"/>
  <c r="Q111" i="8"/>
  <c r="P111" i="8"/>
  <c r="O111" i="8"/>
  <c r="N111" i="8"/>
  <c r="M111" i="8"/>
  <c r="L111" i="8"/>
  <c r="K111" i="8"/>
  <c r="J111" i="8"/>
  <c r="I111" i="8"/>
  <c r="H111" i="8"/>
  <c r="G111" i="8"/>
  <c r="F111" i="8"/>
  <c r="E111" i="8"/>
  <c r="D111" i="8"/>
  <c r="AY111" i="8" s="1"/>
  <c r="AZ111" i="8" s="1"/>
  <c r="V110" i="8"/>
  <c r="U110" i="8"/>
  <c r="T110" i="8"/>
  <c r="S110" i="8"/>
  <c r="R110" i="8"/>
  <c r="Q110" i="8"/>
  <c r="P110" i="8"/>
  <c r="O110" i="8"/>
  <c r="N110" i="8"/>
  <c r="M110" i="8"/>
  <c r="L110" i="8"/>
  <c r="K110" i="8"/>
  <c r="J110" i="8"/>
  <c r="I110" i="8"/>
  <c r="H110" i="8"/>
  <c r="G110" i="8"/>
  <c r="F110" i="8"/>
  <c r="E110" i="8"/>
  <c r="AY110" i="8" s="1"/>
  <c r="AZ110" i="8" s="1"/>
  <c r="D110" i="8"/>
  <c r="V109" i="8"/>
  <c r="U109" i="8"/>
  <c r="T109" i="8"/>
  <c r="S109" i="8"/>
  <c r="R109" i="8"/>
  <c r="Q109" i="8"/>
  <c r="P109" i="8"/>
  <c r="O109" i="8"/>
  <c r="N109" i="8"/>
  <c r="M109" i="8"/>
  <c r="L109" i="8"/>
  <c r="K109" i="8"/>
  <c r="J109" i="8"/>
  <c r="I109" i="8"/>
  <c r="H109" i="8"/>
  <c r="G109" i="8"/>
  <c r="F109" i="8"/>
  <c r="E109" i="8"/>
  <c r="D109" i="8"/>
  <c r="AY109" i="8" s="1"/>
  <c r="AZ109" i="8" s="1"/>
  <c r="V108" i="8"/>
  <c r="U108" i="8"/>
  <c r="T108" i="8"/>
  <c r="S108" i="8"/>
  <c r="R108" i="8"/>
  <c r="Q108" i="8"/>
  <c r="P108" i="8"/>
  <c r="O108" i="8"/>
  <c r="N108" i="8"/>
  <c r="M108" i="8"/>
  <c r="L108" i="8"/>
  <c r="K108" i="8"/>
  <c r="J108" i="8"/>
  <c r="I108" i="8"/>
  <c r="H108" i="8"/>
  <c r="G108" i="8"/>
  <c r="AY108" i="8" s="1"/>
  <c r="AZ108" i="8" s="1"/>
  <c r="F108" i="8"/>
  <c r="E108" i="8"/>
  <c r="D108" i="8"/>
  <c r="V107" i="8"/>
  <c r="U107" i="8"/>
  <c r="T107" i="8"/>
  <c r="S107" i="8"/>
  <c r="R107" i="8"/>
  <c r="Q107" i="8"/>
  <c r="P107" i="8"/>
  <c r="O107" i="8"/>
  <c r="N107" i="8"/>
  <c r="M107" i="8"/>
  <c r="L107" i="8"/>
  <c r="K107" i="8"/>
  <c r="J107" i="8"/>
  <c r="I107" i="8"/>
  <c r="H107" i="8"/>
  <c r="G107" i="8"/>
  <c r="F107" i="8"/>
  <c r="E107" i="8"/>
  <c r="D107" i="8"/>
  <c r="AY107" i="8" s="1"/>
  <c r="AZ107" i="8" s="1"/>
  <c r="V106" i="8"/>
  <c r="U106" i="8"/>
  <c r="T106" i="8"/>
  <c r="S106" i="8"/>
  <c r="R106" i="8"/>
  <c r="Q106" i="8"/>
  <c r="P106" i="8"/>
  <c r="O106" i="8"/>
  <c r="N106" i="8"/>
  <c r="M106" i="8"/>
  <c r="L106" i="8"/>
  <c r="K106" i="8"/>
  <c r="J106" i="8"/>
  <c r="I106" i="8"/>
  <c r="H106" i="8"/>
  <c r="G106" i="8"/>
  <c r="F106" i="8"/>
  <c r="E106" i="8"/>
  <c r="AY106" i="8" s="1"/>
  <c r="AZ106" i="8" s="1"/>
  <c r="D106" i="8"/>
  <c r="V105" i="8"/>
  <c r="U105" i="8"/>
  <c r="T105" i="8"/>
  <c r="S105" i="8"/>
  <c r="R105" i="8"/>
  <c r="Q105" i="8"/>
  <c r="P105" i="8"/>
  <c r="O105" i="8"/>
  <c r="N105" i="8"/>
  <c r="M105" i="8"/>
  <c r="L105" i="8"/>
  <c r="K105" i="8"/>
  <c r="J105" i="8"/>
  <c r="I105" i="8"/>
  <c r="H105" i="8"/>
  <c r="G105" i="8"/>
  <c r="F105" i="8"/>
  <c r="E105" i="8"/>
  <c r="D105" i="8"/>
  <c r="AY105" i="8" s="1"/>
  <c r="AZ105" i="8" s="1"/>
  <c r="V104" i="8"/>
  <c r="U104" i="8"/>
  <c r="T104" i="8"/>
  <c r="S104" i="8"/>
  <c r="R104" i="8"/>
  <c r="Q104" i="8"/>
  <c r="P104" i="8"/>
  <c r="O104" i="8"/>
  <c r="N104" i="8"/>
  <c r="M104" i="8"/>
  <c r="L104" i="8"/>
  <c r="K104" i="8"/>
  <c r="J104" i="8"/>
  <c r="I104" i="8"/>
  <c r="H104" i="8"/>
  <c r="G104" i="8"/>
  <c r="AY104" i="8" s="1"/>
  <c r="AZ104" i="8" s="1"/>
  <c r="F104" i="8"/>
  <c r="E104" i="8"/>
  <c r="D104" i="8"/>
  <c r="V103" i="8"/>
  <c r="U103" i="8"/>
  <c r="T103" i="8"/>
  <c r="S103" i="8"/>
  <c r="R103" i="8"/>
  <c r="Q103" i="8"/>
  <c r="P103" i="8"/>
  <c r="O103" i="8"/>
  <c r="N103" i="8"/>
  <c r="M103" i="8"/>
  <c r="L103" i="8"/>
  <c r="K103" i="8"/>
  <c r="J103" i="8"/>
  <c r="I103" i="8"/>
  <c r="H103" i="8"/>
  <c r="G103" i="8"/>
  <c r="F103" i="8"/>
  <c r="E103" i="8"/>
  <c r="D103" i="8"/>
  <c r="AY103" i="8" s="1"/>
  <c r="AZ103" i="8" s="1"/>
  <c r="V102" i="8"/>
  <c r="U102" i="8"/>
  <c r="T102" i="8"/>
  <c r="S102" i="8"/>
  <c r="R102" i="8"/>
  <c r="Q102" i="8"/>
  <c r="P102" i="8"/>
  <c r="O102" i="8"/>
  <c r="N102" i="8"/>
  <c r="M102" i="8"/>
  <c r="L102" i="8"/>
  <c r="K102" i="8"/>
  <c r="J102" i="8"/>
  <c r="I102" i="8"/>
  <c r="H102" i="8"/>
  <c r="G102" i="8"/>
  <c r="F102" i="8"/>
  <c r="E102" i="8"/>
  <c r="AY102" i="8" s="1"/>
  <c r="AZ102" i="8" s="1"/>
  <c r="D102" i="8"/>
  <c r="V101" i="8"/>
  <c r="U101" i="8"/>
  <c r="T101" i="8"/>
  <c r="S101" i="8"/>
  <c r="R101" i="8"/>
  <c r="Q101" i="8"/>
  <c r="P101" i="8"/>
  <c r="O101" i="8"/>
  <c r="N101" i="8"/>
  <c r="M101" i="8"/>
  <c r="L101" i="8"/>
  <c r="K101" i="8"/>
  <c r="J101" i="8"/>
  <c r="I101" i="8"/>
  <c r="H101" i="8"/>
  <c r="G101" i="8"/>
  <c r="F101" i="8"/>
  <c r="E101" i="8"/>
  <c r="D101" i="8"/>
  <c r="AY101" i="8" s="1"/>
  <c r="AZ101" i="8" s="1"/>
  <c r="V100" i="8"/>
  <c r="U100" i="8"/>
  <c r="T100" i="8"/>
  <c r="S100" i="8"/>
  <c r="R100" i="8"/>
  <c r="Q100" i="8"/>
  <c r="P100" i="8"/>
  <c r="O100" i="8"/>
  <c r="N100" i="8"/>
  <c r="M100" i="8"/>
  <c r="L100" i="8"/>
  <c r="K100" i="8"/>
  <c r="J100" i="8"/>
  <c r="I100" i="8"/>
  <c r="H100" i="8"/>
  <c r="G100" i="8"/>
  <c r="AY100" i="8" s="1"/>
  <c r="AZ100" i="8" s="1"/>
  <c r="F100" i="8"/>
  <c r="E100" i="8"/>
  <c r="D100" i="8"/>
  <c r="V99" i="8"/>
  <c r="U99" i="8"/>
  <c r="T99" i="8"/>
  <c r="S99" i="8"/>
  <c r="R99" i="8"/>
  <c r="Q99" i="8"/>
  <c r="P99" i="8"/>
  <c r="O99" i="8"/>
  <c r="N99" i="8"/>
  <c r="M99" i="8"/>
  <c r="L99" i="8"/>
  <c r="K99" i="8"/>
  <c r="J99" i="8"/>
  <c r="I99" i="8"/>
  <c r="H99" i="8"/>
  <c r="G99" i="8"/>
  <c r="F99" i="8"/>
  <c r="E99" i="8"/>
  <c r="D99" i="8"/>
  <c r="AY99" i="8" s="1"/>
  <c r="AZ99" i="8" s="1"/>
  <c r="V98" i="8"/>
  <c r="U98" i="8"/>
  <c r="T98" i="8"/>
  <c r="S98" i="8"/>
  <c r="R98" i="8"/>
  <c r="Q98" i="8"/>
  <c r="P98" i="8"/>
  <c r="O98" i="8"/>
  <c r="N98" i="8"/>
  <c r="M98" i="8"/>
  <c r="L98" i="8"/>
  <c r="K98" i="8"/>
  <c r="J98" i="8"/>
  <c r="I98" i="8"/>
  <c r="H98" i="8"/>
  <c r="G98" i="8"/>
  <c r="F98" i="8"/>
  <c r="E98" i="8"/>
  <c r="AY98" i="8" s="1"/>
  <c r="AZ98" i="8" s="1"/>
  <c r="D98" i="8"/>
  <c r="V97" i="8"/>
  <c r="U97" i="8"/>
  <c r="T97" i="8"/>
  <c r="S97" i="8"/>
  <c r="R97" i="8"/>
  <c r="Q97" i="8"/>
  <c r="P97" i="8"/>
  <c r="O97" i="8"/>
  <c r="N97" i="8"/>
  <c r="M97" i="8"/>
  <c r="L97" i="8"/>
  <c r="K97" i="8"/>
  <c r="J97" i="8"/>
  <c r="I97" i="8"/>
  <c r="H97" i="8"/>
  <c r="G97" i="8"/>
  <c r="F97" i="8"/>
  <c r="E97" i="8"/>
  <c r="D97" i="8"/>
  <c r="AY97" i="8" s="1"/>
  <c r="AZ97" i="8" s="1"/>
  <c r="V96" i="8"/>
  <c r="U96" i="8"/>
  <c r="T96" i="8"/>
  <c r="S96" i="8"/>
  <c r="R96" i="8"/>
  <c r="Q96" i="8"/>
  <c r="P96" i="8"/>
  <c r="O96" i="8"/>
  <c r="N96" i="8"/>
  <c r="M96" i="8"/>
  <c r="L96" i="8"/>
  <c r="K96" i="8"/>
  <c r="J96" i="8"/>
  <c r="I96" i="8"/>
  <c r="H96" i="8"/>
  <c r="G96" i="8"/>
  <c r="AY96" i="8" s="1"/>
  <c r="AZ96" i="8" s="1"/>
  <c r="F96" i="8"/>
  <c r="E96" i="8"/>
  <c r="D96" i="8"/>
  <c r="V95" i="8"/>
  <c r="U95" i="8"/>
  <c r="T95" i="8"/>
  <c r="S95" i="8"/>
  <c r="R95" i="8"/>
  <c r="Q95" i="8"/>
  <c r="P95" i="8"/>
  <c r="O95" i="8"/>
  <c r="N95" i="8"/>
  <c r="M95" i="8"/>
  <c r="L95" i="8"/>
  <c r="K95" i="8"/>
  <c r="J95" i="8"/>
  <c r="I95" i="8"/>
  <c r="H95" i="8"/>
  <c r="G95" i="8"/>
  <c r="F95" i="8"/>
  <c r="E95" i="8"/>
  <c r="D95" i="8"/>
  <c r="AY95" i="8" s="1"/>
  <c r="AZ95" i="8" s="1"/>
  <c r="V94" i="8"/>
  <c r="U94" i="8"/>
  <c r="T94" i="8"/>
  <c r="S94" i="8"/>
  <c r="R94" i="8"/>
  <c r="Q94" i="8"/>
  <c r="P94" i="8"/>
  <c r="O94" i="8"/>
  <c r="N94" i="8"/>
  <c r="M94" i="8"/>
  <c r="L94" i="8"/>
  <c r="K94" i="8"/>
  <c r="J94" i="8"/>
  <c r="I94" i="8"/>
  <c r="H94" i="8"/>
  <c r="G94" i="8"/>
  <c r="F94" i="8"/>
  <c r="E94" i="8"/>
  <c r="AY94" i="8" s="1"/>
  <c r="AZ94" i="8" s="1"/>
  <c r="D94" i="8"/>
  <c r="V93" i="8"/>
  <c r="U93" i="8"/>
  <c r="T93" i="8"/>
  <c r="S93" i="8"/>
  <c r="R93" i="8"/>
  <c r="Q93" i="8"/>
  <c r="P93" i="8"/>
  <c r="O93" i="8"/>
  <c r="N93" i="8"/>
  <c r="M93" i="8"/>
  <c r="L93" i="8"/>
  <c r="K93" i="8"/>
  <c r="J93" i="8"/>
  <c r="I93" i="8"/>
  <c r="H93" i="8"/>
  <c r="G93" i="8"/>
  <c r="F93" i="8"/>
  <c r="E93" i="8"/>
  <c r="D93" i="8"/>
  <c r="AY93" i="8" s="1"/>
  <c r="AZ93" i="8" s="1"/>
  <c r="AU92" i="8"/>
  <c r="AT92" i="8"/>
  <c r="AS92" i="8"/>
  <c r="AR92" i="8"/>
  <c r="AQ92" i="8"/>
  <c r="AP92"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V91" i="8"/>
  <c r="U91" i="8"/>
  <c r="T91" i="8"/>
  <c r="S91" i="8"/>
  <c r="R91" i="8"/>
  <c r="Q91" i="8"/>
  <c r="P91" i="8"/>
  <c r="O91" i="8"/>
  <c r="N91" i="8"/>
  <c r="M91" i="8"/>
  <c r="L91" i="8"/>
  <c r="K91" i="8"/>
  <c r="J91" i="8"/>
  <c r="I91" i="8"/>
  <c r="H91" i="8"/>
  <c r="G91" i="8"/>
  <c r="F91" i="8"/>
  <c r="E91" i="8"/>
  <c r="D91" i="8"/>
  <c r="AY91" i="8" s="1"/>
  <c r="AZ91" i="8" s="1"/>
  <c r="V90" i="8"/>
  <c r="U90" i="8"/>
  <c r="T90" i="8"/>
  <c r="S90" i="8"/>
  <c r="R90" i="8"/>
  <c r="Q90" i="8"/>
  <c r="P90" i="8"/>
  <c r="O90" i="8"/>
  <c r="N90" i="8"/>
  <c r="M90" i="8"/>
  <c r="L90" i="8"/>
  <c r="K90" i="8"/>
  <c r="J90" i="8"/>
  <c r="I90" i="8"/>
  <c r="H90" i="8"/>
  <c r="G90" i="8"/>
  <c r="F90" i="8"/>
  <c r="E90" i="8"/>
  <c r="D90" i="8"/>
  <c r="AY90" i="8" s="1"/>
  <c r="AZ90" i="8" s="1"/>
  <c r="V89" i="8"/>
  <c r="U89" i="8"/>
  <c r="T89" i="8"/>
  <c r="S89" i="8"/>
  <c r="R89" i="8"/>
  <c r="Q89" i="8"/>
  <c r="P89" i="8"/>
  <c r="O89" i="8"/>
  <c r="N89" i="8"/>
  <c r="M89" i="8"/>
  <c r="L89" i="8"/>
  <c r="K89" i="8"/>
  <c r="J89" i="8"/>
  <c r="I89" i="8"/>
  <c r="H89" i="8"/>
  <c r="G89" i="8"/>
  <c r="F89" i="8"/>
  <c r="AY89" i="8" s="1"/>
  <c r="AZ89" i="8" s="1"/>
  <c r="E89" i="8"/>
  <c r="D89" i="8"/>
  <c r="V88" i="8"/>
  <c r="U88" i="8"/>
  <c r="T88" i="8"/>
  <c r="S88" i="8"/>
  <c r="R88" i="8"/>
  <c r="Q88" i="8"/>
  <c r="P88" i="8"/>
  <c r="O88" i="8"/>
  <c r="N88" i="8"/>
  <c r="M88" i="8"/>
  <c r="L88" i="8"/>
  <c r="K88" i="8"/>
  <c r="J88" i="8"/>
  <c r="I88" i="8"/>
  <c r="H88" i="8"/>
  <c r="G88" i="8"/>
  <c r="AY88" i="8" s="1"/>
  <c r="AZ88" i="8" s="1"/>
  <c r="F88" i="8"/>
  <c r="E88" i="8"/>
  <c r="D88" i="8"/>
  <c r="AZ87" i="8"/>
  <c r="V87" i="8"/>
  <c r="U87" i="8"/>
  <c r="T87" i="8"/>
  <c r="S87" i="8"/>
  <c r="R87" i="8"/>
  <c r="Q87" i="8"/>
  <c r="P87" i="8"/>
  <c r="O87" i="8"/>
  <c r="N87" i="8"/>
  <c r="M87" i="8"/>
  <c r="L87" i="8"/>
  <c r="K87" i="8"/>
  <c r="J87" i="8"/>
  <c r="I87" i="8"/>
  <c r="H87" i="8"/>
  <c r="G87" i="8"/>
  <c r="F87" i="8"/>
  <c r="E87" i="8"/>
  <c r="D87" i="8"/>
  <c r="AY87" i="8" s="1"/>
  <c r="V86" i="8"/>
  <c r="U86" i="8"/>
  <c r="T86" i="8"/>
  <c r="S86" i="8"/>
  <c r="R86" i="8"/>
  <c r="Q86" i="8"/>
  <c r="P86" i="8"/>
  <c r="O86" i="8"/>
  <c r="N86" i="8"/>
  <c r="M86" i="8"/>
  <c r="L86" i="8"/>
  <c r="K86" i="8"/>
  <c r="J86" i="8"/>
  <c r="I86" i="8"/>
  <c r="H86" i="8"/>
  <c r="G86" i="8"/>
  <c r="F86" i="8"/>
  <c r="E86" i="8"/>
  <c r="D86" i="8"/>
  <c r="V85" i="8"/>
  <c r="U85" i="8"/>
  <c r="T85" i="8"/>
  <c r="S85" i="8"/>
  <c r="R85" i="8"/>
  <c r="Q85" i="8"/>
  <c r="P85" i="8"/>
  <c r="O85" i="8"/>
  <c r="N85" i="8"/>
  <c r="M85" i="8"/>
  <c r="L85" i="8"/>
  <c r="K85" i="8"/>
  <c r="J85" i="8"/>
  <c r="I85" i="8"/>
  <c r="H85" i="8"/>
  <c r="G85" i="8"/>
  <c r="F85" i="8"/>
  <c r="AY85" i="8" s="1"/>
  <c r="AZ85" i="8" s="1"/>
  <c r="E85" i="8"/>
  <c r="D85" i="8"/>
  <c r="V84" i="8"/>
  <c r="U84" i="8"/>
  <c r="T84" i="8"/>
  <c r="S84" i="8"/>
  <c r="R84" i="8"/>
  <c r="Q84" i="8"/>
  <c r="P84" i="8"/>
  <c r="O84" i="8"/>
  <c r="N84" i="8"/>
  <c r="M84" i="8"/>
  <c r="L84" i="8"/>
  <c r="K84" i="8"/>
  <c r="J84" i="8"/>
  <c r="I84" i="8"/>
  <c r="H84" i="8"/>
  <c r="G84" i="8"/>
  <c r="AY84" i="8" s="1"/>
  <c r="AZ84" i="8" s="1"/>
  <c r="F84" i="8"/>
  <c r="E84" i="8"/>
  <c r="D84" i="8"/>
  <c r="V83" i="8"/>
  <c r="U83" i="8"/>
  <c r="T83" i="8"/>
  <c r="S83" i="8"/>
  <c r="R83" i="8"/>
  <c r="Q83" i="8"/>
  <c r="P83" i="8"/>
  <c r="O83" i="8"/>
  <c r="N83" i="8"/>
  <c r="M83" i="8"/>
  <c r="L83" i="8"/>
  <c r="K83" i="8"/>
  <c r="J83" i="8"/>
  <c r="I83" i="8"/>
  <c r="H83" i="8"/>
  <c r="G83" i="8"/>
  <c r="F83" i="8"/>
  <c r="E83" i="8"/>
  <c r="D83" i="8"/>
  <c r="AY83" i="8" s="1"/>
  <c r="AZ83" i="8" s="1"/>
  <c r="V82" i="8"/>
  <c r="U82" i="8"/>
  <c r="T82" i="8"/>
  <c r="S82" i="8"/>
  <c r="R82" i="8"/>
  <c r="Q82" i="8"/>
  <c r="P82" i="8"/>
  <c r="O82" i="8"/>
  <c r="N82" i="8"/>
  <c r="M82" i="8"/>
  <c r="L82" i="8"/>
  <c r="K82" i="8"/>
  <c r="J82" i="8"/>
  <c r="I82" i="8"/>
  <c r="H82" i="8"/>
  <c r="G82" i="8"/>
  <c r="F82" i="8"/>
  <c r="E82" i="8"/>
  <c r="D82" i="8"/>
  <c r="AY82" i="8" s="1"/>
  <c r="AZ82" i="8" s="1"/>
  <c r="V81" i="8"/>
  <c r="U81" i="8"/>
  <c r="T81" i="8"/>
  <c r="S81" i="8"/>
  <c r="R81" i="8"/>
  <c r="Q81" i="8"/>
  <c r="P81" i="8"/>
  <c r="O81" i="8"/>
  <c r="N81" i="8"/>
  <c r="M81" i="8"/>
  <c r="L81" i="8"/>
  <c r="K81" i="8"/>
  <c r="J81" i="8"/>
  <c r="I81" i="8"/>
  <c r="H81" i="8"/>
  <c r="G81" i="8"/>
  <c r="F81" i="8"/>
  <c r="AY81" i="8" s="1"/>
  <c r="AZ81" i="8" s="1"/>
  <c r="E81" i="8"/>
  <c r="D81" i="8"/>
  <c r="V80" i="8"/>
  <c r="U80" i="8"/>
  <c r="T80" i="8"/>
  <c r="S80" i="8"/>
  <c r="R80" i="8"/>
  <c r="Q80" i="8"/>
  <c r="P80" i="8"/>
  <c r="O80" i="8"/>
  <c r="N80" i="8"/>
  <c r="M80" i="8"/>
  <c r="L80" i="8"/>
  <c r="K80" i="8"/>
  <c r="J80" i="8"/>
  <c r="I80" i="8"/>
  <c r="H80" i="8"/>
  <c r="G80" i="8"/>
  <c r="AY80" i="8" s="1"/>
  <c r="AZ80" i="8" s="1"/>
  <c r="F80" i="8"/>
  <c r="E80" i="8"/>
  <c r="D80" i="8"/>
  <c r="AZ79" i="8"/>
  <c r="V79" i="8"/>
  <c r="U79" i="8"/>
  <c r="T79" i="8"/>
  <c r="S79" i="8"/>
  <c r="R79" i="8"/>
  <c r="Q79" i="8"/>
  <c r="P79" i="8"/>
  <c r="O79" i="8"/>
  <c r="N79" i="8"/>
  <c r="M79" i="8"/>
  <c r="L79" i="8"/>
  <c r="K79" i="8"/>
  <c r="J79" i="8"/>
  <c r="I79" i="8"/>
  <c r="H79" i="8"/>
  <c r="G79" i="8"/>
  <c r="F79" i="8"/>
  <c r="E79" i="8"/>
  <c r="D79" i="8"/>
  <c r="AY79" i="8" s="1"/>
  <c r="V78" i="8"/>
  <c r="U78" i="8"/>
  <c r="T78" i="8"/>
  <c r="S78" i="8"/>
  <c r="R78" i="8"/>
  <c r="Q78" i="8"/>
  <c r="P78" i="8"/>
  <c r="O78" i="8"/>
  <c r="N78" i="8"/>
  <c r="M78" i="8"/>
  <c r="L78" i="8"/>
  <c r="K78" i="8"/>
  <c r="J78" i="8"/>
  <c r="I78" i="8"/>
  <c r="H78" i="8"/>
  <c r="G78" i="8"/>
  <c r="F78" i="8"/>
  <c r="E78" i="8"/>
  <c r="D78" i="8"/>
  <c r="V77" i="8"/>
  <c r="U77" i="8"/>
  <c r="T77" i="8"/>
  <c r="S77" i="8"/>
  <c r="R77" i="8"/>
  <c r="Q77" i="8"/>
  <c r="P77" i="8"/>
  <c r="O77" i="8"/>
  <c r="N77" i="8"/>
  <c r="M77" i="8"/>
  <c r="L77" i="8"/>
  <c r="K77" i="8"/>
  <c r="J77" i="8"/>
  <c r="I77" i="8"/>
  <c r="H77" i="8"/>
  <c r="G77" i="8"/>
  <c r="F77" i="8"/>
  <c r="E77" i="8"/>
  <c r="D77" i="8"/>
  <c r="AY77" i="8" s="1"/>
  <c r="AZ77" i="8" s="1"/>
  <c r="V76" i="8"/>
  <c r="U76" i="8"/>
  <c r="T76" i="8"/>
  <c r="S76" i="8"/>
  <c r="R76" i="8"/>
  <c r="Q76" i="8"/>
  <c r="P76" i="8"/>
  <c r="O76" i="8"/>
  <c r="N76" i="8"/>
  <c r="M76" i="8"/>
  <c r="L76" i="8"/>
  <c r="K76" i="8"/>
  <c r="J76" i="8"/>
  <c r="I76" i="8"/>
  <c r="H76" i="8"/>
  <c r="G76" i="8"/>
  <c r="AY76" i="8" s="1"/>
  <c r="AZ76" i="8" s="1"/>
  <c r="F76" i="8"/>
  <c r="E76" i="8"/>
  <c r="D76" i="8"/>
  <c r="V75" i="8"/>
  <c r="U75" i="8"/>
  <c r="T75" i="8"/>
  <c r="S75" i="8"/>
  <c r="R75" i="8"/>
  <c r="Q75" i="8"/>
  <c r="P75" i="8"/>
  <c r="O75" i="8"/>
  <c r="N75" i="8"/>
  <c r="M75" i="8"/>
  <c r="L75" i="8"/>
  <c r="K75" i="8"/>
  <c r="J75" i="8"/>
  <c r="I75" i="8"/>
  <c r="H75" i="8"/>
  <c r="G75" i="8"/>
  <c r="F75" i="8"/>
  <c r="E75" i="8"/>
  <c r="D75" i="8"/>
  <c r="AY75" i="8" s="1"/>
  <c r="AZ75" i="8" s="1"/>
  <c r="V74" i="8"/>
  <c r="U74" i="8"/>
  <c r="T74" i="8"/>
  <c r="S74" i="8"/>
  <c r="R74" i="8"/>
  <c r="Q74" i="8"/>
  <c r="P74" i="8"/>
  <c r="O74" i="8"/>
  <c r="N74" i="8"/>
  <c r="M74" i="8"/>
  <c r="L74" i="8"/>
  <c r="K74" i="8"/>
  <c r="J74" i="8"/>
  <c r="I74" i="8"/>
  <c r="H74" i="8"/>
  <c r="G74" i="8"/>
  <c r="F74" i="8"/>
  <c r="E74" i="8"/>
  <c r="D74" i="8"/>
  <c r="AY74" i="8" s="1"/>
  <c r="AZ74" i="8" s="1"/>
  <c r="V73" i="8"/>
  <c r="U73" i="8"/>
  <c r="T73" i="8"/>
  <c r="S73" i="8"/>
  <c r="R73" i="8"/>
  <c r="Q73" i="8"/>
  <c r="P73" i="8"/>
  <c r="O73" i="8"/>
  <c r="N73" i="8"/>
  <c r="M73" i="8"/>
  <c r="L73" i="8"/>
  <c r="K73" i="8"/>
  <c r="J73" i="8"/>
  <c r="I73" i="8"/>
  <c r="H73" i="8"/>
  <c r="G73" i="8"/>
  <c r="F73" i="8"/>
  <c r="E73" i="8"/>
  <c r="D73" i="8"/>
  <c r="V72" i="8"/>
  <c r="U72" i="8"/>
  <c r="T72" i="8"/>
  <c r="S72" i="8"/>
  <c r="R72" i="8"/>
  <c r="Q72" i="8"/>
  <c r="P72" i="8"/>
  <c r="O72" i="8"/>
  <c r="N72" i="8"/>
  <c r="M72" i="8"/>
  <c r="L72" i="8"/>
  <c r="K72" i="8"/>
  <c r="J72" i="8"/>
  <c r="I72" i="8"/>
  <c r="H72" i="8"/>
  <c r="G72" i="8"/>
  <c r="AY72" i="8" s="1"/>
  <c r="AZ72" i="8" s="1"/>
  <c r="F72" i="8"/>
  <c r="E72" i="8"/>
  <c r="D72" i="8"/>
  <c r="V71" i="8"/>
  <c r="U71" i="8"/>
  <c r="T71" i="8"/>
  <c r="S71" i="8"/>
  <c r="R71" i="8"/>
  <c r="Q71" i="8"/>
  <c r="P71" i="8"/>
  <c r="O71" i="8"/>
  <c r="N71" i="8"/>
  <c r="M71" i="8"/>
  <c r="L71" i="8"/>
  <c r="K71" i="8"/>
  <c r="J71" i="8"/>
  <c r="I71" i="8"/>
  <c r="H71" i="8"/>
  <c r="G71" i="8"/>
  <c r="F71" i="8"/>
  <c r="E71" i="8"/>
  <c r="D71" i="8"/>
  <c r="AY71" i="8" s="1"/>
  <c r="AZ71" i="8" s="1"/>
  <c r="V70" i="8"/>
  <c r="U70" i="8"/>
  <c r="T70" i="8"/>
  <c r="S70" i="8"/>
  <c r="R70" i="8"/>
  <c r="Q70" i="8"/>
  <c r="Q64" i="8" s="1"/>
  <c r="P70" i="8"/>
  <c r="O70" i="8"/>
  <c r="N70" i="8"/>
  <c r="M70" i="8"/>
  <c r="L70" i="8"/>
  <c r="K70" i="8"/>
  <c r="J70" i="8"/>
  <c r="I70" i="8"/>
  <c r="H70" i="8"/>
  <c r="G70" i="8"/>
  <c r="F70" i="8"/>
  <c r="E70" i="8"/>
  <c r="D70" i="8"/>
  <c r="V69" i="8"/>
  <c r="U69" i="8"/>
  <c r="T69" i="8"/>
  <c r="S69" i="8"/>
  <c r="R69" i="8"/>
  <c r="Q69" i="8"/>
  <c r="P69" i="8"/>
  <c r="O69" i="8"/>
  <c r="N69" i="8"/>
  <c r="M69" i="8"/>
  <c r="L69" i="8"/>
  <c r="K69" i="8"/>
  <c r="J69" i="8"/>
  <c r="I69" i="8"/>
  <c r="H69" i="8"/>
  <c r="G69" i="8"/>
  <c r="F69" i="8"/>
  <c r="E69" i="8"/>
  <c r="D69" i="8"/>
  <c r="AY69" i="8" s="1"/>
  <c r="AZ69" i="8" s="1"/>
  <c r="V68" i="8"/>
  <c r="U68" i="8"/>
  <c r="T68" i="8"/>
  <c r="S68" i="8"/>
  <c r="R68" i="8"/>
  <c r="Q68" i="8"/>
  <c r="P68" i="8"/>
  <c r="O68" i="8"/>
  <c r="N68" i="8"/>
  <c r="M68" i="8"/>
  <c r="L68" i="8"/>
  <c r="K68" i="8"/>
  <c r="J68" i="8"/>
  <c r="I68" i="8"/>
  <c r="H68" i="8"/>
  <c r="G68" i="8"/>
  <c r="AY68" i="8" s="1"/>
  <c r="AZ68" i="8" s="1"/>
  <c r="F68" i="8"/>
  <c r="E68" i="8"/>
  <c r="D68" i="8"/>
  <c r="V67" i="8"/>
  <c r="U67" i="8"/>
  <c r="T67" i="8"/>
  <c r="T64" i="8" s="1"/>
  <c r="S67" i="8"/>
  <c r="R67" i="8"/>
  <c r="Q67" i="8"/>
  <c r="P67" i="8"/>
  <c r="P64" i="8" s="1"/>
  <c r="O67" i="8"/>
  <c r="N67" i="8"/>
  <c r="M67" i="8"/>
  <c r="L67" i="8"/>
  <c r="L64" i="8" s="1"/>
  <c r="K67" i="8"/>
  <c r="J67" i="8"/>
  <c r="I67" i="8"/>
  <c r="H67" i="8"/>
  <c r="H64" i="8" s="1"/>
  <c r="G67" i="8"/>
  <c r="F67" i="8"/>
  <c r="E67" i="8"/>
  <c r="D67" i="8"/>
  <c r="AY67" i="8" s="1"/>
  <c r="AZ67" i="8" s="1"/>
  <c r="V66" i="8"/>
  <c r="U66" i="8"/>
  <c r="T66" i="8"/>
  <c r="S66" i="8"/>
  <c r="R66" i="8"/>
  <c r="Q66" i="8"/>
  <c r="P66" i="8"/>
  <c r="O66" i="8"/>
  <c r="N66" i="8"/>
  <c r="M66" i="8"/>
  <c r="L66" i="8"/>
  <c r="K66" i="8"/>
  <c r="J66" i="8"/>
  <c r="I66" i="8"/>
  <c r="H66" i="8"/>
  <c r="G66" i="8"/>
  <c r="F66" i="8"/>
  <c r="E66" i="8"/>
  <c r="D66" i="8"/>
  <c r="V65" i="8"/>
  <c r="V64" i="8" s="1"/>
  <c r="U65" i="8"/>
  <c r="T65" i="8"/>
  <c r="S65" i="8"/>
  <c r="R65" i="8"/>
  <c r="R64" i="8" s="1"/>
  <c r="Q65" i="8"/>
  <c r="P65" i="8"/>
  <c r="O65" i="8"/>
  <c r="N65" i="8"/>
  <c r="N64" i="8" s="1"/>
  <c r="M65" i="8"/>
  <c r="L65" i="8"/>
  <c r="K65" i="8"/>
  <c r="J65" i="8"/>
  <c r="J64" i="8" s="1"/>
  <c r="I65" i="8"/>
  <c r="H65" i="8"/>
  <c r="G65" i="8"/>
  <c r="F65" i="8"/>
  <c r="F64" i="8" s="1"/>
  <c r="D67" i="6" s="1"/>
  <c r="E65" i="8"/>
  <c r="D65" i="8"/>
  <c r="AU64" i="8"/>
  <c r="AT64" i="8"/>
  <c r="AS64" i="8"/>
  <c r="AR64" i="8"/>
  <c r="AQ64" i="8"/>
  <c r="AP64" i="8"/>
  <c r="AO64" i="8"/>
  <c r="AN64" i="8"/>
  <c r="AM64" i="8"/>
  <c r="AL64" i="8"/>
  <c r="AK64" i="8"/>
  <c r="AJ64" i="8"/>
  <c r="AI64" i="8"/>
  <c r="AH64" i="8"/>
  <c r="AG64" i="8"/>
  <c r="AF64" i="8"/>
  <c r="AE64" i="8"/>
  <c r="AD64" i="8"/>
  <c r="AC64" i="8"/>
  <c r="AB64" i="8"/>
  <c r="AA64" i="8"/>
  <c r="Z64" i="8"/>
  <c r="Y64" i="8"/>
  <c r="X64" i="8"/>
  <c r="W64" i="8"/>
  <c r="M64" i="8"/>
  <c r="K64" i="8"/>
  <c r="I64" i="8"/>
  <c r="G64" i="8"/>
  <c r="E64" i="8"/>
  <c r="V63" i="8"/>
  <c r="U63" i="8"/>
  <c r="T63" i="8"/>
  <c r="S63" i="8"/>
  <c r="R63" i="8"/>
  <c r="Q63" i="8"/>
  <c r="P63" i="8"/>
  <c r="O63" i="8"/>
  <c r="N63" i="8"/>
  <c r="M63" i="8"/>
  <c r="L63" i="8"/>
  <c r="K63" i="8"/>
  <c r="J63" i="8"/>
  <c r="I63" i="8"/>
  <c r="H63" i="8"/>
  <c r="G63" i="8"/>
  <c r="F63" i="8"/>
  <c r="D66" i="6" s="1"/>
  <c r="W66" i="6" s="1"/>
  <c r="X66" i="6" s="1"/>
  <c r="E63" i="8"/>
  <c r="D63" i="8"/>
  <c r="AY63" i="8" s="1"/>
  <c r="AZ63" i="8" s="1"/>
  <c r="V62" i="8"/>
  <c r="U62" i="8"/>
  <c r="T62" i="8"/>
  <c r="S62" i="8"/>
  <c r="R62" i="8"/>
  <c r="Q62" i="8"/>
  <c r="P62" i="8"/>
  <c r="O62" i="8"/>
  <c r="N62" i="8"/>
  <c r="M62" i="8"/>
  <c r="L62" i="8"/>
  <c r="K62" i="8"/>
  <c r="J62" i="8"/>
  <c r="I62" i="8"/>
  <c r="H62" i="8"/>
  <c r="G62" i="8"/>
  <c r="AY62" i="8" s="1"/>
  <c r="AZ62" i="8" s="1"/>
  <c r="F62" i="8"/>
  <c r="E62" i="8"/>
  <c r="D62" i="8"/>
  <c r="V61" i="8"/>
  <c r="U61" i="8"/>
  <c r="T61" i="8"/>
  <c r="S61" i="8"/>
  <c r="R61" i="8"/>
  <c r="Q61" i="8"/>
  <c r="P61" i="8"/>
  <c r="O61" i="8"/>
  <c r="N61" i="8"/>
  <c r="M61" i="8"/>
  <c r="L61" i="8"/>
  <c r="K61" i="8"/>
  <c r="J61" i="8"/>
  <c r="I61" i="8"/>
  <c r="H61" i="8"/>
  <c r="D64" i="6" s="1"/>
  <c r="W64" i="6" s="1"/>
  <c r="X64" i="6" s="1"/>
  <c r="G61" i="8"/>
  <c r="F61" i="8"/>
  <c r="E61" i="8"/>
  <c r="D61" i="8"/>
  <c r="AY61" i="8" s="1"/>
  <c r="AZ61" i="8" s="1"/>
  <c r="V60" i="8"/>
  <c r="U60" i="8"/>
  <c r="T60" i="8"/>
  <c r="S60" i="8"/>
  <c r="R60" i="8"/>
  <c r="Q60" i="8"/>
  <c r="P60" i="8"/>
  <c r="O60" i="8"/>
  <c r="N60" i="8"/>
  <c r="M60" i="8"/>
  <c r="L60" i="8"/>
  <c r="K60" i="8"/>
  <c r="J60" i="8"/>
  <c r="I60" i="8"/>
  <c r="H60" i="8"/>
  <c r="G60" i="8"/>
  <c r="F60" i="8"/>
  <c r="E60" i="8"/>
  <c r="AY60" i="8" s="1"/>
  <c r="AZ60" i="8" s="1"/>
  <c r="D60" i="8"/>
  <c r="V59" i="8"/>
  <c r="U59" i="8"/>
  <c r="T59" i="8"/>
  <c r="S59" i="8"/>
  <c r="R59" i="8"/>
  <c r="Q59" i="8"/>
  <c r="P59" i="8"/>
  <c r="O59" i="8"/>
  <c r="N59" i="8"/>
  <c r="M59" i="8"/>
  <c r="L59" i="8"/>
  <c r="K59" i="8"/>
  <c r="J59" i="8"/>
  <c r="I59" i="8"/>
  <c r="H59" i="8"/>
  <c r="G59" i="8"/>
  <c r="F59" i="8"/>
  <c r="D62" i="6" s="1"/>
  <c r="W62" i="6" s="1"/>
  <c r="X62" i="6" s="1"/>
  <c r="E59" i="8"/>
  <c r="D59" i="8"/>
  <c r="AY59" i="8" s="1"/>
  <c r="AZ59" i="8" s="1"/>
  <c r="V58" i="8"/>
  <c r="U58" i="8"/>
  <c r="T58" i="8"/>
  <c r="S58" i="8"/>
  <c r="S56" i="8" s="1"/>
  <c r="R58" i="8"/>
  <c r="Q58" i="8"/>
  <c r="P58" i="8"/>
  <c r="O58" i="8"/>
  <c r="O56" i="8" s="1"/>
  <c r="N58" i="8"/>
  <c r="M58" i="8"/>
  <c r="L58" i="8"/>
  <c r="K58" i="8"/>
  <c r="K56" i="8" s="1"/>
  <c r="J58" i="8"/>
  <c r="I58" i="8"/>
  <c r="H58" i="8"/>
  <c r="G58" i="8"/>
  <c r="G56" i="8" s="1"/>
  <c r="F58" i="8"/>
  <c r="E58" i="8"/>
  <c r="D58" i="8"/>
  <c r="V57" i="8"/>
  <c r="U57" i="8"/>
  <c r="U56" i="8" s="1"/>
  <c r="T57" i="8"/>
  <c r="T56" i="8" s="1"/>
  <c r="S57" i="8"/>
  <c r="R57" i="8"/>
  <c r="Q57" i="8"/>
  <c r="Q56" i="8" s="1"/>
  <c r="P57" i="8"/>
  <c r="P56" i="8" s="1"/>
  <c r="O57" i="8"/>
  <c r="N57" i="8"/>
  <c r="M57" i="8"/>
  <c r="M56" i="8" s="1"/>
  <c r="L57" i="8"/>
  <c r="L56" i="8" s="1"/>
  <c r="K57" i="8"/>
  <c r="J57" i="8"/>
  <c r="I57" i="8"/>
  <c r="I56" i="8" s="1"/>
  <c r="H57" i="8"/>
  <c r="H56" i="8" s="1"/>
  <c r="G57" i="8"/>
  <c r="F57" i="8"/>
  <c r="E57" i="8"/>
  <c r="E56" i="8" s="1"/>
  <c r="D57" i="8"/>
  <c r="AY57" i="8" s="1"/>
  <c r="AZ57" i="8" s="1"/>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R56" i="8"/>
  <c r="N56" i="8"/>
  <c r="J56" i="8"/>
  <c r="F56" i="8"/>
  <c r="V55" i="8"/>
  <c r="U55" i="8"/>
  <c r="T55" i="8"/>
  <c r="S55" i="8"/>
  <c r="R55" i="8"/>
  <c r="Q55" i="8"/>
  <c r="P55" i="8"/>
  <c r="O55" i="8"/>
  <c r="N55" i="8"/>
  <c r="M55" i="8"/>
  <c r="L55" i="8"/>
  <c r="K55" i="8"/>
  <c r="J55" i="8"/>
  <c r="I55" i="8"/>
  <c r="H55" i="8"/>
  <c r="G55" i="8"/>
  <c r="AY55" i="8" s="1"/>
  <c r="AZ55" i="8" s="1"/>
  <c r="F55" i="8"/>
  <c r="E55" i="8"/>
  <c r="D55" i="8"/>
  <c r="V54" i="8"/>
  <c r="U54" i="8"/>
  <c r="T54" i="8"/>
  <c r="T52" i="8" s="1"/>
  <c r="S54" i="8"/>
  <c r="R54" i="8"/>
  <c r="Q54" i="8"/>
  <c r="P54" i="8"/>
  <c r="P52" i="8" s="1"/>
  <c r="O54" i="8"/>
  <c r="N54" i="8"/>
  <c r="M54" i="8"/>
  <c r="L54" i="8"/>
  <c r="L52" i="8" s="1"/>
  <c r="K54" i="8"/>
  <c r="J54" i="8"/>
  <c r="I54" i="8"/>
  <c r="H54" i="8"/>
  <c r="H52" i="8" s="1"/>
  <c r="G54" i="8"/>
  <c r="F54" i="8"/>
  <c r="E54" i="8"/>
  <c r="D54" i="8"/>
  <c r="AY54" i="8" s="1"/>
  <c r="AZ54" i="8" s="1"/>
  <c r="V53" i="8"/>
  <c r="V52" i="8" s="1"/>
  <c r="U53" i="8"/>
  <c r="U52" i="8" s="1"/>
  <c r="T53" i="8"/>
  <c r="S53" i="8"/>
  <c r="R53" i="8"/>
  <c r="R52" i="8" s="1"/>
  <c r="Q53" i="8"/>
  <c r="Q52" i="8" s="1"/>
  <c r="P53" i="8"/>
  <c r="O53" i="8"/>
  <c r="N53" i="8"/>
  <c r="N52" i="8" s="1"/>
  <c r="M53" i="8"/>
  <c r="M52" i="8" s="1"/>
  <c r="L53" i="8"/>
  <c r="K53" i="8"/>
  <c r="J53" i="8"/>
  <c r="J52" i="8" s="1"/>
  <c r="I53" i="8"/>
  <c r="I52" i="8" s="1"/>
  <c r="H53" i="8"/>
  <c r="G53" i="8"/>
  <c r="F53" i="8"/>
  <c r="F52" i="8" s="1"/>
  <c r="D55" i="6" s="1"/>
  <c r="E53" i="8"/>
  <c r="AY53" i="8" s="1"/>
  <c r="AZ53" i="8" s="1"/>
  <c r="D53" i="8"/>
  <c r="AU52" i="8"/>
  <c r="AT52" i="8"/>
  <c r="AS52" i="8"/>
  <c r="AR52" i="8"/>
  <c r="AQ52" i="8"/>
  <c r="AP52" i="8"/>
  <c r="AO52" i="8"/>
  <c r="AN52" i="8"/>
  <c r="AM52" i="8"/>
  <c r="AL52" i="8"/>
  <c r="AK52" i="8"/>
  <c r="AJ52" i="8"/>
  <c r="AI52" i="8"/>
  <c r="AH52" i="8"/>
  <c r="AG52" i="8"/>
  <c r="AF52" i="8"/>
  <c r="AE52" i="8"/>
  <c r="AD52" i="8"/>
  <c r="AC52" i="8"/>
  <c r="AB52" i="8"/>
  <c r="AA52" i="8"/>
  <c r="Z52" i="8"/>
  <c r="Y52" i="8"/>
  <c r="X52" i="8"/>
  <c r="W52" i="8"/>
  <c r="S52" i="8"/>
  <c r="O52" i="8"/>
  <c r="K52" i="8"/>
  <c r="G52" i="8"/>
  <c r="V51" i="8"/>
  <c r="U51" i="8"/>
  <c r="T51" i="8"/>
  <c r="S51" i="8"/>
  <c r="R51" i="8"/>
  <c r="Q51" i="8"/>
  <c r="P51" i="8"/>
  <c r="O51" i="8"/>
  <c r="N51" i="8"/>
  <c r="M51" i="8"/>
  <c r="L51" i="8"/>
  <c r="K51" i="8"/>
  <c r="J51" i="8"/>
  <c r="I51" i="8"/>
  <c r="H51" i="8"/>
  <c r="D54" i="6" s="1"/>
  <c r="W54" i="6" s="1"/>
  <c r="X54" i="6" s="1"/>
  <c r="G51" i="8"/>
  <c r="F51" i="8"/>
  <c r="E51" i="8"/>
  <c r="D51" i="8"/>
  <c r="AY51" i="8" s="1"/>
  <c r="AZ51" i="8" s="1"/>
  <c r="V50" i="8"/>
  <c r="U50" i="8"/>
  <c r="U48" i="8" s="1"/>
  <c r="T50" i="8"/>
  <c r="S50" i="8"/>
  <c r="R50" i="8"/>
  <c r="Q50" i="8"/>
  <c r="Q48" i="8" s="1"/>
  <c r="P50" i="8"/>
  <c r="O50" i="8"/>
  <c r="N50" i="8"/>
  <c r="M50" i="8"/>
  <c r="M48" i="8" s="1"/>
  <c r="L50" i="8"/>
  <c r="K50" i="8"/>
  <c r="J50" i="8"/>
  <c r="I50" i="8"/>
  <c r="I48" i="8" s="1"/>
  <c r="H50" i="8"/>
  <c r="G50" i="8"/>
  <c r="F50" i="8"/>
  <c r="E50" i="8"/>
  <c r="AY50" i="8" s="1"/>
  <c r="AZ50" i="8" s="1"/>
  <c r="D50" i="8"/>
  <c r="V49" i="8"/>
  <c r="V48" i="8" s="1"/>
  <c r="U49" i="8"/>
  <c r="T49" i="8"/>
  <c r="S49" i="8"/>
  <c r="S48" i="8" s="1"/>
  <c r="R49" i="8"/>
  <c r="R48" i="8" s="1"/>
  <c r="Q49" i="8"/>
  <c r="P49" i="8"/>
  <c r="O49" i="8"/>
  <c r="O48" i="8" s="1"/>
  <c r="N49" i="8"/>
  <c r="N48" i="8" s="1"/>
  <c r="M49" i="8"/>
  <c r="L49" i="8"/>
  <c r="K49" i="8"/>
  <c r="K48" i="8" s="1"/>
  <c r="J49" i="8"/>
  <c r="J48" i="8" s="1"/>
  <c r="I49" i="8"/>
  <c r="H49" i="8"/>
  <c r="G49" i="8"/>
  <c r="G48" i="8" s="1"/>
  <c r="F49" i="8"/>
  <c r="F48" i="8" s="1"/>
  <c r="D51" i="6" s="1"/>
  <c r="E49" i="8"/>
  <c r="D49" i="8"/>
  <c r="AY49" i="8" s="1"/>
  <c r="AZ49" i="8" s="1"/>
  <c r="AU48" i="8"/>
  <c r="AT48" i="8"/>
  <c r="AS48" i="8"/>
  <c r="AR48" i="8"/>
  <c r="AQ48" i="8"/>
  <c r="AP48" i="8"/>
  <c r="AO48" i="8"/>
  <c r="AN48" i="8"/>
  <c r="AM48" i="8"/>
  <c r="AL48" i="8"/>
  <c r="AK48" i="8"/>
  <c r="AJ48" i="8"/>
  <c r="AI48" i="8"/>
  <c r="AH48" i="8"/>
  <c r="AG48" i="8"/>
  <c r="AF48" i="8"/>
  <c r="AE48" i="8"/>
  <c r="AD48" i="8"/>
  <c r="AC48" i="8"/>
  <c r="AB48" i="8"/>
  <c r="AA48" i="8"/>
  <c r="Z48" i="8"/>
  <c r="Y48" i="8"/>
  <c r="X48" i="8"/>
  <c r="W48" i="8"/>
  <c r="T48" i="8"/>
  <c r="P48" i="8"/>
  <c r="L48" i="8"/>
  <c r="H48" i="8"/>
  <c r="V47" i="8"/>
  <c r="U47" i="8"/>
  <c r="U45" i="8" s="1"/>
  <c r="T47" i="8"/>
  <c r="S47" i="8"/>
  <c r="R47" i="8"/>
  <c r="Q47" i="8"/>
  <c r="Q45" i="8" s="1"/>
  <c r="P47" i="8"/>
  <c r="O47" i="8"/>
  <c r="N47" i="8"/>
  <c r="M47" i="8"/>
  <c r="M45" i="8" s="1"/>
  <c r="L47" i="8"/>
  <c r="K47" i="8"/>
  <c r="J47" i="8"/>
  <c r="I47" i="8"/>
  <c r="I45" i="8" s="1"/>
  <c r="H47" i="8"/>
  <c r="G47" i="8"/>
  <c r="F47" i="8"/>
  <c r="E47" i="8"/>
  <c r="AY47" i="8" s="1"/>
  <c r="AZ47" i="8" s="1"/>
  <c r="D47" i="8"/>
  <c r="V46" i="8"/>
  <c r="V45" i="8" s="1"/>
  <c r="U46" i="8"/>
  <c r="T46" i="8"/>
  <c r="S46" i="8"/>
  <c r="S45" i="8" s="1"/>
  <c r="R46" i="8"/>
  <c r="R45" i="8" s="1"/>
  <c r="Q46" i="8"/>
  <c r="P46" i="8"/>
  <c r="O46" i="8"/>
  <c r="O45" i="8" s="1"/>
  <c r="N46" i="8"/>
  <c r="N45" i="8" s="1"/>
  <c r="M46" i="8"/>
  <c r="L46" i="8"/>
  <c r="K46" i="8"/>
  <c r="K45" i="8" s="1"/>
  <c r="J46" i="8"/>
  <c r="J45" i="8" s="1"/>
  <c r="I46" i="8"/>
  <c r="H46" i="8"/>
  <c r="G46" i="8"/>
  <c r="G45" i="8" s="1"/>
  <c r="F46" i="8"/>
  <c r="D49" i="6" s="1"/>
  <c r="W49" i="6" s="1"/>
  <c r="X49" i="6" s="1"/>
  <c r="E46" i="8"/>
  <c r="D46" i="8"/>
  <c r="AY46" i="8" s="1"/>
  <c r="AZ46" i="8" s="1"/>
  <c r="AU45" i="8"/>
  <c r="AT45" i="8"/>
  <c r="AS45" i="8"/>
  <c r="AR45" i="8"/>
  <c r="AQ45" i="8"/>
  <c r="AP45" i="8"/>
  <c r="AO45" i="8"/>
  <c r="AN45" i="8"/>
  <c r="AM45" i="8"/>
  <c r="AL45" i="8"/>
  <c r="AK45" i="8"/>
  <c r="AJ45" i="8"/>
  <c r="AI45" i="8"/>
  <c r="AH45" i="8"/>
  <c r="AG45" i="8"/>
  <c r="AF45" i="8"/>
  <c r="AE45" i="8"/>
  <c r="AD45" i="8"/>
  <c r="AC45" i="8"/>
  <c r="AB45" i="8"/>
  <c r="AA45" i="8"/>
  <c r="Z45" i="8"/>
  <c r="Y45" i="8"/>
  <c r="X45" i="8"/>
  <c r="W45" i="8"/>
  <c r="T45" i="8"/>
  <c r="P45" i="8"/>
  <c r="L45" i="8"/>
  <c r="H45" i="8"/>
  <c r="V44" i="8"/>
  <c r="U44" i="8"/>
  <c r="T44" i="8"/>
  <c r="S44" i="8"/>
  <c r="R44" i="8"/>
  <c r="Q44" i="8"/>
  <c r="P44" i="8"/>
  <c r="O44" i="8"/>
  <c r="N44" i="8"/>
  <c r="M44" i="8"/>
  <c r="L44" i="8"/>
  <c r="K44" i="8"/>
  <c r="J44" i="8"/>
  <c r="I44" i="8"/>
  <c r="H44" i="8"/>
  <c r="G44" i="8"/>
  <c r="F44" i="8"/>
  <c r="E44" i="8"/>
  <c r="AY44" i="8" s="1"/>
  <c r="AZ44" i="8" s="1"/>
  <c r="D44" i="8"/>
  <c r="V43" i="8"/>
  <c r="U43" i="8"/>
  <c r="T43" i="8"/>
  <c r="S43" i="8"/>
  <c r="R43" i="8"/>
  <c r="Q43" i="8"/>
  <c r="P43" i="8"/>
  <c r="O43" i="8"/>
  <c r="N43" i="8"/>
  <c r="M43" i="8"/>
  <c r="L43" i="8"/>
  <c r="K43" i="8"/>
  <c r="J43" i="8"/>
  <c r="I43" i="8"/>
  <c r="H43" i="8"/>
  <c r="G43" i="8"/>
  <c r="F43" i="8"/>
  <c r="E43" i="8"/>
  <c r="D43" i="8"/>
  <c r="AY43" i="8" s="1"/>
  <c r="AZ43" i="8" s="1"/>
  <c r="V42" i="8"/>
  <c r="U42" i="8"/>
  <c r="T42" i="8"/>
  <c r="S42" i="8"/>
  <c r="R42" i="8"/>
  <c r="Q42" i="8"/>
  <c r="P42" i="8"/>
  <c r="O42" i="8"/>
  <c r="N42" i="8"/>
  <c r="M42" i="8"/>
  <c r="L42" i="8"/>
  <c r="K42" i="8"/>
  <c r="J42" i="8"/>
  <c r="I42" i="8"/>
  <c r="H42" i="8"/>
  <c r="G42" i="8"/>
  <c r="AY42" i="8" s="1"/>
  <c r="AZ42" i="8" s="1"/>
  <c r="F42" i="8"/>
  <c r="E42" i="8"/>
  <c r="D42" i="8"/>
  <c r="V41" i="8"/>
  <c r="U41" i="8"/>
  <c r="T41" i="8"/>
  <c r="S41" i="8"/>
  <c r="R41" i="8"/>
  <c r="Q41" i="8"/>
  <c r="P41" i="8"/>
  <c r="O41" i="8"/>
  <c r="N41" i="8"/>
  <c r="M41" i="8"/>
  <c r="L41" i="8"/>
  <c r="K41" i="8"/>
  <c r="J41" i="8"/>
  <c r="I41" i="8"/>
  <c r="H41" i="8"/>
  <c r="G41" i="8"/>
  <c r="F41" i="8"/>
  <c r="E41" i="8"/>
  <c r="D41" i="8"/>
  <c r="AY41" i="8" s="1"/>
  <c r="AZ41" i="8" s="1"/>
  <c r="V40" i="8"/>
  <c r="U40" i="8"/>
  <c r="T40" i="8"/>
  <c r="S40" i="8"/>
  <c r="R40" i="8"/>
  <c r="Q40" i="8"/>
  <c r="P40" i="8"/>
  <c r="O40" i="8"/>
  <c r="N40" i="8"/>
  <c r="M40" i="8"/>
  <c r="L40" i="8"/>
  <c r="K40" i="8"/>
  <c r="J40" i="8"/>
  <c r="I40" i="8"/>
  <c r="H40" i="8"/>
  <c r="G40" i="8"/>
  <c r="F40" i="8"/>
  <c r="E40" i="8"/>
  <c r="AY40" i="8" s="1"/>
  <c r="AZ40" i="8" s="1"/>
  <c r="D40" i="8"/>
  <c r="V39" i="8"/>
  <c r="U39" i="8"/>
  <c r="T39" i="8"/>
  <c r="S39" i="8"/>
  <c r="R39" i="8"/>
  <c r="Q39" i="8"/>
  <c r="P39" i="8"/>
  <c r="O39" i="8"/>
  <c r="N39" i="8"/>
  <c r="M39" i="8"/>
  <c r="L39" i="8"/>
  <c r="K39" i="8"/>
  <c r="J39" i="8"/>
  <c r="I39" i="8"/>
  <c r="H39" i="8"/>
  <c r="G39" i="8"/>
  <c r="F39" i="8"/>
  <c r="D42" i="6" s="1"/>
  <c r="W42" i="6" s="1"/>
  <c r="X42" i="6" s="1"/>
  <c r="E39" i="8"/>
  <c r="D39" i="8"/>
  <c r="AY39" i="8" s="1"/>
  <c r="AZ39" i="8" s="1"/>
  <c r="V38" i="8"/>
  <c r="U38" i="8"/>
  <c r="T38" i="8"/>
  <c r="S38" i="8"/>
  <c r="R38" i="8"/>
  <c r="Q38" i="8"/>
  <c r="P38" i="8"/>
  <c r="O38" i="8"/>
  <c r="N38" i="8"/>
  <c r="M38" i="8"/>
  <c r="L38" i="8"/>
  <c r="K38" i="8"/>
  <c r="J38" i="8"/>
  <c r="I38" i="8"/>
  <c r="H38" i="8"/>
  <c r="G38" i="8"/>
  <c r="AY38" i="8" s="1"/>
  <c r="AZ38" i="8" s="1"/>
  <c r="F38" i="8"/>
  <c r="E38" i="8"/>
  <c r="D38" i="8"/>
  <c r="V37" i="8"/>
  <c r="U37" i="8"/>
  <c r="T37" i="8"/>
  <c r="S37" i="8"/>
  <c r="R37" i="8"/>
  <c r="Q37" i="8"/>
  <c r="P37" i="8"/>
  <c r="O37" i="8"/>
  <c r="N37" i="8"/>
  <c r="M37" i="8"/>
  <c r="L37" i="8"/>
  <c r="K37" i="8"/>
  <c r="J37" i="8"/>
  <c r="I37" i="8"/>
  <c r="H37" i="8"/>
  <c r="D40" i="6" s="1"/>
  <c r="W40" i="6" s="1"/>
  <c r="X40" i="6" s="1"/>
  <c r="G37" i="8"/>
  <c r="F37" i="8"/>
  <c r="E37" i="8"/>
  <c r="D37" i="8"/>
  <c r="AY37" i="8" s="1"/>
  <c r="AZ37" i="8" s="1"/>
  <c r="V36" i="8"/>
  <c r="U36" i="8"/>
  <c r="T36" i="8"/>
  <c r="S36" i="8"/>
  <c r="R36" i="8"/>
  <c r="Q36" i="8"/>
  <c r="P36" i="8"/>
  <c r="O36" i="8"/>
  <c r="N36" i="8"/>
  <c r="M36" i="8"/>
  <c r="L36" i="8"/>
  <c r="K36" i="8"/>
  <c r="J36" i="8"/>
  <c r="I36" i="8"/>
  <c r="H36" i="8"/>
  <c r="G36" i="8"/>
  <c r="F36" i="8"/>
  <c r="E36" i="8"/>
  <c r="AY36" i="8" s="1"/>
  <c r="AZ36" i="8" s="1"/>
  <c r="D36" i="8"/>
  <c r="V35" i="8"/>
  <c r="U35" i="8"/>
  <c r="T35" i="8"/>
  <c r="S35" i="8"/>
  <c r="R35" i="8"/>
  <c r="Q35" i="8"/>
  <c r="P35" i="8"/>
  <c r="O35" i="8"/>
  <c r="N35" i="8"/>
  <c r="M35" i="8"/>
  <c r="L35" i="8"/>
  <c r="K35" i="8"/>
  <c r="J35" i="8"/>
  <c r="I35" i="8"/>
  <c r="H35" i="8"/>
  <c r="G35" i="8"/>
  <c r="F35" i="8"/>
  <c r="D38" i="6" s="1"/>
  <c r="W38" i="6" s="1"/>
  <c r="X38" i="6" s="1"/>
  <c r="E35" i="8"/>
  <c r="D35" i="8"/>
  <c r="AY35" i="8" s="1"/>
  <c r="AZ35" i="8" s="1"/>
  <c r="V34" i="8"/>
  <c r="U34" i="8"/>
  <c r="T34" i="8"/>
  <c r="S34" i="8"/>
  <c r="R34" i="8"/>
  <c r="Q34" i="8"/>
  <c r="P34" i="8"/>
  <c r="O34" i="8"/>
  <c r="N34" i="8"/>
  <c r="M34" i="8"/>
  <c r="L34" i="8"/>
  <c r="K34" i="8"/>
  <c r="J34" i="8"/>
  <c r="I34" i="8"/>
  <c r="H34" i="8"/>
  <c r="G34" i="8"/>
  <c r="AY34" i="8" s="1"/>
  <c r="AZ34" i="8" s="1"/>
  <c r="F34" i="8"/>
  <c r="E34" i="8"/>
  <c r="D34" i="8"/>
  <c r="V33" i="8"/>
  <c r="U33" i="8"/>
  <c r="T33" i="8"/>
  <c r="S33" i="8"/>
  <c r="R33" i="8"/>
  <c r="Q33" i="8"/>
  <c r="P33" i="8"/>
  <c r="O33" i="8"/>
  <c r="N33" i="8"/>
  <c r="M33" i="8"/>
  <c r="L33" i="8"/>
  <c r="K33" i="8"/>
  <c r="J33" i="8"/>
  <c r="I33" i="8"/>
  <c r="H33" i="8"/>
  <c r="D36" i="6" s="1"/>
  <c r="W36" i="6" s="1"/>
  <c r="X36" i="6" s="1"/>
  <c r="G33" i="8"/>
  <c r="F33" i="8"/>
  <c r="E33" i="8"/>
  <c r="D33" i="8"/>
  <c r="AY33" i="8" s="1"/>
  <c r="AZ33" i="8" s="1"/>
  <c r="V32" i="8"/>
  <c r="U32" i="8"/>
  <c r="T32" i="8"/>
  <c r="S32" i="8"/>
  <c r="R32" i="8"/>
  <c r="Q32" i="8"/>
  <c r="P32" i="8"/>
  <c r="O32" i="8"/>
  <c r="N32" i="8"/>
  <c r="M32" i="8"/>
  <c r="L32" i="8"/>
  <c r="K32" i="8"/>
  <c r="J32" i="8"/>
  <c r="I32" i="8"/>
  <c r="H32" i="8"/>
  <c r="G32" i="8"/>
  <c r="F32" i="8"/>
  <c r="E32" i="8"/>
  <c r="AY32" i="8" s="1"/>
  <c r="AZ32" i="8" s="1"/>
  <c r="D32" i="8"/>
  <c r="V31" i="8"/>
  <c r="U31" i="8"/>
  <c r="T31" i="8"/>
  <c r="S31" i="8"/>
  <c r="R31" i="8"/>
  <c r="Q31" i="8"/>
  <c r="P31" i="8"/>
  <c r="O31" i="8"/>
  <c r="N31" i="8"/>
  <c r="M31" i="8"/>
  <c r="L31" i="8"/>
  <c r="K31" i="8"/>
  <c r="J31" i="8"/>
  <c r="I31" i="8"/>
  <c r="H31" i="8"/>
  <c r="G31" i="8"/>
  <c r="F31" i="8"/>
  <c r="D34" i="6" s="1"/>
  <c r="W34" i="6" s="1"/>
  <c r="X34" i="6" s="1"/>
  <c r="E31" i="8"/>
  <c r="D31" i="8"/>
  <c r="AY31" i="8" s="1"/>
  <c r="AZ31" i="8" s="1"/>
  <c r="V30" i="8"/>
  <c r="U30" i="8"/>
  <c r="T30" i="8"/>
  <c r="S30" i="8"/>
  <c r="R30" i="8"/>
  <c r="Q30" i="8"/>
  <c r="P30" i="8"/>
  <c r="O30" i="8"/>
  <c r="N30" i="8"/>
  <c r="M30" i="8"/>
  <c r="L30" i="8"/>
  <c r="K30" i="8"/>
  <c r="J30" i="8"/>
  <c r="I30" i="8"/>
  <c r="H30" i="8"/>
  <c r="G30" i="8"/>
  <c r="AY30" i="8" s="1"/>
  <c r="AZ30" i="8" s="1"/>
  <c r="F30" i="8"/>
  <c r="E30" i="8"/>
  <c r="D30" i="8"/>
  <c r="V29" i="8"/>
  <c r="U29" i="8"/>
  <c r="T29" i="8"/>
  <c r="S29" i="8"/>
  <c r="R29" i="8"/>
  <c r="Q29" i="8"/>
  <c r="P29" i="8"/>
  <c r="O29" i="8"/>
  <c r="N29" i="8"/>
  <c r="M29" i="8"/>
  <c r="L29" i="8"/>
  <c r="K29" i="8"/>
  <c r="J29" i="8"/>
  <c r="I29" i="8"/>
  <c r="H29" i="8"/>
  <c r="D32" i="6" s="1"/>
  <c r="W32" i="6" s="1"/>
  <c r="X32" i="6" s="1"/>
  <c r="G29" i="8"/>
  <c r="F29" i="8"/>
  <c r="E29" i="8"/>
  <c r="D29" i="8"/>
  <c r="AY29" i="8" s="1"/>
  <c r="AZ29" i="8" s="1"/>
  <c r="V28" i="8"/>
  <c r="U28" i="8"/>
  <c r="T28" i="8"/>
  <c r="S28" i="8"/>
  <c r="R28" i="8"/>
  <c r="Q28" i="8"/>
  <c r="P28" i="8"/>
  <c r="O28" i="8"/>
  <c r="N28" i="8"/>
  <c r="M28" i="8"/>
  <c r="L28" i="8"/>
  <c r="K28" i="8"/>
  <c r="J28" i="8"/>
  <c r="I28" i="8"/>
  <c r="H28" i="8"/>
  <c r="G28" i="8"/>
  <c r="F28" i="8"/>
  <c r="E28" i="8"/>
  <c r="AY28" i="8" s="1"/>
  <c r="AZ28" i="8" s="1"/>
  <c r="D28" i="8"/>
  <c r="V27" i="8"/>
  <c r="V25" i="8" s="1"/>
  <c r="U27" i="8"/>
  <c r="T27" i="8"/>
  <c r="S27" i="8"/>
  <c r="R27" i="8"/>
  <c r="R25" i="8" s="1"/>
  <c r="Q27" i="8"/>
  <c r="P27" i="8"/>
  <c r="O27" i="8"/>
  <c r="N27" i="8"/>
  <c r="N25" i="8" s="1"/>
  <c r="M27" i="8"/>
  <c r="L27" i="8"/>
  <c r="K27" i="8"/>
  <c r="J27" i="8"/>
  <c r="J25" i="8" s="1"/>
  <c r="I27" i="8"/>
  <c r="H27" i="8"/>
  <c r="G27" i="8"/>
  <c r="F27" i="8"/>
  <c r="D30" i="6" s="1"/>
  <c r="W30" i="6" s="1"/>
  <c r="X30" i="6" s="1"/>
  <c r="E27" i="8"/>
  <c r="D27" i="8"/>
  <c r="AY27" i="8" s="1"/>
  <c r="AZ27" i="8" s="1"/>
  <c r="V26" i="8"/>
  <c r="U26" i="8"/>
  <c r="T26" i="8"/>
  <c r="T25" i="8" s="1"/>
  <c r="S26" i="8"/>
  <c r="S25" i="8" s="1"/>
  <c r="R26" i="8"/>
  <c r="Q26" i="8"/>
  <c r="P26" i="8"/>
  <c r="P25" i="8" s="1"/>
  <c r="O26" i="8"/>
  <c r="O25" i="8" s="1"/>
  <c r="N26" i="8"/>
  <c r="M26" i="8"/>
  <c r="L26" i="8"/>
  <c r="L25" i="8" s="1"/>
  <c r="K26" i="8"/>
  <c r="K25" i="8" s="1"/>
  <c r="J26" i="8"/>
  <c r="I26" i="8"/>
  <c r="H26" i="8"/>
  <c r="H25" i="8" s="1"/>
  <c r="G26" i="8"/>
  <c r="G25" i="8" s="1"/>
  <c r="F26" i="8"/>
  <c r="E26" i="8"/>
  <c r="D26" i="8"/>
  <c r="AU25" i="8"/>
  <c r="AT25" i="8"/>
  <c r="AS25" i="8"/>
  <c r="AR25" i="8"/>
  <c r="AQ25" i="8"/>
  <c r="AP25" i="8"/>
  <c r="AO25" i="8"/>
  <c r="AN25" i="8"/>
  <c r="AM25" i="8"/>
  <c r="AL25" i="8"/>
  <c r="AK25" i="8"/>
  <c r="AJ25" i="8"/>
  <c r="AI25" i="8"/>
  <c r="AH25" i="8"/>
  <c r="AG25" i="8"/>
  <c r="AF25" i="8"/>
  <c r="AE25" i="8"/>
  <c r="AD25" i="8"/>
  <c r="AC25" i="8"/>
  <c r="AB25" i="8"/>
  <c r="AA25" i="8"/>
  <c r="Z25" i="8"/>
  <c r="Y25" i="8"/>
  <c r="X25" i="8"/>
  <c r="W25" i="8"/>
  <c r="U25" i="8"/>
  <c r="Q25" i="8"/>
  <c r="M25" i="8"/>
  <c r="I25" i="8"/>
  <c r="E25" i="8"/>
  <c r="V24" i="8"/>
  <c r="U24" i="8"/>
  <c r="T24" i="8"/>
  <c r="S24" i="8"/>
  <c r="R24" i="8"/>
  <c r="Q24" i="8"/>
  <c r="P24" i="8"/>
  <c r="O24" i="8"/>
  <c r="N24" i="8"/>
  <c r="M24" i="8"/>
  <c r="L24" i="8"/>
  <c r="K24" i="8"/>
  <c r="J24" i="8"/>
  <c r="I24" i="8"/>
  <c r="H24" i="8"/>
  <c r="G24" i="8"/>
  <c r="F24" i="8"/>
  <c r="D27" i="6" s="1"/>
  <c r="W27" i="6" s="1"/>
  <c r="X27" i="6" s="1"/>
  <c r="E24" i="8"/>
  <c r="D24" i="8"/>
  <c r="AY24" i="8" s="1"/>
  <c r="AZ24" i="8" s="1"/>
  <c r="C24" i="8"/>
  <c r="V23" i="8"/>
  <c r="U23" i="8"/>
  <c r="T23" i="8"/>
  <c r="S23" i="8"/>
  <c r="R23" i="8"/>
  <c r="Q23" i="8"/>
  <c r="P23" i="8"/>
  <c r="O23" i="8"/>
  <c r="N23" i="8"/>
  <c r="M23" i="8"/>
  <c r="L23" i="8"/>
  <c r="K23" i="8"/>
  <c r="J23" i="8"/>
  <c r="I23" i="8"/>
  <c r="H23" i="8"/>
  <c r="D26" i="6" s="1"/>
  <c r="W26" i="6" s="1"/>
  <c r="X26" i="6" s="1"/>
  <c r="G23" i="8"/>
  <c r="F23" i="8"/>
  <c r="E23" i="8"/>
  <c r="D23" i="8"/>
  <c r="AY23" i="8" s="1"/>
  <c r="AZ23" i="8" s="1"/>
  <c r="V22" i="8"/>
  <c r="U22" i="8"/>
  <c r="T22" i="8"/>
  <c r="S22" i="8"/>
  <c r="R22" i="8"/>
  <c r="Q22" i="8"/>
  <c r="P22" i="8"/>
  <c r="O22" i="8"/>
  <c r="N22" i="8"/>
  <c r="M22" i="8"/>
  <c r="L22" i="8"/>
  <c r="K22" i="8"/>
  <c r="J22" i="8"/>
  <c r="I22" i="8"/>
  <c r="H22" i="8"/>
  <c r="G22" i="8"/>
  <c r="F22" i="8"/>
  <c r="E22" i="8"/>
  <c r="AY22" i="8" s="1"/>
  <c r="AZ22" i="8" s="1"/>
  <c r="D22" i="8"/>
  <c r="V21" i="8"/>
  <c r="U21" i="8"/>
  <c r="T21" i="8"/>
  <c r="S21" i="8"/>
  <c r="R21" i="8"/>
  <c r="Q21" i="8"/>
  <c r="P21" i="8"/>
  <c r="O21" i="8"/>
  <c r="N21" i="8"/>
  <c r="M21" i="8"/>
  <c r="L21" i="8"/>
  <c r="K21" i="8"/>
  <c r="J21" i="8"/>
  <c r="I21" i="8"/>
  <c r="H21" i="8"/>
  <c r="G21" i="8"/>
  <c r="F21" i="8"/>
  <c r="D24" i="6" s="1"/>
  <c r="W24" i="6" s="1"/>
  <c r="X24" i="6" s="1"/>
  <c r="E21" i="8"/>
  <c r="D21" i="8"/>
  <c r="AY21" i="8" s="1"/>
  <c r="AZ21" i="8" s="1"/>
  <c r="V20" i="8"/>
  <c r="U20" i="8"/>
  <c r="T20" i="8"/>
  <c r="S20" i="8"/>
  <c r="S18" i="8" s="1"/>
  <c r="R20" i="8"/>
  <c r="Q20" i="8"/>
  <c r="P20" i="8"/>
  <c r="O20" i="8"/>
  <c r="O18" i="8" s="1"/>
  <c r="N20" i="8"/>
  <c r="M20" i="8"/>
  <c r="L20" i="8"/>
  <c r="K20" i="8"/>
  <c r="K18" i="8" s="1"/>
  <c r="J20" i="8"/>
  <c r="I20" i="8"/>
  <c r="H20" i="8"/>
  <c r="G20" i="8"/>
  <c r="G18" i="8" s="1"/>
  <c r="F20" i="8"/>
  <c r="E20" i="8"/>
  <c r="D20" i="8"/>
  <c r="V19" i="8"/>
  <c r="U19" i="8"/>
  <c r="U18" i="8" s="1"/>
  <c r="T19" i="8"/>
  <c r="T18" i="8" s="1"/>
  <c r="S19" i="8"/>
  <c r="R19" i="8"/>
  <c r="Q19" i="8"/>
  <c r="Q18" i="8" s="1"/>
  <c r="P19" i="8"/>
  <c r="P18" i="8" s="1"/>
  <c r="O19" i="8"/>
  <c r="N19" i="8"/>
  <c r="M19" i="8"/>
  <c r="M18" i="8" s="1"/>
  <c r="L19" i="8"/>
  <c r="L18" i="8" s="1"/>
  <c r="K19" i="8"/>
  <c r="J19" i="8"/>
  <c r="I19" i="8"/>
  <c r="I18" i="8" s="1"/>
  <c r="H19" i="8"/>
  <c r="H18" i="8" s="1"/>
  <c r="G19" i="8"/>
  <c r="F19" i="8"/>
  <c r="E19" i="8"/>
  <c r="E18" i="8" s="1"/>
  <c r="D19" i="8"/>
  <c r="AY19" i="8" s="1"/>
  <c r="AZ19" i="8" s="1"/>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R18" i="8"/>
  <c r="N18" i="8"/>
  <c r="J18" i="8"/>
  <c r="F18" i="8"/>
  <c r="D21" i="6" s="1"/>
  <c r="AK13" i="8"/>
  <c r="AJ13" i="8"/>
  <c r="AG13" i="8"/>
  <c r="AB13" i="8"/>
  <c r="Y13" i="8"/>
  <c r="V13" i="8"/>
  <c r="U13" i="8"/>
  <c r="R13" i="8"/>
  <c r="Q13" i="8"/>
  <c r="M13" i="8"/>
  <c r="L13" i="8"/>
  <c r="I13" i="8"/>
  <c r="AC9" i="8"/>
  <c r="V189" i="7"/>
  <c r="U189" i="7"/>
  <c r="T189" i="7"/>
  <c r="S189" i="7"/>
  <c r="R189" i="7"/>
  <c r="Q189" i="7"/>
  <c r="P189" i="7"/>
  <c r="O189" i="7"/>
  <c r="N189" i="7"/>
  <c r="M189" i="7"/>
  <c r="L189" i="7"/>
  <c r="K189" i="7"/>
  <c r="J189" i="7"/>
  <c r="I189" i="7"/>
  <c r="H189" i="7"/>
  <c r="G189" i="7"/>
  <c r="F189" i="7"/>
  <c r="E189" i="7"/>
  <c r="D189" i="7"/>
  <c r="AY189" i="7" s="1"/>
  <c r="AZ189" i="7" s="1"/>
  <c r="V188" i="7"/>
  <c r="U188" i="7"/>
  <c r="T188" i="7"/>
  <c r="S188" i="7"/>
  <c r="R188" i="7"/>
  <c r="Q188" i="7"/>
  <c r="P188" i="7"/>
  <c r="O188" i="7"/>
  <c r="N188" i="7"/>
  <c r="M188" i="7"/>
  <c r="L188" i="7"/>
  <c r="K188" i="7"/>
  <c r="J188" i="7"/>
  <c r="I188" i="7"/>
  <c r="H188" i="7"/>
  <c r="G188" i="7"/>
  <c r="AY188" i="7" s="1"/>
  <c r="AZ188" i="7" s="1"/>
  <c r="F188" i="7"/>
  <c r="E188" i="7"/>
  <c r="D188" i="7"/>
  <c r="V187" i="7"/>
  <c r="U187" i="7"/>
  <c r="T187" i="7"/>
  <c r="S187" i="7"/>
  <c r="R187" i="7"/>
  <c r="Q187" i="7"/>
  <c r="P187" i="7"/>
  <c r="O187" i="7"/>
  <c r="N187" i="7"/>
  <c r="M187" i="7"/>
  <c r="L187" i="7"/>
  <c r="K187" i="7"/>
  <c r="J187" i="7"/>
  <c r="I187" i="7"/>
  <c r="H187" i="7"/>
  <c r="G187" i="7"/>
  <c r="F187" i="7"/>
  <c r="E187" i="7"/>
  <c r="D187" i="7"/>
  <c r="AY187" i="7" s="1"/>
  <c r="AZ187" i="7" s="1"/>
  <c r="V186" i="7"/>
  <c r="U186" i="7"/>
  <c r="T186" i="7"/>
  <c r="S186" i="7"/>
  <c r="R186" i="7"/>
  <c r="Q186" i="7"/>
  <c r="P186" i="7"/>
  <c r="O186" i="7"/>
  <c r="N186" i="7"/>
  <c r="M186" i="7"/>
  <c r="L186" i="7"/>
  <c r="K186" i="7"/>
  <c r="J186" i="7"/>
  <c r="I186" i="7"/>
  <c r="H186" i="7"/>
  <c r="G186" i="7"/>
  <c r="F186" i="7"/>
  <c r="E186" i="7"/>
  <c r="AY186" i="7" s="1"/>
  <c r="AZ186" i="7" s="1"/>
  <c r="D186" i="7"/>
  <c r="V185" i="7"/>
  <c r="U185" i="7"/>
  <c r="T185" i="7"/>
  <c r="S185" i="7"/>
  <c r="R185" i="7"/>
  <c r="Q185" i="7"/>
  <c r="P185" i="7"/>
  <c r="O185" i="7"/>
  <c r="N185" i="7"/>
  <c r="M185" i="7"/>
  <c r="L185" i="7"/>
  <c r="K185" i="7"/>
  <c r="J185" i="7"/>
  <c r="I185" i="7"/>
  <c r="H185" i="7"/>
  <c r="G185" i="7"/>
  <c r="F185" i="7"/>
  <c r="E185" i="7"/>
  <c r="D185" i="7"/>
  <c r="AY185" i="7" s="1"/>
  <c r="AZ185" i="7" s="1"/>
  <c r="V184" i="7"/>
  <c r="U184" i="7"/>
  <c r="T184" i="7"/>
  <c r="S184" i="7"/>
  <c r="R184" i="7"/>
  <c r="Q184" i="7"/>
  <c r="P184" i="7"/>
  <c r="O184" i="7"/>
  <c r="N184" i="7"/>
  <c r="M184" i="7"/>
  <c r="L184" i="7"/>
  <c r="K184" i="7"/>
  <c r="J184" i="7"/>
  <c r="I184" i="7"/>
  <c r="H184" i="7"/>
  <c r="G184" i="7"/>
  <c r="AY184" i="7" s="1"/>
  <c r="AZ184" i="7" s="1"/>
  <c r="F184" i="7"/>
  <c r="E184" i="7"/>
  <c r="D184" i="7"/>
  <c r="V183" i="7"/>
  <c r="U183" i="7"/>
  <c r="T183" i="7"/>
  <c r="S183" i="7"/>
  <c r="R183" i="7"/>
  <c r="Q183" i="7"/>
  <c r="P183" i="7"/>
  <c r="O183" i="7"/>
  <c r="N183" i="7"/>
  <c r="M183" i="7"/>
  <c r="L183" i="7"/>
  <c r="K183" i="7"/>
  <c r="J183" i="7"/>
  <c r="I183" i="7"/>
  <c r="H183" i="7"/>
  <c r="G183" i="7"/>
  <c r="F183" i="7"/>
  <c r="E183" i="7"/>
  <c r="D183" i="7"/>
  <c r="AY183" i="7" s="1"/>
  <c r="AZ183" i="7" s="1"/>
  <c r="V182" i="7"/>
  <c r="U182" i="7"/>
  <c r="T182" i="7"/>
  <c r="S182" i="7"/>
  <c r="R182" i="7"/>
  <c r="Q182" i="7"/>
  <c r="P182" i="7"/>
  <c r="O182" i="7"/>
  <c r="N182" i="7"/>
  <c r="M182" i="7"/>
  <c r="L182" i="7"/>
  <c r="K182" i="7"/>
  <c r="J182" i="7"/>
  <c r="I182" i="7"/>
  <c r="H182" i="7"/>
  <c r="G182" i="7"/>
  <c r="F182" i="7"/>
  <c r="E182" i="7"/>
  <c r="AY182" i="7" s="1"/>
  <c r="AZ182" i="7" s="1"/>
  <c r="D182" i="7"/>
  <c r="V181" i="7"/>
  <c r="U181" i="7"/>
  <c r="T181" i="7"/>
  <c r="S181" i="7"/>
  <c r="R181" i="7"/>
  <c r="Q181" i="7"/>
  <c r="P181" i="7"/>
  <c r="O181" i="7"/>
  <c r="N181" i="7"/>
  <c r="M181" i="7"/>
  <c r="L181" i="7"/>
  <c r="K181" i="7"/>
  <c r="J181" i="7"/>
  <c r="I181" i="7"/>
  <c r="H181" i="7"/>
  <c r="G181" i="7"/>
  <c r="F181" i="7"/>
  <c r="E181" i="7"/>
  <c r="D181" i="7"/>
  <c r="AY181" i="7" s="1"/>
  <c r="AZ181" i="7" s="1"/>
  <c r="V180" i="7"/>
  <c r="U180" i="7"/>
  <c r="T180" i="7"/>
  <c r="S180" i="7"/>
  <c r="R180" i="7"/>
  <c r="Q180" i="7"/>
  <c r="P180" i="7"/>
  <c r="O180" i="7"/>
  <c r="N180" i="7"/>
  <c r="M180" i="7"/>
  <c r="L180" i="7"/>
  <c r="K180" i="7"/>
  <c r="J180" i="7"/>
  <c r="I180" i="7"/>
  <c r="H180" i="7"/>
  <c r="G180" i="7"/>
  <c r="AY180" i="7" s="1"/>
  <c r="AZ180" i="7" s="1"/>
  <c r="F180" i="7"/>
  <c r="E180" i="7"/>
  <c r="D180" i="7"/>
  <c r="V179" i="7"/>
  <c r="U179" i="7"/>
  <c r="T179" i="7"/>
  <c r="S179" i="7"/>
  <c r="R179" i="7"/>
  <c r="Q179" i="7"/>
  <c r="P179" i="7"/>
  <c r="O179" i="7"/>
  <c r="N179" i="7"/>
  <c r="M179" i="7"/>
  <c r="L179" i="7"/>
  <c r="K179" i="7"/>
  <c r="J179" i="7"/>
  <c r="I179" i="7"/>
  <c r="H179" i="7"/>
  <c r="G179" i="7"/>
  <c r="F179" i="7"/>
  <c r="E179" i="7"/>
  <c r="D179" i="7"/>
  <c r="AY179" i="7" s="1"/>
  <c r="AZ179" i="7" s="1"/>
  <c r="V178" i="7"/>
  <c r="U178" i="7"/>
  <c r="T178" i="7"/>
  <c r="S178" i="7"/>
  <c r="R178" i="7"/>
  <c r="Q178" i="7"/>
  <c r="P178" i="7"/>
  <c r="O178" i="7"/>
  <c r="N178" i="7"/>
  <c r="M178" i="7"/>
  <c r="L178" i="7"/>
  <c r="K178" i="7"/>
  <c r="J178" i="7"/>
  <c r="I178" i="7"/>
  <c r="H178" i="7"/>
  <c r="G178" i="7"/>
  <c r="F178" i="7"/>
  <c r="E178" i="7"/>
  <c r="AY178" i="7" s="1"/>
  <c r="AZ178" i="7" s="1"/>
  <c r="D178" i="7"/>
  <c r="V177" i="7"/>
  <c r="U177" i="7"/>
  <c r="T177" i="7"/>
  <c r="S177" i="7"/>
  <c r="R177" i="7"/>
  <c r="Q177" i="7"/>
  <c r="P177" i="7"/>
  <c r="O177" i="7"/>
  <c r="N177" i="7"/>
  <c r="M177" i="7"/>
  <c r="L177" i="7"/>
  <c r="K177" i="7"/>
  <c r="J177" i="7"/>
  <c r="I177" i="7"/>
  <c r="H177" i="7"/>
  <c r="G177" i="7"/>
  <c r="F177" i="7"/>
  <c r="E177" i="7"/>
  <c r="D177" i="7"/>
  <c r="AY177" i="7" s="1"/>
  <c r="AZ177" i="7" s="1"/>
  <c r="V176" i="7"/>
  <c r="U176" i="7"/>
  <c r="T176" i="7"/>
  <c r="S176" i="7"/>
  <c r="R176" i="7"/>
  <c r="Q176" i="7"/>
  <c r="P176" i="7"/>
  <c r="O176" i="7"/>
  <c r="N176" i="7"/>
  <c r="M176" i="7"/>
  <c r="L176" i="7"/>
  <c r="K176" i="7"/>
  <c r="J176" i="7"/>
  <c r="I176" i="7"/>
  <c r="H176" i="7"/>
  <c r="G176" i="7"/>
  <c r="AY176" i="7" s="1"/>
  <c r="AZ176" i="7" s="1"/>
  <c r="F176" i="7"/>
  <c r="E176" i="7"/>
  <c r="D176" i="7"/>
  <c r="V175" i="7"/>
  <c r="V173" i="7" s="1"/>
  <c r="U175" i="7"/>
  <c r="T175" i="7"/>
  <c r="T173" i="7" s="1"/>
  <c r="S175" i="7"/>
  <c r="R175" i="7"/>
  <c r="R173" i="7" s="1"/>
  <c r="Q175" i="7"/>
  <c r="P175" i="7"/>
  <c r="P173" i="7" s="1"/>
  <c r="O175" i="7"/>
  <c r="N175" i="7"/>
  <c r="N173" i="7" s="1"/>
  <c r="M175" i="7"/>
  <c r="L175" i="7"/>
  <c r="L173" i="7" s="1"/>
  <c r="K175" i="7"/>
  <c r="J175" i="7"/>
  <c r="J173" i="7" s="1"/>
  <c r="I175" i="7"/>
  <c r="H175" i="7"/>
  <c r="H173" i="7" s="1"/>
  <c r="G175" i="7"/>
  <c r="F175" i="7"/>
  <c r="F173" i="7" s="1"/>
  <c r="E175" i="7"/>
  <c r="D175" i="7"/>
  <c r="AY175" i="7" s="1"/>
  <c r="AZ175" i="7" s="1"/>
  <c r="V174" i="7"/>
  <c r="U174" i="7"/>
  <c r="U173" i="7" s="1"/>
  <c r="T174" i="7"/>
  <c r="S174" i="7"/>
  <c r="R174" i="7"/>
  <c r="Q174" i="7"/>
  <c r="Q173" i="7" s="1"/>
  <c r="P174" i="7"/>
  <c r="O174" i="7"/>
  <c r="N174" i="7"/>
  <c r="M174" i="7"/>
  <c r="M173" i="7" s="1"/>
  <c r="L174" i="7"/>
  <c r="K174" i="7"/>
  <c r="J174" i="7"/>
  <c r="I174" i="7"/>
  <c r="I173" i="7" s="1"/>
  <c r="H174" i="7"/>
  <c r="G174" i="7"/>
  <c r="F174" i="7"/>
  <c r="E174" i="7"/>
  <c r="AY174" i="7" s="1"/>
  <c r="AZ174" i="7" s="1"/>
  <c r="D174" i="7"/>
  <c r="AU173" i="7"/>
  <c r="AU190" i="7" s="1"/>
  <c r="AT173" i="7"/>
  <c r="AT190" i="7" s="1"/>
  <c r="AS173" i="7"/>
  <c r="AR173" i="7"/>
  <c r="AR190" i="7" s="1"/>
  <c r="AQ173" i="7"/>
  <c r="AQ190" i="7" s="1"/>
  <c r="AP173" i="7"/>
  <c r="AP190" i="7" s="1"/>
  <c r="AO173" i="7"/>
  <c r="AN173" i="7"/>
  <c r="AN190" i="7" s="1"/>
  <c r="AM173" i="7"/>
  <c r="AM190" i="7" s="1"/>
  <c r="AL173" i="7"/>
  <c r="AL190" i="7" s="1"/>
  <c r="AK173" i="7"/>
  <c r="AJ173" i="7"/>
  <c r="AJ190" i="7" s="1"/>
  <c r="AI173" i="7"/>
  <c r="AI190" i="7" s="1"/>
  <c r="AH173" i="7"/>
  <c r="AH190" i="7" s="1"/>
  <c r="AG173" i="7"/>
  <c r="AF173" i="7"/>
  <c r="AF190" i="7" s="1"/>
  <c r="AE173" i="7"/>
  <c r="AE190" i="7" s="1"/>
  <c r="AD173" i="7"/>
  <c r="AD190" i="7" s="1"/>
  <c r="AC173" i="7"/>
  <c r="AB173" i="7"/>
  <c r="AB190" i="7" s="1"/>
  <c r="AA173" i="7"/>
  <c r="AA190" i="7" s="1"/>
  <c r="Z190" i="7"/>
  <c r="Y173" i="7"/>
  <c r="X173" i="7"/>
  <c r="X190" i="7" s="1"/>
  <c r="W173" i="7"/>
  <c r="S173" i="7"/>
  <c r="O173" i="7"/>
  <c r="K173" i="7"/>
  <c r="G173" i="7"/>
  <c r="V172" i="7"/>
  <c r="V170" i="7" s="1"/>
  <c r="U172" i="7"/>
  <c r="T172" i="7"/>
  <c r="T170" i="7" s="1"/>
  <c r="S172" i="7"/>
  <c r="R172" i="7"/>
  <c r="R170" i="7" s="1"/>
  <c r="Q172" i="7"/>
  <c r="P172" i="7"/>
  <c r="P170" i="7" s="1"/>
  <c r="O172" i="7"/>
  <c r="N172" i="7"/>
  <c r="N170" i="7" s="1"/>
  <c r="M172" i="7"/>
  <c r="L172" i="7"/>
  <c r="L170" i="7" s="1"/>
  <c r="K172" i="7"/>
  <c r="J172" i="7"/>
  <c r="J170" i="7" s="1"/>
  <c r="I172" i="7"/>
  <c r="H172" i="7"/>
  <c r="H170" i="7" s="1"/>
  <c r="G172" i="7"/>
  <c r="F172" i="7"/>
  <c r="F170" i="7" s="1"/>
  <c r="E172" i="7"/>
  <c r="D172" i="7"/>
  <c r="AY172" i="7" s="1"/>
  <c r="AZ172" i="7" s="1"/>
  <c r="V171" i="7"/>
  <c r="U171" i="7"/>
  <c r="U170" i="7" s="1"/>
  <c r="T171" i="7"/>
  <c r="S171" i="7"/>
  <c r="R171" i="7"/>
  <c r="Q171" i="7"/>
  <c r="Q170" i="7" s="1"/>
  <c r="P171" i="7"/>
  <c r="O171" i="7"/>
  <c r="N171" i="7"/>
  <c r="M171" i="7"/>
  <c r="M170" i="7" s="1"/>
  <c r="L171" i="7"/>
  <c r="K171" i="7"/>
  <c r="J171" i="7"/>
  <c r="I171" i="7"/>
  <c r="I170" i="7" s="1"/>
  <c r="H171" i="7"/>
  <c r="G171" i="7"/>
  <c r="F171" i="7"/>
  <c r="E171" i="7"/>
  <c r="AY171" i="7" s="1"/>
  <c r="AZ171" i="7" s="1"/>
  <c r="D171" i="7"/>
  <c r="AU170" i="7"/>
  <c r="AT170" i="7"/>
  <c r="AS170" i="7"/>
  <c r="AR170" i="7"/>
  <c r="AQ170" i="7"/>
  <c r="AP170" i="7"/>
  <c r="AO170" i="7"/>
  <c r="AN170" i="7"/>
  <c r="AM170" i="7"/>
  <c r="AL170" i="7"/>
  <c r="AK170" i="7"/>
  <c r="AJ170" i="7"/>
  <c r="AI170" i="7"/>
  <c r="AH170" i="7"/>
  <c r="AG170" i="7"/>
  <c r="AF170" i="7"/>
  <c r="AE170" i="7"/>
  <c r="AD170" i="7"/>
  <c r="AC170" i="7"/>
  <c r="AB170" i="7"/>
  <c r="AA170" i="7"/>
  <c r="Y170" i="7"/>
  <c r="X170" i="7"/>
  <c r="W170" i="7"/>
  <c r="S170" i="7"/>
  <c r="O170" i="7"/>
  <c r="K170" i="7"/>
  <c r="G170" i="7"/>
  <c r="V169" i="7"/>
  <c r="U169" i="7"/>
  <c r="T169" i="7"/>
  <c r="S169" i="7"/>
  <c r="R169" i="7"/>
  <c r="Q169" i="7"/>
  <c r="P169" i="7"/>
  <c r="O169" i="7"/>
  <c r="N169" i="7"/>
  <c r="M169" i="7"/>
  <c r="L169" i="7"/>
  <c r="K169" i="7"/>
  <c r="J169" i="7"/>
  <c r="I169" i="7"/>
  <c r="H169" i="7"/>
  <c r="G169" i="7"/>
  <c r="F169" i="7"/>
  <c r="E169" i="7"/>
  <c r="D169" i="7"/>
  <c r="AY169" i="7" s="1"/>
  <c r="AZ169" i="7" s="1"/>
  <c r="V168" i="7"/>
  <c r="U168" i="7"/>
  <c r="T168" i="7"/>
  <c r="S168" i="7"/>
  <c r="R168" i="7"/>
  <c r="Q168" i="7"/>
  <c r="P168" i="7"/>
  <c r="O168" i="7"/>
  <c r="N168" i="7"/>
  <c r="M168" i="7"/>
  <c r="L168" i="7"/>
  <c r="K168" i="7"/>
  <c r="J168" i="7"/>
  <c r="I168" i="7"/>
  <c r="H168" i="7"/>
  <c r="G168" i="7"/>
  <c r="F168" i="7"/>
  <c r="E168" i="7"/>
  <c r="AY168" i="7" s="1"/>
  <c r="AZ168" i="7" s="1"/>
  <c r="D168" i="7"/>
  <c r="V167" i="7"/>
  <c r="U167" i="7"/>
  <c r="T167" i="7"/>
  <c r="S167" i="7"/>
  <c r="R167" i="7"/>
  <c r="Q167" i="7"/>
  <c r="P167" i="7"/>
  <c r="O167" i="7"/>
  <c r="N167" i="7"/>
  <c r="M167" i="7"/>
  <c r="L167" i="7"/>
  <c r="K167" i="7"/>
  <c r="J167" i="7"/>
  <c r="I167" i="7"/>
  <c r="H167" i="7"/>
  <c r="G167" i="7"/>
  <c r="F167" i="7"/>
  <c r="E167" i="7"/>
  <c r="D167" i="7"/>
  <c r="AY167" i="7" s="1"/>
  <c r="AZ167" i="7" s="1"/>
  <c r="V166" i="7"/>
  <c r="U166" i="7"/>
  <c r="T166" i="7"/>
  <c r="S166" i="7"/>
  <c r="S159" i="7" s="1"/>
  <c r="R166" i="7"/>
  <c r="Q166" i="7"/>
  <c r="P166" i="7"/>
  <c r="O166" i="7"/>
  <c r="N166" i="7"/>
  <c r="M166" i="7"/>
  <c r="L166" i="7"/>
  <c r="K166" i="7"/>
  <c r="J166" i="7"/>
  <c r="I166" i="7"/>
  <c r="H166" i="7"/>
  <c r="G166" i="7"/>
  <c r="F166" i="7"/>
  <c r="E166" i="7"/>
  <c r="D166" i="7"/>
  <c r="V165" i="7"/>
  <c r="U165" i="7"/>
  <c r="T165" i="7"/>
  <c r="S165" i="7"/>
  <c r="R165" i="7"/>
  <c r="Q165" i="7"/>
  <c r="P165" i="7"/>
  <c r="O165" i="7"/>
  <c r="N165" i="7"/>
  <c r="M165" i="7"/>
  <c r="L165" i="7"/>
  <c r="K165" i="7"/>
  <c r="J165" i="7"/>
  <c r="I165" i="7"/>
  <c r="H165" i="7"/>
  <c r="G165" i="7"/>
  <c r="F165" i="7"/>
  <c r="E165" i="7"/>
  <c r="D165" i="7"/>
  <c r="AY165" i="7" s="1"/>
  <c r="AZ165" i="7" s="1"/>
  <c r="V164" i="7"/>
  <c r="U164" i="7"/>
  <c r="T164" i="7"/>
  <c r="S164" i="7"/>
  <c r="R164" i="7"/>
  <c r="Q164" i="7"/>
  <c r="P164" i="7"/>
  <c r="O164" i="7"/>
  <c r="N164" i="7"/>
  <c r="M164" i="7"/>
  <c r="L164" i="7"/>
  <c r="K164" i="7"/>
  <c r="J164" i="7"/>
  <c r="I164" i="7"/>
  <c r="H164" i="7"/>
  <c r="G164" i="7"/>
  <c r="F164" i="7"/>
  <c r="E164" i="7"/>
  <c r="AY164" i="7" s="1"/>
  <c r="AZ164" i="7" s="1"/>
  <c r="D164" i="7"/>
  <c r="V163" i="7"/>
  <c r="U163" i="7"/>
  <c r="T163" i="7"/>
  <c r="S163" i="7"/>
  <c r="R163" i="7"/>
  <c r="Q163" i="7"/>
  <c r="P163" i="7"/>
  <c r="O163" i="7"/>
  <c r="N163" i="7"/>
  <c r="M163" i="7"/>
  <c r="L163" i="7"/>
  <c r="K163" i="7"/>
  <c r="J163" i="7"/>
  <c r="I163" i="7"/>
  <c r="H163" i="7"/>
  <c r="G163" i="7"/>
  <c r="F163" i="7"/>
  <c r="E163" i="7"/>
  <c r="D163" i="7"/>
  <c r="AY163" i="7" s="1"/>
  <c r="AZ163" i="7" s="1"/>
  <c r="V162" i="7"/>
  <c r="U162" i="7"/>
  <c r="T162" i="7"/>
  <c r="S162" i="7"/>
  <c r="R162" i="7"/>
  <c r="Q162" i="7"/>
  <c r="P162" i="7"/>
  <c r="O162" i="7"/>
  <c r="N162" i="7"/>
  <c r="M162" i="7"/>
  <c r="L162" i="7"/>
  <c r="K162" i="7"/>
  <c r="J162" i="7"/>
  <c r="I162" i="7"/>
  <c r="H162" i="7"/>
  <c r="G162" i="7"/>
  <c r="AY162" i="7" s="1"/>
  <c r="AZ162" i="7" s="1"/>
  <c r="F162" i="7"/>
  <c r="E162" i="7"/>
  <c r="D162" i="7"/>
  <c r="V161" i="7"/>
  <c r="V159" i="7" s="1"/>
  <c r="U161" i="7"/>
  <c r="T161" i="7"/>
  <c r="T159" i="7" s="1"/>
  <c r="S161" i="7"/>
  <c r="R161" i="7"/>
  <c r="R159" i="7" s="1"/>
  <c r="Q161" i="7"/>
  <c r="P161" i="7"/>
  <c r="O161" i="7"/>
  <c r="N161" i="7"/>
  <c r="N159" i="7" s="1"/>
  <c r="M161" i="7"/>
  <c r="L161" i="7"/>
  <c r="L159" i="7" s="1"/>
  <c r="K161" i="7"/>
  <c r="J161" i="7"/>
  <c r="J159" i="7" s="1"/>
  <c r="I161" i="7"/>
  <c r="H161" i="7"/>
  <c r="H159" i="7" s="1"/>
  <c r="G161" i="7"/>
  <c r="F161" i="7"/>
  <c r="F159" i="7" s="1"/>
  <c r="E161" i="7"/>
  <c r="D161" i="7"/>
  <c r="AY161" i="7" s="1"/>
  <c r="AZ161" i="7" s="1"/>
  <c r="V160" i="7"/>
  <c r="U160" i="7"/>
  <c r="U159" i="7" s="1"/>
  <c r="T160" i="7"/>
  <c r="S160" i="7"/>
  <c r="R160" i="7"/>
  <c r="Q160" i="7"/>
  <c r="Q159" i="7" s="1"/>
  <c r="P160" i="7"/>
  <c r="O160" i="7"/>
  <c r="N160" i="7"/>
  <c r="M160" i="7"/>
  <c r="M159" i="7" s="1"/>
  <c r="L160" i="7"/>
  <c r="K160" i="7"/>
  <c r="J160" i="7"/>
  <c r="I160" i="7"/>
  <c r="I159" i="7" s="1"/>
  <c r="H160" i="7"/>
  <c r="G160" i="7"/>
  <c r="F160" i="7"/>
  <c r="E160" i="7"/>
  <c r="AY160" i="7" s="1"/>
  <c r="AZ160" i="7" s="1"/>
  <c r="D160" i="7"/>
  <c r="AU159" i="7"/>
  <c r="AT159" i="7"/>
  <c r="AS159" i="7"/>
  <c r="AR159" i="7"/>
  <c r="AQ159" i="7"/>
  <c r="AP159" i="7"/>
  <c r="AO159" i="7"/>
  <c r="AN159" i="7"/>
  <c r="AM159" i="7"/>
  <c r="AL159" i="7"/>
  <c r="AK159" i="7"/>
  <c r="AJ159" i="7"/>
  <c r="AI159" i="7"/>
  <c r="AH159" i="7"/>
  <c r="AG159" i="7"/>
  <c r="AF159" i="7"/>
  <c r="AE159" i="7"/>
  <c r="AD159" i="7"/>
  <c r="AC159" i="7"/>
  <c r="AB159" i="7"/>
  <c r="AA159" i="7"/>
  <c r="Z159" i="7"/>
  <c r="Y159" i="7"/>
  <c r="X159" i="7"/>
  <c r="W159" i="7"/>
  <c r="O159" i="7"/>
  <c r="K159" i="7"/>
  <c r="G159" i="7"/>
  <c r="V158" i="7"/>
  <c r="U158" i="7"/>
  <c r="T158" i="7"/>
  <c r="S158" i="7"/>
  <c r="R158" i="7"/>
  <c r="Q158" i="7"/>
  <c r="P158" i="7"/>
  <c r="O158" i="7"/>
  <c r="N158" i="7"/>
  <c r="M158" i="7"/>
  <c r="L158" i="7"/>
  <c r="K158" i="7"/>
  <c r="J158" i="7"/>
  <c r="I158" i="7"/>
  <c r="H158" i="7"/>
  <c r="G158" i="7"/>
  <c r="F158" i="7"/>
  <c r="E158" i="7"/>
  <c r="D158" i="7"/>
  <c r="AY158" i="7" s="1"/>
  <c r="AZ158" i="7" s="1"/>
  <c r="V157" i="7"/>
  <c r="U157" i="7"/>
  <c r="T157" i="7"/>
  <c r="S157" i="7"/>
  <c r="R157" i="7"/>
  <c r="Q157" i="7"/>
  <c r="P157" i="7"/>
  <c r="O157" i="7"/>
  <c r="N157" i="7"/>
  <c r="M157" i="7"/>
  <c r="L157" i="7"/>
  <c r="K157" i="7"/>
  <c r="J157" i="7"/>
  <c r="I157" i="7"/>
  <c r="H157" i="7"/>
  <c r="G157" i="7"/>
  <c r="F157" i="7"/>
  <c r="E157" i="7"/>
  <c r="AY157" i="7" s="1"/>
  <c r="AZ157" i="7" s="1"/>
  <c r="D157" i="7"/>
  <c r="V156" i="7"/>
  <c r="U156" i="7"/>
  <c r="T156" i="7"/>
  <c r="S156" i="7"/>
  <c r="R156" i="7"/>
  <c r="Q156" i="7"/>
  <c r="P156" i="7"/>
  <c r="O156" i="7"/>
  <c r="N156" i="7"/>
  <c r="M156" i="7"/>
  <c r="L156" i="7"/>
  <c r="K156" i="7"/>
  <c r="J156" i="7"/>
  <c r="I156" i="7"/>
  <c r="H156" i="7"/>
  <c r="G156" i="7"/>
  <c r="F156" i="7"/>
  <c r="E156" i="7"/>
  <c r="D156" i="7"/>
  <c r="AY156" i="7" s="1"/>
  <c r="AZ156" i="7" s="1"/>
  <c r="V155" i="7"/>
  <c r="U155" i="7"/>
  <c r="T155" i="7"/>
  <c r="S155" i="7"/>
  <c r="R155" i="7"/>
  <c r="Q155" i="7"/>
  <c r="P155" i="7"/>
  <c r="O155" i="7"/>
  <c r="N155" i="7"/>
  <c r="M155" i="7"/>
  <c r="L155" i="7"/>
  <c r="K155" i="7"/>
  <c r="J155" i="7"/>
  <c r="I155" i="7"/>
  <c r="H155" i="7"/>
  <c r="G155" i="7"/>
  <c r="AY155" i="7" s="1"/>
  <c r="AZ155" i="7" s="1"/>
  <c r="F155" i="7"/>
  <c r="E155" i="7"/>
  <c r="D155" i="7"/>
  <c r="V154" i="7"/>
  <c r="U154" i="7"/>
  <c r="T154" i="7"/>
  <c r="S154" i="7"/>
  <c r="R154" i="7"/>
  <c r="Q154" i="7"/>
  <c r="P154" i="7"/>
  <c r="O154" i="7"/>
  <c r="N154" i="7"/>
  <c r="M154" i="7"/>
  <c r="L154" i="7"/>
  <c r="K154" i="7"/>
  <c r="J154" i="7"/>
  <c r="I154" i="7"/>
  <c r="H154" i="7"/>
  <c r="G154" i="7"/>
  <c r="F154" i="7"/>
  <c r="E154" i="7"/>
  <c r="D154" i="7"/>
  <c r="AY154" i="7" s="1"/>
  <c r="AZ154" i="7" s="1"/>
  <c r="V153" i="7"/>
  <c r="U153" i="7"/>
  <c r="T153" i="7"/>
  <c r="S153" i="7"/>
  <c r="R153" i="7"/>
  <c r="Q153" i="7"/>
  <c r="P153" i="7"/>
  <c r="O153" i="7"/>
  <c r="N153" i="7"/>
  <c r="M153" i="7"/>
  <c r="L153" i="7"/>
  <c r="K153" i="7"/>
  <c r="J153" i="7"/>
  <c r="I153" i="7"/>
  <c r="H153" i="7"/>
  <c r="G153" i="7"/>
  <c r="F153" i="7"/>
  <c r="E153" i="7"/>
  <c r="AY153" i="7" s="1"/>
  <c r="AZ153" i="7" s="1"/>
  <c r="D153" i="7"/>
  <c r="V152" i="7"/>
  <c r="U152" i="7"/>
  <c r="T152" i="7"/>
  <c r="S152" i="7"/>
  <c r="R152" i="7"/>
  <c r="Q152" i="7"/>
  <c r="P152" i="7"/>
  <c r="O152" i="7"/>
  <c r="N152" i="7"/>
  <c r="M152" i="7"/>
  <c r="L152" i="7"/>
  <c r="K152" i="7"/>
  <c r="J152" i="7"/>
  <c r="I152" i="7"/>
  <c r="H152" i="7"/>
  <c r="G152" i="7"/>
  <c r="F152" i="7"/>
  <c r="E152" i="7"/>
  <c r="D152" i="7"/>
  <c r="AY152" i="7" s="1"/>
  <c r="AZ152" i="7" s="1"/>
  <c r="V151" i="7"/>
  <c r="U151" i="7"/>
  <c r="T151" i="7"/>
  <c r="S151" i="7"/>
  <c r="R151" i="7"/>
  <c r="Q151" i="7"/>
  <c r="P151" i="7"/>
  <c r="O151" i="7"/>
  <c r="N151" i="7"/>
  <c r="M151" i="7"/>
  <c r="L151" i="7"/>
  <c r="K151" i="7"/>
  <c r="J151" i="7"/>
  <c r="I151" i="7"/>
  <c r="H151" i="7"/>
  <c r="G151" i="7"/>
  <c r="AY151" i="7" s="1"/>
  <c r="AZ151" i="7" s="1"/>
  <c r="F151" i="7"/>
  <c r="E151" i="7"/>
  <c r="D151" i="7"/>
  <c r="V150" i="7"/>
  <c r="U150" i="7"/>
  <c r="T150" i="7"/>
  <c r="S150" i="7"/>
  <c r="R150" i="7"/>
  <c r="Q150" i="7"/>
  <c r="P150" i="7"/>
  <c r="O150" i="7"/>
  <c r="N150" i="7"/>
  <c r="M150" i="7"/>
  <c r="L150" i="7"/>
  <c r="K150" i="7"/>
  <c r="J150" i="7"/>
  <c r="I150" i="7"/>
  <c r="H150" i="7"/>
  <c r="G150" i="7"/>
  <c r="F150" i="7"/>
  <c r="E150" i="7"/>
  <c r="D150" i="7"/>
  <c r="AY150" i="7" s="1"/>
  <c r="AZ150" i="7" s="1"/>
  <c r="V149" i="7"/>
  <c r="U149" i="7"/>
  <c r="T149" i="7"/>
  <c r="S149" i="7"/>
  <c r="R149" i="7"/>
  <c r="Q149" i="7"/>
  <c r="P149" i="7"/>
  <c r="O149" i="7"/>
  <c r="N149" i="7"/>
  <c r="M149" i="7"/>
  <c r="L149" i="7"/>
  <c r="K149" i="7"/>
  <c r="J149" i="7"/>
  <c r="I149" i="7"/>
  <c r="H149" i="7"/>
  <c r="G149" i="7"/>
  <c r="F149" i="7"/>
  <c r="E149" i="7"/>
  <c r="AY149" i="7" s="1"/>
  <c r="AZ149" i="7" s="1"/>
  <c r="D149" i="7"/>
  <c r="V148" i="7"/>
  <c r="V146" i="7" s="1"/>
  <c r="U148" i="7"/>
  <c r="T148" i="7"/>
  <c r="T146" i="7" s="1"/>
  <c r="S148" i="7"/>
  <c r="R148" i="7"/>
  <c r="R146" i="7" s="1"/>
  <c r="Q148" i="7"/>
  <c r="P148" i="7"/>
  <c r="P146" i="7" s="1"/>
  <c r="O148" i="7"/>
  <c r="N148" i="7"/>
  <c r="N146" i="7" s="1"/>
  <c r="M148" i="7"/>
  <c r="L148" i="7"/>
  <c r="L146" i="7" s="1"/>
  <c r="K148" i="7"/>
  <c r="J148" i="7"/>
  <c r="J146" i="7" s="1"/>
  <c r="I148" i="7"/>
  <c r="H148" i="7"/>
  <c r="H146" i="7" s="1"/>
  <c r="G148" i="7"/>
  <c r="F148" i="7"/>
  <c r="F146" i="7" s="1"/>
  <c r="E148" i="7"/>
  <c r="D148" i="7"/>
  <c r="AY148" i="7" s="1"/>
  <c r="AZ148" i="7" s="1"/>
  <c r="V147" i="7"/>
  <c r="U147" i="7"/>
  <c r="T147" i="7"/>
  <c r="S147" i="7"/>
  <c r="S146" i="7" s="1"/>
  <c r="R147" i="7"/>
  <c r="Q147" i="7"/>
  <c r="P147" i="7"/>
  <c r="O147" i="7"/>
  <c r="O146" i="7" s="1"/>
  <c r="N147" i="7"/>
  <c r="M147" i="7"/>
  <c r="L147" i="7"/>
  <c r="K147" i="7"/>
  <c r="K146" i="7" s="1"/>
  <c r="J147" i="7"/>
  <c r="I147" i="7"/>
  <c r="H147" i="7"/>
  <c r="G147" i="7"/>
  <c r="G146" i="7" s="1"/>
  <c r="F147" i="7"/>
  <c r="E147" i="7"/>
  <c r="D147" i="7"/>
  <c r="AU146" i="7"/>
  <c r="AT146" i="7"/>
  <c r="AS146" i="7"/>
  <c r="AS190" i="7" s="1"/>
  <c r="AR146" i="7"/>
  <c r="AQ146" i="7"/>
  <c r="AP146" i="7"/>
  <c r="AO146" i="7"/>
  <c r="AO190" i="7" s="1"/>
  <c r="AN146" i="7"/>
  <c r="AM146" i="7"/>
  <c r="AL146" i="7"/>
  <c r="AK146" i="7"/>
  <c r="AJ146" i="7"/>
  <c r="AI146" i="7"/>
  <c r="AH146" i="7"/>
  <c r="AG146" i="7"/>
  <c r="AG190" i="7" s="1"/>
  <c r="AF146" i="7"/>
  <c r="AE146" i="7"/>
  <c r="AD146" i="7"/>
  <c r="AC146" i="7"/>
  <c r="AB146" i="7"/>
  <c r="AA146" i="7"/>
  <c r="Z146" i="7"/>
  <c r="Y146" i="7"/>
  <c r="Y190" i="7" s="1"/>
  <c r="X146" i="7"/>
  <c r="W146" i="7"/>
  <c r="U146" i="7"/>
  <c r="Q146" i="7"/>
  <c r="M146" i="7"/>
  <c r="I146" i="7"/>
  <c r="E146" i="7"/>
  <c r="V145" i="7"/>
  <c r="U145" i="7"/>
  <c r="T145" i="7"/>
  <c r="S145" i="7"/>
  <c r="R145" i="7"/>
  <c r="Q145" i="7"/>
  <c r="P145" i="7"/>
  <c r="O145" i="7"/>
  <c r="N145" i="7"/>
  <c r="M145" i="7"/>
  <c r="L145" i="7"/>
  <c r="K145" i="7"/>
  <c r="J145" i="7"/>
  <c r="I145" i="7"/>
  <c r="H145" i="7"/>
  <c r="G145" i="7"/>
  <c r="F145" i="7"/>
  <c r="E145" i="7"/>
  <c r="D145" i="7"/>
  <c r="AY145" i="7" s="1"/>
  <c r="AZ145" i="7" s="1"/>
  <c r="V144" i="7"/>
  <c r="U144" i="7"/>
  <c r="T144" i="7"/>
  <c r="S144" i="7"/>
  <c r="R144" i="7"/>
  <c r="Q144" i="7"/>
  <c r="P144" i="7"/>
  <c r="O144" i="7"/>
  <c r="N144" i="7"/>
  <c r="M144" i="7"/>
  <c r="L144" i="7"/>
  <c r="K144" i="7"/>
  <c r="J144" i="7"/>
  <c r="I144" i="7"/>
  <c r="H144" i="7"/>
  <c r="G144" i="7"/>
  <c r="AY144" i="7" s="1"/>
  <c r="AZ144" i="7" s="1"/>
  <c r="F144" i="7"/>
  <c r="E144" i="7"/>
  <c r="D144" i="7"/>
  <c r="V143" i="7"/>
  <c r="U143" i="7"/>
  <c r="T143" i="7"/>
  <c r="S143" i="7"/>
  <c r="R143" i="7"/>
  <c r="Q143" i="7"/>
  <c r="P143" i="7"/>
  <c r="O143" i="7"/>
  <c r="N143" i="7"/>
  <c r="M143" i="7"/>
  <c r="L143" i="7"/>
  <c r="K143" i="7"/>
  <c r="J143" i="7"/>
  <c r="I143" i="7"/>
  <c r="H143" i="7"/>
  <c r="G143" i="7"/>
  <c r="F143" i="7"/>
  <c r="E143" i="7"/>
  <c r="D143" i="7"/>
  <c r="AY143" i="7" s="1"/>
  <c r="AZ143" i="7" s="1"/>
  <c r="V142" i="7"/>
  <c r="U142" i="7"/>
  <c r="U140" i="7" s="1"/>
  <c r="T142" i="7"/>
  <c r="S142" i="7"/>
  <c r="S140" i="7" s="1"/>
  <c r="R142" i="7"/>
  <c r="Q142" i="7"/>
  <c r="Q140" i="7" s="1"/>
  <c r="P142" i="7"/>
  <c r="O142" i="7"/>
  <c r="O140" i="7" s="1"/>
  <c r="N142" i="7"/>
  <c r="M142" i="7"/>
  <c r="M140" i="7" s="1"/>
  <c r="L142" i="7"/>
  <c r="K142" i="7"/>
  <c r="K140" i="7" s="1"/>
  <c r="J142" i="7"/>
  <c r="I142" i="7"/>
  <c r="I140" i="7" s="1"/>
  <c r="H142" i="7"/>
  <c r="G142" i="7"/>
  <c r="G140" i="7" s="1"/>
  <c r="F142" i="7"/>
  <c r="E142" i="7"/>
  <c r="AY142" i="7" s="1"/>
  <c r="AZ142" i="7" s="1"/>
  <c r="D142" i="7"/>
  <c r="V141" i="7"/>
  <c r="V140" i="7" s="1"/>
  <c r="U141" i="7"/>
  <c r="T141" i="7"/>
  <c r="S141" i="7"/>
  <c r="R141" i="7"/>
  <c r="R140" i="7" s="1"/>
  <c r="Q141" i="7"/>
  <c r="P141" i="7"/>
  <c r="O141" i="7"/>
  <c r="N141" i="7"/>
  <c r="N140" i="7" s="1"/>
  <c r="M141" i="7"/>
  <c r="L141" i="7"/>
  <c r="K141" i="7"/>
  <c r="J141" i="7"/>
  <c r="J140" i="7" s="1"/>
  <c r="I141" i="7"/>
  <c r="H141" i="7"/>
  <c r="G141" i="7"/>
  <c r="F141" i="7"/>
  <c r="F140" i="7" s="1"/>
  <c r="E141" i="7"/>
  <c r="D141" i="7"/>
  <c r="AY141" i="7" s="1"/>
  <c r="AZ141" i="7" s="1"/>
  <c r="AU140" i="7"/>
  <c r="AT140" i="7"/>
  <c r="AS140" i="7"/>
  <c r="AR140" i="7"/>
  <c r="AQ140" i="7"/>
  <c r="AP140" i="7"/>
  <c r="AO140" i="7"/>
  <c r="AN140" i="7"/>
  <c r="AM140" i="7"/>
  <c r="AL140" i="7"/>
  <c r="AK140" i="7"/>
  <c r="AJ140" i="7"/>
  <c r="AI140" i="7"/>
  <c r="AH140" i="7"/>
  <c r="AG140" i="7"/>
  <c r="AF140" i="7"/>
  <c r="AE140" i="7"/>
  <c r="AD140" i="7"/>
  <c r="AC140" i="7"/>
  <c r="AB140" i="7"/>
  <c r="AA140" i="7"/>
  <c r="Z140" i="7"/>
  <c r="Y140" i="7"/>
  <c r="X140" i="7"/>
  <c r="W140" i="7"/>
  <c r="T140" i="7"/>
  <c r="P140" i="7"/>
  <c r="L140" i="7"/>
  <c r="H140" i="7"/>
  <c r="V139" i="7"/>
  <c r="U139" i="7"/>
  <c r="T139" i="7"/>
  <c r="S139" i="7"/>
  <c r="R139" i="7"/>
  <c r="Q139" i="7"/>
  <c r="P139" i="7"/>
  <c r="O139" i="7"/>
  <c r="N139" i="7"/>
  <c r="M139" i="7"/>
  <c r="L139" i="7"/>
  <c r="K139" i="7"/>
  <c r="J139" i="7"/>
  <c r="I139" i="7"/>
  <c r="H139" i="7"/>
  <c r="G139" i="7"/>
  <c r="F139" i="7"/>
  <c r="E139" i="7"/>
  <c r="AY139" i="7" s="1"/>
  <c r="AZ139" i="7" s="1"/>
  <c r="D139" i="7"/>
  <c r="V138" i="7"/>
  <c r="U138" i="7"/>
  <c r="T138" i="7"/>
  <c r="S138" i="7"/>
  <c r="R138" i="7"/>
  <c r="Q138" i="7"/>
  <c r="P138" i="7"/>
  <c r="O138" i="7"/>
  <c r="N138" i="7"/>
  <c r="M138" i="7"/>
  <c r="L138" i="7"/>
  <c r="K138" i="7"/>
  <c r="J138" i="7"/>
  <c r="I138" i="7"/>
  <c r="H138" i="7"/>
  <c r="G138" i="7"/>
  <c r="F138" i="7"/>
  <c r="E138" i="7"/>
  <c r="D138" i="7"/>
  <c r="AY138" i="7" s="1"/>
  <c r="AZ138" i="7" s="1"/>
  <c r="V137" i="7"/>
  <c r="U137" i="7"/>
  <c r="T137" i="7"/>
  <c r="S137" i="7"/>
  <c r="R137" i="7"/>
  <c r="Q137" i="7"/>
  <c r="P137" i="7"/>
  <c r="O137" i="7"/>
  <c r="N137" i="7"/>
  <c r="M137" i="7"/>
  <c r="L137" i="7"/>
  <c r="K137" i="7"/>
  <c r="J137" i="7"/>
  <c r="I137" i="7"/>
  <c r="H137" i="7"/>
  <c r="G137" i="7"/>
  <c r="AY137" i="7" s="1"/>
  <c r="AZ137" i="7" s="1"/>
  <c r="F137" i="7"/>
  <c r="E137" i="7"/>
  <c r="D137" i="7"/>
  <c r="V136" i="7"/>
  <c r="U136" i="7"/>
  <c r="T136" i="7"/>
  <c r="S136" i="7"/>
  <c r="R136" i="7"/>
  <c r="Q136" i="7"/>
  <c r="P136" i="7"/>
  <c r="O136" i="7"/>
  <c r="N136" i="7"/>
  <c r="M136" i="7"/>
  <c r="L136" i="7"/>
  <c r="K136" i="7"/>
  <c r="J136" i="7"/>
  <c r="I136" i="7"/>
  <c r="H136" i="7"/>
  <c r="G136" i="7"/>
  <c r="F136" i="7"/>
  <c r="E136" i="7"/>
  <c r="D136" i="7"/>
  <c r="AY136" i="7" s="1"/>
  <c r="AZ136" i="7" s="1"/>
  <c r="V135" i="7"/>
  <c r="U135" i="7"/>
  <c r="T135" i="7"/>
  <c r="S135" i="7"/>
  <c r="R135" i="7"/>
  <c r="Q135" i="7"/>
  <c r="P135" i="7"/>
  <c r="O135" i="7"/>
  <c r="N135" i="7"/>
  <c r="M135" i="7"/>
  <c r="L135" i="7"/>
  <c r="K135" i="7"/>
  <c r="J135" i="7"/>
  <c r="I135" i="7"/>
  <c r="H135" i="7"/>
  <c r="G135" i="7"/>
  <c r="F135" i="7"/>
  <c r="E135" i="7"/>
  <c r="AY135" i="7" s="1"/>
  <c r="AZ135" i="7" s="1"/>
  <c r="D135" i="7"/>
  <c r="V134" i="7"/>
  <c r="V132" i="7" s="1"/>
  <c r="U134" i="7"/>
  <c r="T134" i="7"/>
  <c r="T132" i="7" s="1"/>
  <c r="S134" i="7"/>
  <c r="R134" i="7"/>
  <c r="R132" i="7" s="1"/>
  <c r="Q134" i="7"/>
  <c r="P134" i="7"/>
  <c r="P132" i="7" s="1"/>
  <c r="O134" i="7"/>
  <c r="N134" i="7"/>
  <c r="N132" i="7" s="1"/>
  <c r="M134" i="7"/>
  <c r="L134" i="7"/>
  <c r="L132" i="7" s="1"/>
  <c r="K134" i="7"/>
  <c r="J134" i="7"/>
  <c r="J132" i="7" s="1"/>
  <c r="I134" i="7"/>
  <c r="H134" i="7"/>
  <c r="H132" i="7" s="1"/>
  <c r="G134" i="7"/>
  <c r="F134" i="7"/>
  <c r="F132" i="7" s="1"/>
  <c r="E134" i="7"/>
  <c r="D134" i="7"/>
  <c r="AY134" i="7" s="1"/>
  <c r="AZ134" i="7" s="1"/>
  <c r="V133" i="7"/>
  <c r="U133" i="7"/>
  <c r="T133" i="7"/>
  <c r="S133" i="7"/>
  <c r="S132" i="7" s="1"/>
  <c r="R133" i="7"/>
  <c r="Q133" i="7"/>
  <c r="P133" i="7"/>
  <c r="O133" i="7"/>
  <c r="O132" i="7" s="1"/>
  <c r="N133" i="7"/>
  <c r="M133" i="7"/>
  <c r="L133" i="7"/>
  <c r="K133" i="7"/>
  <c r="K132" i="7" s="1"/>
  <c r="J133" i="7"/>
  <c r="I133" i="7"/>
  <c r="H133" i="7"/>
  <c r="G133" i="7"/>
  <c r="G132" i="7" s="1"/>
  <c r="F133" i="7"/>
  <c r="E133" i="7"/>
  <c r="D133" i="7"/>
  <c r="AU132" i="7"/>
  <c r="AT132" i="7"/>
  <c r="AS132" i="7"/>
  <c r="AR132" i="7"/>
  <c r="AQ132" i="7"/>
  <c r="AP132" i="7"/>
  <c r="AO132" i="7"/>
  <c r="AN132" i="7"/>
  <c r="AM132" i="7"/>
  <c r="AL132" i="7"/>
  <c r="AK132" i="7"/>
  <c r="AJ132" i="7"/>
  <c r="AI132" i="7"/>
  <c r="AH132" i="7"/>
  <c r="AG132" i="7"/>
  <c r="AF132" i="7"/>
  <c r="AE132" i="7"/>
  <c r="AD132" i="7"/>
  <c r="AC132" i="7"/>
  <c r="AB132" i="7"/>
  <c r="AA132" i="7"/>
  <c r="Z132" i="7"/>
  <c r="Y132" i="7"/>
  <c r="X132" i="7"/>
  <c r="W132" i="7"/>
  <c r="U132" i="7"/>
  <c r="Q132" i="7"/>
  <c r="M132" i="7"/>
  <c r="I132" i="7"/>
  <c r="E132" i="7"/>
  <c r="V131" i="7"/>
  <c r="U131" i="7"/>
  <c r="T131" i="7"/>
  <c r="S131" i="7"/>
  <c r="R131" i="7"/>
  <c r="Q131" i="7"/>
  <c r="P131" i="7"/>
  <c r="O131" i="7"/>
  <c r="N131" i="7"/>
  <c r="M131" i="7"/>
  <c r="L131" i="7"/>
  <c r="K131" i="7"/>
  <c r="J131" i="7"/>
  <c r="I131" i="7"/>
  <c r="H131" i="7"/>
  <c r="G131" i="7"/>
  <c r="F131" i="7"/>
  <c r="E131" i="7"/>
  <c r="D131" i="7"/>
  <c r="AY131" i="7" s="1"/>
  <c r="AZ131" i="7" s="1"/>
  <c r="V130" i="7"/>
  <c r="U130" i="7"/>
  <c r="T130" i="7"/>
  <c r="S130" i="7"/>
  <c r="R130" i="7"/>
  <c r="Q130" i="7"/>
  <c r="P130" i="7"/>
  <c r="O130" i="7"/>
  <c r="N130" i="7"/>
  <c r="M130" i="7"/>
  <c r="L130" i="7"/>
  <c r="K130" i="7"/>
  <c r="J130" i="7"/>
  <c r="I130" i="7"/>
  <c r="H130" i="7"/>
  <c r="G130" i="7"/>
  <c r="AY130" i="7" s="1"/>
  <c r="AZ130" i="7" s="1"/>
  <c r="F130" i="7"/>
  <c r="E130" i="7"/>
  <c r="D130" i="7"/>
  <c r="V129" i="7"/>
  <c r="U129" i="7"/>
  <c r="T129" i="7"/>
  <c r="S129" i="7"/>
  <c r="R129" i="7"/>
  <c r="Q129" i="7"/>
  <c r="P129" i="7"/>
  <c r="O129" i="7"/>
  <c r="N129" i="7"/>
  <c r="M129" i="7"/>
  <c r="L129" i="7"/>
  <c r="K129" i="7"/>
  <c r="J129" i="7"/>
  <c r="I129" i="7"/>
  <c r="H129" i="7"/>
  <c r="G129" i="7"/>
  <c r="F129" i="7"/>
  <c r="E129" i="7"/>
  <c r="D129" i="7"/>
  <c r="AY129" i="7" s="1"/>
  <c r="AZ129" i="7" s="1"/>
  <c r="V128" i="7"/>
  <c r="U128" i="7"/>
  <c r="T128" i="7"/>
  <c r="S128" i="7"/>
  <c r="R128" i="7"/>
  <c r="Q128" i="7"/>
  <c r="P128" i="7"/>
  <c r="O128" i="7"/>
  <c r="N128" i="7"/>
  <c r="M128" i="7"/>
  <c r="L128" i="7"/>
  <c r="K128" i="7"/>
  <c r="J128" i="7"/>
  <c r="I128" i="7"/>
  <c r="H128" i="7"/>
  <c r="G128" i="7"/>
  <c r="F128" i="7"/>
  <c r="E128" i="7"/>
  <c r="AY128" i="7" s="1"/>
  <c r="AZ128" i="7" s="1"/>
  <c r="D128" i="7"/>
  <c r="V127" i="7"/>
  <c r="U127" i="7"/>
  <c r="T127" i="7"/>
  <c r="S127" i="7"/>
  <c r="R127" i="7"/>
  <c r="Q127" i="7"/>
  <c r="P127" i="7"/>
  <c r="O127" i="7"/>
  <c r="N127" i="7"/>
  <c r="M127" i="7"/>
  <c r="L127" i="7"/>
  <c r="K127" i="7"/>
  <c r="J127" i="7"/>
  <c r="I127" i="7"/>
  <c r="H127" i="7"/>
  <c r="G127" i="7"/>
  <c r="F127" i="7"/>
  <c r="E127" i="7"/>
  <c r="D127" i="7"/>
  <c r="AY127" i="7" s="1"/>
  <c r="AZ127" i="7" s="1"/>
  <c r="V126" i="7"/>
  <c r="U126" i="7"/>
  <c r="T126" i="7"/>
  <c r="S126" i="7"/>
  <c r="R126" i="7"/>
  <c r="Q126" i="7"/>
  <c r="P126" i="7"/>
  <c r="O126" i="7"/>
  <c r="N126" i="7"/>
  <c r="M126" i="7"/>
  <c r="L126" i="7"/>
  <c r="K126" i="7"/>
  <c r="J126" i="7"/>
  <c r="I126" i="7"/>
  <c r="H126" i="7"/>
  <c r="G126" i="7"/>
  <c r="AY126" i="7" s="1"/>
  <c r="AZ126" i="7" s="1"/>
  <c r="F126" i="7"/>
  <c r="E126" i="7"/>
  <c r="D126" i="7"/>
  <c r="V125" i="7"/>
  <c r="U125" i="7"/>
  <c r="T125" i="7"/>
  <c r="S125" i="7"/>
  <c r="R125" i="7"/>
  <c r="Q125" i="7"/>
  <c r="P125" i="7"/>
  <c r="O125" i="7"/>
  <c r="N125" i="7"/>
  <c r="M125" i="7"/>
  <c r="L125" i="7"/>
  <c r="K125" i="7"/>
  <c r="J125" i="7"/>
  <c r="I125" i="7"/>
  <c r="H125" i="7"/>
  <c r="G125" i="7"/>
  <c r="F125" i="7"/>
  <c r="E125" i="7"/>
  <c r="D125" i="7"/>
  <c r="AY125" i="7" s="1"/>
  <c r="AZ125" i="7" s="1"/>
  <c r="V124" i="7"/>
  <c r="U124" i="7"/>
  <c r="T124" i="7"/>
  <c r="S124" i="7"/>
  <c r="R124" i="7"/>
  <c r="Q124" i="7"/>
  <c r="P124" i="7"/>
  <c r="O124" i="7"/>
  <c r="N124" i="7"/>
  <c r="M124" i="7"/>
  <c r="L124" i="7"/>
  <c r="K124" i="7"/>
  <c r="J124" i="7"/>
  <c r="I124" i="7"/>
  <c r="H124" i="7"/>
  <c r="G124" i="7"/>
  <c r="F124" i="7"/>
  <c r="E124" i="7"/>
  <c r="AY124" i="7" s="1"/>
  <c r="AZ124" i="7" s="1"/>
  <c r="D124" i="7"/>
  <c r="V123" i="7"/>
  <c r="U123" i="7"/>
  <c r="T123" i="7"/>
  <c r="S123" i="7"/>
  <c r="R123" i="7"/>
  <c r="Q123" i="7"/>
  <c r="P123" i="7"/>
  <c r="O123" i="7"/>
  <c r="N123" i="7"/>
  <c r="M123" i="7"/>
  <c r="L123" i="7"/>
  <c r="K123" i="7"/>
  <c r="J123" i="7"/>
  <c r="I123" i="7"/>
  <c r="H123" i="7"/>
  <c r="G123" i="7"/>
  <c r="F123" i="7"/>
  <c r="E123" i="7"/>
  <c r="D123" i="7"/>
  <c r="AY123" i="7" s="1"/>
  <c r="AZ123" i="7" s="1"/>
  <c r="V122" i="7"/>
  <c r="U122" i="7"/>
  <c r="T122" i="7"/>
  <c r="S122" i="7"/>
  <c r="R122" i="7"/>
  <c r="Q122" i="7"/>
  <c r="P122" i="7"/>
  <c r="O122" i="7"/>
  <c r="N122" i="7"/>
  <c r="M122" i="7"/>
  <c r="L122" i="7"/>
  <c r="K122" i="7"/>
  <c r="J122" i="7"/>
  <c r="I122" i="7"/>
  <c r="H122" i="7"/>
  <c r="G122" i="7"/>
  <c r="AY122" i="7" s="1"/>
  <c r="AZ122" i="7" s="1"/>
  <c r="F122" i="7"/>
  <c r="E122" i="7"/>
  <c r="D122" i="7"/>
  <c r="V121" i="7"/>
  <c r="V119" i="7" s="1"/>
  <c r="U121" i="7"/>
  <c r="T121" i="7"/>
  <c r="T119" i="7" s="1"/>
  <c r="S121" i="7"/>
  <c r="R121" i="7"/>
  <c r="R119" i="7" s="1"/>
  <c r="Q121" i="7"/>
  <c r="P121" i="7"/>
  <c r="P119" i="7" s="1"/>
  <c r="O121" i="7"/>
  <c r="N121" i="7"/>
  <c r="N119" i="7" s="1"/>
  <c r="M121" i="7"/>
  <c r="L121" i="7"/>
  <c r="L119" i="7" s="1"/>
  <c r="K121" i="7"/>
  <c r="J121" i="7"/>
  <c r="J119" i="7" s="1"/>
  <c r="I121" i="7"/>
  <c r="H121" i="7"/>
  <c r="H119" i="7" s="1"/>
  <c r="G121" i="7"/>
  <c r="F121" i="7"/>
  <c r="F119" i="7" s="1"/>
  <c r="E121" i="7"/>
  <c r="D121" i="7"/>
  <c r="AY121" i="7" s="1"/>
  <c r="AZ121" i="7" s="1"/>
  <c r="V120" i="7"/>
  <c r="U120" i="7"/>
  <c r="U119" i="7" s="1"/>
  <c r="T120" i="7"/>
  <c r="S120" i="7"/>
  <c r="R120" i="7"/>
  <c r="Q120" i="7"/>
  <c r="Q119" i="7" s="1"/>
  <c r="P120" i="7"/>
  <c r="O120" i="7"/>
  <c r="N120" i="7"/>
  <c r="M120" i="7"/>
  <c r="M119" i="7" s="1"/>
  <c r="L120" i="7"/>
  <c r="K120" i="7"/>
  <c r="J120" i="7"/>
  <c r="I120" i="7"/>
  <c r="I119" i="7" s="1"/>
  <c r="H120" i="7"/>
  <c r="G120" i="7"/>
  <c r="F120" i="7"/>
  <c r="E120" i="7"/>
  <c r="AY120" i="7" s="1"/>
  <c r="AZ120" i="7" s="1"/>
  <c r="D120" i="7"/>
  <c r="AU119" i="7"/>
  <c r="AT119" i="7"/>
  <c r="AS119" i="7"/>
  <c r="AR119" i="7"/>
  <c r="AQ119" i="7"/>
  <c r="AP119" i="7"/>
  <c r="AO119" i="7"/>
  <c r="AN119" i="7"/>
  <c r="AM119" i="7"/>
  <c r="AL119" i="7"/>
  <c r="AK119" i="7"/>
  <c r="AJ119" i="7"/>
  <c r="AI119" i="7"/>
  <c r="AH119" i="7"/>
  <c r="AG119" i="7"/>
  <c r="AF119" i="7"/>
  <c r="AE119" i="7"/>
  <c r="AD119" i="7"/>
  <c r="AC119" i="7"/>
  <c r="AB119" i="7"/>
  <c r="AA119" i="7"/>
  <c r="Z119" i="7"/>
  <c r="Y119" i="7"/>
  <c r="X119" i="7"/>
  <c r="W119" i="7"/>
  <c r="S119" i="7"/>
  <c r="O119" i="7"/>
  <c r="K119" i="7"/>
  <c r="G119" i="7"/>
  <c r="V118" i="7"/>
  <c r="U118" i="7"/>
  <c r="T118" i="7"/>
  <c r="S118" i="7"/>
  <c r="R118" i="7"/>
  <c r="Q118" i="7"/>
  <c r="P118" i="7"/>
  <c r="O118" i="7"/>
  <c r="N118" i="7"/>
  <c r="M118" i="7"/>
  <c r="L118" i="7"/>
  <c r="K118" i="7"/>
  <c r="J118" i="7"/>
  <c r="I118" i="7"/>
  <c r="H118" i="7"/>
  <c r="G118" i="7"/>
  <c r="F118" i="7"/>
  <c r="E118" i="7"/>
  <c r="D118" i="7"/>
  <c r="AY118" i="7" s="1"/>
  <c r="AZ118" i="7" s="1"/>
  <c r="V117" i="7"/>
  <c r="U117" i="7"/>
  <c r="T117" i="7"/>
  <c r="S117" i="7"/>
  <c r="R117" i="7"/>
  <c r="Q117" i="7"/>
  <c r="P117" i="7"/>
  <c r="O117" i="7"/>
  <c r="N117" i="7"/>
  <c r="M117" i="7"/>
  <c r="L117" i="7"/>
  <c r="K117" i="7"/>
  <c r="J117" i="7"/>
  <c r="I117" i="7"/>
  <c r="H117" i="7"/>
  <c r="G117" i="7"/>
  <c r="F117" i="7"/>
  <c r="E117" i="7"/>
  <c r="AY117" i="7" s="1"/>
  <c r="AZ117" i="7" s="1"/>
  <c r="D117" i="7"/>
  <c r="V116" i="7"/>
  <c r="U116" i="7"/>
  <c r="T116" i="7"/>
  <c r="S116" i="7"/>
  <c r="R116" i="7"/>
  <c r="Q116" i="7"/>
  <c r="P116" i="7"/>
  <c r="O116" i="7"/>
  <c r="N116" i="7"/>
  <c r="M116" i="7"/>
  <c r="L116" i="7"/>
  <c r="K116" i="7"/>
  <c r="J116" i="7"/>
  <c r="I116" i="7"/>
  <c r="H116" i="7"/>
  <c r="G116" i="7"/>
  <c r="F116" i="7"/>
  <c r="E116" i="7"/>
  <c r="D116" i="7"/>
  <c r="AY116" i="7" s="1"/>
  <c r="AZ116" i="7" s="1"/>
  <c r="V115" i="7"/>
  <c r="U115" i="7"/>
  <c r="T115" i="7"/>
  <c r="S115" i="7"/>
  <c r="R115" i="7"/>
  <c r="Q115" i="7"/>
  <c r="P115" i="7"/>
  <c r="O115" i="7"/>
  <c r="N115" i="7"/>
  <c r="M115" i="7"/>
  <c r="L115" i="7"/>
  <c r="K115" i="7"/>
  <c r="J115" i="7"/>
  <c r="I115" i="7"/>
  <c r="H115" i="7"/>
  <c r="G115" i="7"/>
  <c r="AY115" i="7" s="1"/>
  <c r="AZ115" i="7" s="1"/>
  <c r="F115" i="7"/>
  <c r="E115" i="7"/>
  <c r="D115" i="7"/>
  <c r="V114" i="7"/>
  <c r="U114" i="7"/>
  <c r="T114" i="7"/>
  <c r="S114" i="7"/>
  <c r="R114" i="7"/>
  <c r="Q114" i="7"/>
  <c r="P114" i="7"/>
  <c r="O114" i="7"/>
  <c r="N114" i="7"/>
  <c r="M114" i="7"/>
  <c r="L114" i="7"/>
  <c r="K114" i="7"/>
  <c r="J114" i="7"/>
  <c r="I114" i="7"/>
  <c r="H114" i="7"/>
  <c r="G114" i="7"/>
  <c r="F114" i="7"/>
  <c r="E114" i="7"/>
  <c r="D114" i="7"/>
  <c r="AY114" i="7" s="1"/>
  <c r="AZ114" i="7" s="1"/>
  <c r="V113" i="7"/>
  <c r="U113" i="7"/>
  <c r="T113" i="7"/>
  <c r="S113" i="7"/>
  <c r="R113" i="7"/>
  <c r="Q113" i="7"/>
  <c r="P113" i="7"/>
  <c r="O113" i="7"/>
  <c r="N113" i="7"/>
  <c r="M113" i="7"/>
  <c r="L113" i="7"/>
  <c r="K113" i="7"/>
  <c r="J113" i="7"/>
  <c r="I113" i="7"/>
  <c r="H113" i="7"/>
  <c r="G113" i="7"/>
  <c r="F113" i="7"/>
  <c r="E113" i="7"/>
  <c r="AY113" i="7" s="1"/>
  <c r="AZ113" i="7" s="1"/>
  <c r="D113" i="7"/>
  <c r="V112" i="7"/>
  <c r="U112" i="7"/>
  <c r="T112" i="7"/>
  <c r="S112" i="7"/>
  <c r="R112" i="7"/>
  <c r="Q112" i="7"/>
  <c r="P112" i="7"/>
  <c r="O112" i="7"/>
  <c r="N112" i="7"/>
  <c r="M112" i="7"/>
  <c r="L112" i="7"/>
  <c r="K112" i="7"/>
  <c r="J112" i="7"/>
  <c r="I112" i="7"/>
  <c r="H112" i="7"/>
  <c r="G112" i="7"/>
  <c r="F112" i="7"/>
  <c r="E112" i="7"/>
  <c r="D112" i="7"/>
  <c r="AY112" i="7" s="1"/>
  <c r="AZ112" i="7" s="1"/>
  <c r="V111" i="7"/>
  <c r="U111" i="7"/>
  <c r="T111" i="7"/>
  <c r="S111" i="7"/>
  <c r="R111" i="7"/>
  <c r="Q111" i="7"/>
  <c r="P111" i="7"/>
  <c r="O111" i="7"/>
  <c r="N111" i="7"/>
  <c r="M111" i="7"/>
  <c r="L111" i="7"/>
  <c r="K111" i="7"/>
  <c r="J111" i="7"/>
  <c r="I111" i="7"/>
  <c r="H111" i="7"/>
  <c r="G111" i="7"/>
  <c r="AY111" i="7" s="1"/>
  <c r="AZ111" i="7" s="1"/>
  <c r="F111" i="7"/>
  <c r="E111" i="7"/>
  <c r="D111" i="7"/>
  <c r="V110" i="7"/>
  <c r="U110" i="7"/>
  <c r="T110" i="7"/>
  <c r="S110" i="7"/>
  <c r="R110" i="7"/>
  <c r="Q110" i="7"/>
  <c r="P110" i="7"/>
  <c r="O110" i="7"/>
  <c r="N110" i="7"/>
  <c r="M110" i="7"/>
  <c r="L110" i="7"/>
  <c r="K110" i="7"/>
  <c r="J110" i="7"/>
  <c r="I110" i="7"/>
  <c r="H110" i="7"/>
  <c r="G110" i="7"/>
  <c r="F110" i="7"/>
  <c r="E110" i="7"/>
  <c r="D110" i="7"/>
  <c r="AY110" i="7" s="1"/>
  <c r="AZ110" i="7" s="1"/>
  <c r="V109" i="7"/>
  <c r="U109" i="7"/>
  <c r="T109" i="7"/>
  <c r="S109" i="7"/>
  <c r="R109" i="7"/>
  <c r="Q109" i="7"/>
  <c r="P109" i="7"/>
  <c r="O109" i="7"/>
  <c r="N109" i="7"/>
  <c r="M109" i="7"/>
  <c r="L109" i="7"/>
  <c r="K109" i="7"/>
  <c r="J109" i="7"/>
  <c r="I109" i="7"/>
  <c r="H109" i="7"/>
  <c r="G109" i="7"/>
  <c r="F109" i="7"/>
  <c r="E109" i="7"/>
  <c r="AY109" i="7" s="1"/>
  <c r="AZ109" i="7" s="1"/>
  <c r="D109" i="7"/>
  <c r="V108" i="7"/>
  <c r="U108" i="7"/>
  <c r="T108" i="7"/>
  <c r="S108" i="7"/>
  <c r="R108" i="7"/>
  <c r="Q108" i="7"/>
  <c r="P108" i="7"/>
  <c r="O108" i="7"/>
  <c r="N108" i="7"/>
  <c r="M108" i="7"/>
  <c r="L108" i="7"/>
  <c r="K108" i="7"/>
  <c r="J108" i="7"/>
  <c r="I108" i="7"/>
  <c r="H108" i="7"/>
  <c r="G108" i="7"/>
  <c r="F108" i="7"/>
  <c r="E108" i="7"/>
  <c r="D108" i="7"/>
  <c r="AY108" i="7" s="1"/>
  <c r="AZ108" i="7" s="1"/>
  <c r="V107" i="7"/>
  <c r="U107" i="7"/>
  <c r="T107" i="7"/>
  <c r="S107" i="7"/>
  <c r="R107" i="7"/>
  <c r="Q107" i="7"/>
  <c r="P107" i="7"/>
  <c r="O107" i="7"/>
  <c r="N107" i="7"/>
  <c r="M107" i="7"/>
  <c r="L107" i="7"/>
  <c r="K107" i="7"/>
  <c r="J107" i="7"/>
  <c r="I107" i="7"/>
  <c r="H107" i="7"/>
  <c r="G107" i="7"/>
  <c r="AY107" i="7" s="1"/>
  <c r="AZ107" i="7" s="1"/>
  <c r="F107" i="7"/>
  <c r="E107" i="7"/>
  <c r="D107" i="7"/>
  <c r="V106" i="7"/>
  <c r="U106" i="7"/>
  <c r="T106" i="7"/>
  <c r="S106" i="7"/>
  <c r="R106" i="7"/>
  <c r="Q106" i="7"/>
  <c r="P106" i="7"/>
  <c r="O106" i="7"/>
  <c r="N106" i="7"/>
  <c r="M106" i="7"/>
  <c r="L106" i="7"/>
  <c r="K106" i="7"/>
  <c r="J106" i="7"/>
  <c r="I106" i="7"/>
  <c r="H106" i="7"/>
  <c r="G106" i="7"/>
  <c r="F106" i="7"/>
  <c r="E106" i="7"/>
  <c r="D106" i="7"/>
  <c r="AY106" i="7" s="1"/>
  <c r="AZ106" i="7" s="1"/>
  <c r="V105" i="7"/>
  <c r="U105" i="7"/>
  <c r="T105" i="7"/>
  <c r="S105" i="7"/>
  <c r="R105" i="7"/>
  <c r="Q105" i="7"/>
  <c r="P105" i="7"/>
  <c r="O105" i="7"/>
  <c r="N105" i="7"/>
  <c r="M105" i="7"/>
  <c r="L105" i="7"/>
  <c r="K105" i="7"/>
  <c r="J105" i="7"/>
  <c r="I105" i="7"/>
  <c r="H105" i="7"/>
  <c r="G105" i="7"/>
  <c r="F105" i="7"/>
  <c r="E105" i="7"/>
  <c r="AY105" i="7" s="1"/>
  <c r="AZ105" i="7" s="1"/>
  <c r="D105" i="7"/>
  <c r="V104" i="7"/>
  <c r="U104" i="7"/>
  <c r="T104" i="7"/>
  <c r="S104" i="7"/>
  <c r="R104" i="7"/>
  <c r="Q104" i="7"/>
  <c r="P104" i="7"/>
  <c r="O104" i="7"/>
  <c r="N104" i="7"/>
  <c r="M104" i="7"/>
  <c r="L104" i="7"/>
  <c r="K104" i="7"/>
  <c r="J104" i="7"/>
  <c r="I104" i="7"/>
  <c r="H104" i="7"/>
  <c r="G104" i="7"/>
  <c r="F104" i="7"/>
  <c r="E104" i="7"/>
  <c r="D104" i="7"/>
  <c r="AY104" i="7" s="1"/>
  <c r="AZ104" i="7" s="1"/>
  <c r="V103" i="7"/>
  <c r="U103" i="7"/>
  <c r="T103" i="7"/>
  <c r="S103" i="7"/>
  <c r="R103" i="7"/>
  <c r="Q103" i="7"/>
  <c r="P103" i="7"/>
  <c r="O103" i="7"/>
  <c r="N103" i="7"/>
  <c r="M103" i="7"/>
  <c r="L103" i="7"/>
  <c r="K103" i="7"/>
  <c r="J103" i="7"/>
  <c r="I103" i="7"/>
  <c r="H103" i="7"/>
  <c r="G103" i="7"/>
  <c r="AY103" i="7" s="1"/>
  <c r="AZ103" i="7" s="1"/>
  <c r="F103" i="7"/>
  <c r="E103" i="7"/>
  <c r="D103" i="7"/>
  <c r="V102" i="7"/>
  <c r="U102" i="7"/>
  <c r="T102" i="7"/>
  <c r="S102" i="7"/>
  <c r="R102" i="7"/>
  <c r="Q102" i="7"/>
  <c r="P102" i="7"/>
  <c r="O102" i="7"/>
  <c r="N102" i="7"/>
  <c r="M102" i="7"/>
  <c r="L102" i="7"/>
  <c r="K102" i="7"/>
  <c r="J102" i="7"/>
  <c r="I102" i="7"/>
  <c r="H102" i="7"/>
  <c r="G102" i="7"/>
  <c r="F102" i="7"/>
  <c r="E102" i="7"/>
  <c r="D102" i="7"/>
  <c r="AY102" i="7" s="1"/>
  <c r="AZ102" i="7" s="1"/>
  <c r="V101" i="7"/>
  <c r="U101" i="7"/>
  <c r="T101" i="7"/>
  <c r="S101" i="7"/>
  <c r="R101" i="7"/>
  <c r="Q101" i="7"/>
  <c r="P101" i="7"/>
  <c r="O101" i="7"/>
  <c r="N101" i="7"/>
  <c r="M101" i="7"/>
  <c r="L101" i="7"/>
  <c r="K101" i="7"/>
  <c r="J101" i="7"/>
  <c r="I101" i="7"/>
  <c r="H101" i="7"/>
  <c r="G101" i="7"/>
  <c r="F101" i="7"/>
  <c r="E101" i="7"/>
  <c r="AY101" i="7" s="1"/>
  <c r="AZ101" i="7" s="1"/>
  <c r="D101" i="7"/>
  <c r="V100" i="7"/>
  <c r="U100" i="7"/>
  <c r="T100" i="7"/>
  <c r="S100" i="7"/>
  <c r="R100" i="7"/>
  <c r="Q100" i="7"/>
  <c r="P100" i="7"/>
  <c r="O100" i="7"/>
  <c r="N100" i="7"/>
  <c r="M100" i="7"/>
  <c r="L100" i="7"/>
  <c r="K100" i="7"/>
  <c r="J100" i="7"/>
  <c r="I100" i="7"/>
  <c r="H100" i="7"/>
  <c r="G100" i="7"/>
  <c r="F100" i="7"/>
  <c r="E100" i="7"/>
  <c r="D100" i="7"/>
  <c r="AY100" i="7" s="1"/>
  <c r="AZ100" i="7" s="1"/>
  <c r="V99" i="7"/>
  <c r="U99" i="7"/>
  <c r="T99" i="7"/>
  <c r="S99" i="7"/>
  <c r="R99" i="7"/>
  <c r="Q99" i="7"/>
  <c r="P99" i="7"/>
  <c r="O99" i="7"/>
  <c r="N99" i="7"/>
  <c r="M99" i="7"/>
  <c r="L99" i="7"/>
  <c r="K99" i="7"/>
  <c r="J99" i="7"/>
  <c r="I99" i="7"/>
  <c r="H99" i="7"/>
  <c r="G99" i="7"/>
  <c r="AY99" i="7" s="1"/>
  <c r="AZ99" i="7" s="1"/>
  <c r="F99" i="7"/>
  <c r="E99" i="7"/>
  <c r="D99" i="7"/>
  <c r="V98" i="7"/>
  <c r="U98" i="7"/>
  <c r="T98" i="7"/>
  <c r="S98" i="7"/>
  <c r="R98" i="7"/>
  <c r="Q98" i="7"/>
  <c r="P98" i="7"/>
  <c r="O98" i="7"/>
  <c r="N98" i="7"/>
  <c r="M98" i="7"/>
  <c r="L98" i="7"/>
  <c r="K98" i="7"/>
  <c r="J98" i="7"/>
  <c r="I98" i="7"/>
  <c r="H98" i="7"/>
  <c r="G98" i="7"/>
  <c r="F98" i="7"/>
  <c r="E98" i="7"/>
  <c r="D98" i="7"/>
  <c r="AY98" i="7" s="1"/>
  <c r="AZ98" i="7" s="1"/>
  <c r="V97" i="7"/>
  <c r="U97" i="7"/>
  <c r="T97" i="7"/>
  <c r="S97" i="7"/>
  <c r="R97" i="7"/>
  <c r="Q97" i="7"/>
  <c r="P97" i="7"/>
  <c r="O97" i="7"/>
  <c r="N97" i="7"/>
  <c r="M97" i="7"/>
  <c r="L97" i="7"/>
  <c r="K97" i="7"/>
  <c r="J97" i="7"/>
  <c r="I97" i="7"/>
  <c r="H97" i="7"/>
  <c r="G97" i="7"/>
  <c r="F97" i="7"/>
  <c r="E97" i="7"/>
  <c r="AY97" i="7" s="1"/>
  <c r="AZ97" i="7" s="1"/>
  <c r="D97" i="7"/>
  <c r="V96" i="7"/>
  <c r="U96" i="7"/>
  <c r="T96" i="7"/>
  <c r="S96" i="7"/>
  <c r="R96" i="7"/>
  <c r="Q96" i="7"/>
  <c r="P96" i="7"/>
  <c r="O96" i="7"/>
  <c r="N96" i="7"/>
  <c r="M96" i="7"/>
  <c r="L96" i="7"/>
  <c r="K96" i="7"/>
  <c r="J96" i="7"/>
  <c r="I96" i="7"/>
  <c r="H96" i="7"/>
  <c r="G96" i="7"/>
  <c r="F96" i="7"/>
  <c r="E96" i="7"/>
  <c r="D96" i="7"/>
  <c r="AY96" i="7" s="1"/>
  <c r="AZ96" i="7" s="1"/>
  <c r="V95" i="7"/>
  <c r="U95" i="7"/>
  <c r="T95" i="7"/>
  <c r="S95" i="7"/>
  <c r="R95" i="7"/>
  <c r="Q95" i="7"/>
  <c r="P95" i="7"/>
  <c r="O95" i="7"/>
  <c r="N95" i="7"/>
  <c r="M95" i="7"/>
  <c r="L95" i="7"/>
  <c r="K95" i="7"/>
  <c r="J95" i="7"/>
  <c r="I95" i="7"/>
  <c r="H95" i="7"/>
  <c r="G95" i="7"/>
  <c r="AY95" i="7" s="1"/>
  <c r="AZ95" i="7" s="1"/>
  <c r="F95" i="7"/>
  <c r="E95" i="7"/>
  <c r="D95" i="7"/>
  <c r="V94" i="7"/>
  <c r="V92" i="7" s="1"/>
  <c r="U94" i="7"/>
  <c r="T94" i="7"/>
  <c r="T92" i="7" s="1"/>
  <c r="S94" i="7"/>
  <c r="R94" i="7"/>
  <c r="R92" i="7" s="1"/>
  <c r="Q94" i="7"/>
  <c r="P94" i="7"/>
  <c r="P92" i="7" s="1"/>
  <c r="O94" i="7"/>
  <c r="N94" i="7"/>
  <c r="N92" i="7" s="1"/>
  <c r="M94" i="7"/>
  <c r="L94" i="7"/>
  <c r="L92" i="7" s="1"/>
  <c r="K94" i="7"/>
  <c r="J94" i="7"/>
  <c r="J92" i="7" s="1"/>
  <c r="I94" i="7"/>
  <c r="H94" i="7"/>
  <c r="H92" i="7" s="1"/>
  <c r="G94" i="7"/>
  <c r="F94" i="7"/>
  <c r="F92" i="7" s="1"/>
  <c r="E94" i="7"/>
  <c r="D94" i="7"/>
  <c r="AY94" i="7" s="1"/>
  <c r="AZ94" i="7" s="1"/>
  <c r="V93" i="7"/>
  <c r="U93" i="7"/>
  <c r="U92" i="7" s="1"/>
  <c r="T93" i="7"/>
  <c r="S93" i="7"/>
  <c r="R93" i="7"/>
  <c r="Q93" i="7"/>
  <c r="Q92" i="7" s="1"/>
  <c r="P93" i="7"/>
  <c r="O93" i="7"/>
  <c r="N93" i="7"/>
  <c r="M93" i="7"/>
  <c r="M92" i="7" s="1"/>
  <c r="L93" i="7"/>
  <c r="K93" i="7"/>
  <c r="J93" i="7"/>
  <c r="I93" i="7"/>
  <c r="I92" i="7" s="1"/>
  <c r="H93" i="7"/>
  <c r="G93" i="7"/>
  <c r="F93" i="7"/>
  <c r="E93" i="7"/>
  <c r="AY93" i="7" s="1"/>
  <c r="AZ93" i="7" s="1"/>
  <c r="D93" i="7"/>
  <c r="AU92" i="7"/>
  <c r="AT92" i="7"/>
  <c r="AS92" i="7"/>
  <c r="AR92" i="7"/>
  <c r="AQ92" i="7"/>
  <c r="AP92" i="7"/>
  <c r="AO92" i="7"/>
  <c r="AN92" i="7"/>
  <c r="AM92" i="7"/>
  <c r="AL92" i="7"/>
  <c r="AK92" i="7"/>
  <c r="AJ92" i="7"/>
  <c r="AI92" i="7"/>
  <c r="AH92" i="7"/>
  <c r="AG92" i="7"/>
  <c r="AF92" i="7"/>
  <c r="AE92" i="7"/>
  <c r="AD92" i="7"/>
  <c r="AC92" i="7"/>
  <c r="AB92" i="7"/>
  <c r="AA92" i="7"/>
  <c r="Z92" i="7"/>
  <c r="Y92" i="7"/>
  <c r="X92" i="7"/>
  <c r="W92" i="7"/>
  <c r="S92" i="7"/>
  <c r="O92" i="7"/>
  <c r="K92" i="7"/>
  <c r="G92" i="7"/>
  <c r="V91" i="7"/>
  <c r="U91" i="7"/>
  <c r="T91" i="7"/>
  <c r="S91" i="7"/>
  <c r="R91" i="7"/>
  <c r="Q91" i="7"/>
  <c r="P91" i="7"/>
  <c r="O91" i="7"/>
  <c r="N91" i="7"/>
  <c r="M91" i="7"/>
  <c r="L91" i="7"/>
  <c r="K91" i="7"/>
  <c r="J91" i="7"/>
  <c r="I91" i="7"/>
  <c r="H91" i="7"/>
  <c r="G91" i="7"/>
  <c r="F91" i="7"/>
  <c r="E91" i="7"/>
  <c r="D91" i="7"/>
  <c r="AY91" i="7" s="1"/>
  <c r="AZ91" i="7" s="1"/>
  <c r="V90" i="7"/>
  <c r="U90" i="7"/>
  <c r="T90" i="7"/>
  <c r="S90" i="7"/>
  <c r="R90" i="7"/>
  <c r="Q90" i="7"/>
  <c r="P90" i="7"/>
  <c r="O90" i="7"/>
  <c r="N90" i="7"/>
  <c r="M90" i="7"/>
  <c r="L90" i="7"/>
  <c r="K90" i="7"/>
  <c r="J90" i="7"/>
  <c r="I90" i="7"/>
  <c r="H90" i="7"/>
  <c r="G90" i="7"/>
  <c r="F90" i="7"/>
  <c r="E90" i="7"/>
  <c r="AY90" i="7" s="1"/>
  <c r="AZ90" i="7" s="1"/>
  <c r="D90" i="7"/>
  <c r="V89" i="7"/>
  <c r="U89" i="7"/>
  <c r="T89" i="7"/>
  <c r="S89" i="7"/>
  <c r="R89" i="7"/>
  <c r="Q89" i="7"/>
  <c r="P89" i="7"/>
  <c r="O89" i="7"/>
  <c r="N89" i="7"/>
  <c r="M89" i="7"/>
  <c r="L89" i="7"/>
  <c r="K89" i="7"/>
  <c r="J89" i="7"/>
  <c r="I89" i="7"/>
  <c r="H89" i="7"/>
  <c r="G89" i="7"/>
  <c r="F89" i="7"/>
  <c r="E89" i="7"/>
  <c r="D89" i="7"/>
  <c r="AY89" i="7" s="1"/>
  <c r="AZ89" i="7" s="1"/>
  <c r="V88" i="7"/>
  <c r="U88" i="7"/>
  <c r="T88" i="7"/>
  <c r="S88" i="7"/>
  <c r="R88" i="7"/>
  <c r="Q88" i="7"/>
  <c r="P88" i="7"/>
  <c r="O88" i="7"/>
  <c r="N88" i="7"/>
  <c r="M88" i="7"/>
  <c r="L88" i="7"/>
  <c r="K88" i="7"/>
  <c r="J88" i="7"/>
  <c r="I88" i="7"/>
  <c r="H88" i="7"/>
  <c r="G88" i="7"/>
  <c r="AY88" i="7" s="1"/>
  <c r="AZ88" i="7" s="1"/>
  <c r="F88" i="7"/>
  <c r="E88" i="7"/>
  <c r="D88" i="7"/>
  <c r="V87" i="7"/>
  <c r="U87" i="7"/>
  <c r="T87" i="7"/>
  <c r="S87" i="7"/>
  <c r="R87" i="7"/>
  <c r="Q87" i="7"/>
  <c r="P87" i="7"/>
  <c r="O87" i="7"/>
  <c r="N87" i="7"/>
  <c r="M87" i="7"/>
  <c r="L87" i="7"/>
  <c r="K87" i="7"/>
  <c r="J87" i="7"/>
  <c r="I87" i="7"/>
  <c r="H87" i="7"/>
  <c r="G87" i="7"/>
  <c r="F87" i="7"/>
  <c r="E87" i="7"/>
  <c r="D87" i="7"/>
  <c r="AY87" i="7" s="1"/>
  <c r="AZ87" i="7" s="1"/>
  <c r="V86" i="7"/>
  <c r="U86" i="7"/>
  <c r="T86" i="7"/>
  <c r="S86" i="7"/>
  <c r="R86" i="7"/>
  <c r="Q86" i="7"/>
  <c r="P86" i="7"/>
  <c r="O86" i="7"/>
  <c r="N86" i="7"/>
  <c r="M86" i="7"/>
  <c r="L86" i="7"/>
  <c r="K86" i="7"/>
  <c r="J86" i="7"/>
  <c r="I86" i="7"/>
  <c r="H86" i="7"/>
  <c r="G86" i="7"/>
  <c r="F86" i="7"/>
  <c r="E86" i="7"/>
  <c r="AY86" i="7" s="1"/>
  <c r="AZ86" i="7" s="1"/>
  <c r="D86" i="7"/>
  <c r="V85" i="7"/>
  <c r="U85" i="7"/>
  <c r="T85" i="7"/>
  <c r="S85" i="7"/>
  <c r="R85" i="7"/>
  <c r="Q85" i="7"/>
  <c r="P85" i="7"/>
  <c r="O85" i="7"/>
  <c r="N85" i="7"/>
  <c r="M85" i="7"/>
  <c r="L85" i="7"/>
  <c r="K85" i="7"/>
  <c r="J85" i="7"/>
  <c r="I85" i="7"/>
  <c r="H85" i="7"/>
  <c r="G85" i="7"/>
  <c r="F85" i="7"/>
  <c r="E85" i="7"/>
  <c r="D85" i="7"/>
  <c r="AY85" i="7" s="1"/>
  <c r="AZ85" i="7" s="1"/>
  <c r="V84" i="7"/>
  <c r="U84" i="7"/>
  <c r="T84" i="7"/>
  <c r="S84" i="7"/>
  <c r="R84" i="7"/>
  <c r="Q84" i="7"/>
  <c r="P84" i="7"/>
  <c r="O84" i="7"/>
  <c r="N84" i="7"/>
  <c r="M84" i="7"/>
  <c r="L84" i="7"/>
  <c r="K84" i="7"/>
  <c r="J84" i="7"/>
  <c r="I84" i="7"/>
  <c r="H84" i="7"/>
  <c r="G84" i="7"/>
  <c r="AY84" i="7" s="1"/>
  <c r="AZ84" i="7" s="1"/>
  <c r="F84" i="7"/>
  <c r="E84" i="7"/>
  <c r="D84" i="7"/>
  <c r="V83" i="7"/>
  <c r="U83" i="7"/>
  <c r="T83" i="7"/>
  <c r="S83" i="7"/>
  <c r="R83" i="7"/>
  <c r="Q83" i="7"/>
  <c r="P83" i="7"/>
  <c r="O83" i="7"/>
  <c r="N83" i="7"/>
  <c r="M83" i="7"/>
  <c r="L83" i="7"/>
  <c r="K83" i="7"/>
  <c r="J83" i="7"/>
  <c r="I83" i="7"/>
  <c r="H83" i="7"/>
  <c r="G83" i="7"/>
  <c r="F83" i="7"/>
  <c r="E83" i="7"/>
  <c r="D83" i="7"/>
  <c r="AY83" i="7" s="1"/>
  <c r="AZ83" i="7" s="1"/>
  <c r="V82" i="7"/>
  <c r="U82" i="7"/>
  <c r="T82" i="7"/>
  <c r="S82" i="7"/>
  <c r="R82" i="7"/>
  <c r="Q82" i="7"/>
  <c r="P82" i="7"/>
  <c r="O82" i="7"/>
  <c r="N82" i="7"/>
  <c r="M82" i="7"/>
  <c r="L82" i="7"/>
  <c r="K82" i="7"/>
  <c r="J82" i="7"/>
  <c r="I82" i="7"/>
  <c r="H82" i="7"/>
  <c r="G82" i="7"/>
  <c r="F82" i="7"/>
  <c r="E82" i="7"/>
  <c r="AY82" i="7" s="1"/>
  <c r="AZ82" i="7" s="1"/>
  <c r="D82" i="7"/>
  <c r="V81" i="7"/>
  <c r="U81" i="7"/>
  <c r="T81" i="7"/>
  <c r="S81" i="7"/>
  <c r="R81" i="7"/>
  <c r="Q81" i="7"/>
  <c r="P81" i="7"/>
  <c r="O81" i="7"/>
  <c r="N81" i="7"/>
  <c r="M81" i="7"/>
  <c r="L81" i="7"/>
  <c r="K81" i="7"/>
  <c r="J81" i="7"/>
  <c r="I81" i="7"/>
  <c r="H81" i="7"/>
  <c r="G81" i="7"/>
  <c r="F81" i="7"/>
  <c r="E81" i="7"/>
  <c r="D81" i="7"/>
  <c r="AY81" i="7" s="1"/>
  <c r="AZ81" i="7" s="1"/>
  <c r="V80" i="7"/>
  <c r="U80" i="7"/>
  <c r="T80" i="7"/>
  <c r="S80" i="7"/>
  <c r="R80" i="7"/>
  <c r="Q80" i="7"/>
  <c r="P80" i="7"/>
  <c r="O80" i="7"/>
  <c r="N80" i="7"/>
  <c r="M80" i="7"/>
  <c r="L80" i="7"/>
  <c r="K80" i="7"/>
  <c r="J80" i="7"/>
  <c r="I80" i="7"/>
  <c r="H80" i="7"/>
  <c r="G80" i="7"/>
  <c r="AY80" i="7" s="1"/>
  <c r="AZ80" i="7" s="1"/>
  <c r="F80" i="7"/>
  <c r="E80" i="7"/>
  <c r="D80" i="7"/>
  <c r="V79" i="7"/>
  <c r="U79" i="7"/>
  <c r="T79" i="7"/>
  <c r="S79" i="7"/>
  <c r="R79" i="7"/>
  <c r="Q79" i="7"/>
  <c r="P79" i="7"/>
  <c r="O79" i="7"/>
  <c r="N79" i="7"/>
  <c r="M79" i="7"/>
  <c r="L79" i="7"/>
  <c r="K79" i="7"/>
  <c r="J79" i="7"/>
  <c r="I79" i="7"/>
  <c r="H79" i="7"/>
  <c r="G79" i="7"/>
  <c r="F79" i="7"/>
  <c r="E79" i="7"/>
  <c r="D79" i="7"/>
  <c r="AY79" i="7" s="1"/>
  <c r="AZ79" i="7" s="1"/>
  <c r="V78" i="7"/>
  <c r="U78" i="7"/>
  <c r="T78" i="7"/>
  <c r="S78" i="7"/>
  <c r="R78" i="7"/>
  <c r="Q78" i="7"/>
  <c r="P78" i="7"/>
  <c r="O78" i="7"/>
  <c r="N78" i="7"/>
  <c r="M78" i="7"/>
  <c r="L78" i="7"/>
  <c r="K78" i="7"/>
  <c r="J78" i="7"/>
  <c r="I78" i="7"/>
  <c r="H78" i="7"/>
  <c r="G78" i="7"/>
  <c r="F78" i="7"/>
  <c r="E78" i="7"/>
  <c r="AY78" i="7" s="1"/>
  <c r="AZ78" i="7" s="1"/>
  <c r="D78" i="7"/>
  <c r="V77" i="7"/>
  <c r="U77" i="7"/>
  <c r="T77" i="7"/>
  <c r="S77" i="7"/>
  <c r="R77" i="7"/>
  <c r="Q77" i="7"/>
  <c r="P77" i="7"/>
  <c r="O77" i="7"/>
  <c r="N77" i="7"/>
  <c r="M77" i="7"/>
  <c r="L77" i="7"/>
  <c r="K77" i="7"/>
  <c r="J77" i="7"/>
  <c r="I77" i="7"/>
  <c r="H77" i="7"/>
  <c r="G77" i="7"/>
  <c r="F77" i="7"/>
  <c r="E77" i="7"/>
  <c r="D77" i="7"/>
  <c r="AY77" i="7" s="1"/>
  <c r="AZ77" i="7" s="1"/>
  <c r="V76" i="7"/>
  <c r="U76" i="7"/>
  <c r="T76" i="7"/>
  <c r="S76" i="7"/>
  <c r="R76" i="7"/>
  <c r="Q76" i="7"/>
  <c r="P76" i="7"/>
  <c r="O76" i="7"/>
  <c r="N76" i="7"/>
  <c r="M76" i="7"/>
  <c r="L76" i="7"/>
  <c r="K76" i="7"/>
  <c r="J76" i="7"/>
  <c r="I76" i="7"/>
  <c r="H76" i="7"/>
  <c r="G76" i="7"/>
  <c r="AY76" i="7" s="1"/>
  <c r="AZ76" i="7" s="1"/>
  <c r="F76" i="7"/>
  <c r="E76" i="7"/>
  <c r="D76" i="7"/>
  <c r="V75" i="7"/>
  <c r="U75" i="7"/>
  <c r="T75" i="7"/>
  <c r="S75" i="7"/>
  <c r="R75" i="7"/>
  <c r="Q75" i="7"/>
  <c r="P75" i="7"/>
  <c r="O75" i="7"/>
  <c r="N75" i="7"/>
  <c r="M75" i="7"/>
  <c r="L75" i="7"/>
  <c r="K75" i="7"/>
  <c r="J75" i="7"/>
  <c r="I75" i="7"/>
  <c r="H75" i="7"/>
  <c r="G75" i="7"/>
  <c r="F75" i="7"/>
  <c r="E75" i="7"/>
  <c r="D75" i="7"/>
  <c r="AY75" i="7" s="1"/>
  <c r="AZ75" i="7" s="1"/>
  <c r="V74" i="7"/>
  <c r="U74" i="7"/>
  <c r="T74" i="7"/>
  <c r="S74" i="7"/>
  <c r="R74" i="7"/>
  <c r="Q74" i="7"/>
  <c r="P74" i="7"/>
  <c r="O74" i="7"/>
  <c r="N74" i="7"/>
  <c r="M74" i="7"/>
  <c r="L74" i="7"/>
  <c r="K74" i="7"/>
  <c r="J74" i="7"/>
  <c r="I74" i="7"/>
  <c r="H74" i="7"/>
  <c r="G74" i="7"/>
  <c r="F74" i="7"/>
  <c r="E74" i="7"/>
  <c r="AY74" i="7" s="1"/>
  <c r="AZ74" i="7" s="1"/>
  <c r="D74" i="7"/>
  <c r="V73" i="7"/>
  <c r="U73" i="7"/>
  <c r="T73" i="7"/>
  <c r="S73" i="7"/>
  <c r="R73" i="7"/>
  <c r="Q73" i="7"/>
  <c r="P73" i="7"/>
  <c r="O73" i="7"/>
  <c r="N73" i="7"/>
  <c r="M73" i="7"/>
  <c r="L73" i="7"/>
  <c r="K73" i="7"/>
  <c r="J73" i="7"/>
  <c r="I73" i="7"/>
  <c r="H73" i="7"/>
  <c r="G73" i="7"/>
  <c r="F73" i="7"/>
  <c r="E73" i="7"/>
  <c r="D73" i="7"/>
  <c r="AY73" i="7" s="1"/>
  <c r="AZ73" i="7" s="1"/>
  <c r="V72" i="7"/>
  <c r="U72" i="7"/>
  <c r="T72" i="7"/>
  <c r="S72" i="7"/>
  <c r="R72" i="7"/>
  <c r="Q72" i="7"/>
  <c r="P72" i="7"/>
  <c r="O72" i="7"/>
  <c r="N72" i="7"/>
  <c r="M72" i="7"/>
  <c r="L72" i="7"/>
  <c r="K72" i="7"/>
  <c r="J72" i="7"/>
  <c r="I72" i="7"/>
  <c r="H72" i="7"/>
  <c r="G72" i="7"/>
  <c r="AY72" i="7" s="1"/>
  <c r="AZ72" i="7" s="1"/>
  <c r="F72" i="7"/>
  <c r="E72" i="7"/>
  <c r="D72" i="7"/>
  <c r="V71" i="7"/>
  <c r="U71" i="7"/>
  <c r="T71" i="7"/>
  <c r="S71" i="7"/>
  <c r="R71" i="7"/>
  <c r="Q71" i="7"/>
  <c r="P71" i="7"/>
  <c r="O71" i="7"/>
  <c r="N71" i="7"/>
  <c r="M71" i="7"/>
  <c r="L71" i="7"/>
  <c r="K71" i="7"/>
  <c r="J71" i="7"/>
  <c r="I71" i="7"/>
  <c r="H71" i="7"/>
  <c r="G71" i="7"/>
  <c r="F71" i="7"/>
  <c r="E71" i="7"/>
  <c r="D71" i="7"/>
  <c r="AY71" i="7" s="1"/>
  <c r="AZ71" i="7" s="1"/>
  <c r="V70" i="7"/>
  <c r="U70" i="7"/>
  <c r="T70" i="7"/>
  <c r="S70" i="7"/>
  <c r="R70" i="7"/>
  <c r="Q70" i="7"/>
  <c r="P70" i="7"/>
  <c r="O70" i="7"/>
  <c r="N70" i="7"/>
  <c r="M70" i="7"/>
  <c r="L70" i="7"/>
  <c r="K70" i="7"/>
  <c r="J70" i="7"/>
  <c r="I70" i="7"/>
  <c r="H70" i="7"/>
  <c r="G70" i="7"/>
  <c r="F70" i="7"/>
  <c r="E70" i="7"/>
  <c r="AY70" i="7" s="1"/>
  <c r="AZ70" i="7" s="1"/>
  <c r="D70" i="7"/>
  <c r="V69" i="7"/>
  <c r="U69" i="7"/>
  <c r="T69" i="7"/>
  <c r="S69" i="7"/>
  <c r="R69" i="7"/>
  <c r="Q69" i="7"/>
  <c r="P69" i="7"/>
  <c r="O69" i="7"/>
  <c r="N69" i="7"/>
  <c r="M69" i="7"/>
  <c r="L69" i="7"/>
  <c r="K69" i="7"/>
  <c r="J69" i="7"/>
  <c r="I69" i="7"/>
  <c r="H69" i="7"/>
  <c r="G69" i="7"/>
  <c r="F69" i="7"/>
  <c r="E69" i="7"/>
  <c r="D69" i="7"/>
  <c r="AY69" i="7" s="1"/>
  <c r="AZ69" i="7" s="1"/>
  <c r="V68" i="7"/>
  <c r="U68" i="7"/>
  <c r="T68" i="7"/>
  <c r="S68" i="7"/>
  <c r="R68" i="7"/>
  <c r="Q68" i="7"/>
  <c r="P68" i="7"/>
  <c r="O68" i="7"/>
  <c r="N68" i="7"/>
  <c r="M68" i="7"/>
  <c r="L68" i="7"/>
  <c r="K68" i="7"/>
  <c r="J68" i="7"/>
  <c r="I68" i="7"/>
  <c r="H68" i="7"/>
  <c r="G68" i="7"/>
  <c r="AY68" i="7" s="1"/>
  <c r="AZ68" i="7" s="1"/>
  <c r="F68" i="7"/>
  <c r="E68" i="7"/>
  <c r="D68" i="7"/>
  <c r="V67" i="7"/>
  <c r="U67" i="7"/>
  <c r="T67" i="7"/>
  <c r="S67" i="7"/>
  <c r="R67" i="7"/>
  <c r="Q67" i="7"/>
  <c r="P67" i="7"/>
  <c r="O67" i="7"/>
  <c r="N67" i="7"/>
  <c r="M67" i="7"/>
  <c r="L67" i="7"/>
  <c r="K67" i="7"/>
  <c r="J67" i="7"/>
  <c r="I67" i="7"/>
  <c r="H67" i="7"/>
  <c r="G67" i="7"/>
  <c r="F67" i="7"/>
  <c r="E67" i="7"/>
  <c r="D67" i="7"/>
  <c r="AY67" i="7" s="1"/>
  <c r="AZ67" i="7" s="1"/>
  <c r="V66" i="7"/>
  <c r="U66" i="7"/>
  <c r="U64" i="7" s="1"/>
  <c r="T66" i="7"/>
  <c r="S66" i="7"/>
  <c r="S64" i="7" s="1"/>
  <c r="R66" i="7"/>
  <c r="Q66" i="7"/>
  <c r="Q64" i="7" s="1"/>
  <c r="P66" i="7"/>
  <c r="O66" i="7"/>
  <c r="O64" i="7" s="1"/>
  <c r="N66" i="7"/>
  <c r="M66" i="7"/>
  <c r="M64" i="7" s="1"/>
  <c r="L66" i="7"/>
  <c r="K66" i="7"/>
  <c r="K64" i="7" s="1"/>
  <c r="J66" i="7"/>
  <c r="I66" i="7"/>
  <c r="I64" i="7" s="1"/>
  <c r="H66" i="7"/>
  <c r="G66" i="7"/>
  <c r="G64" i="7" s="1"/>
  <c r="F66" i="7"/>
  <c r="E66" i="7"/>
  <c r="AY66" i="7" s="1"/>
  <c r="AZ66" i="7" s="1"/>
  <c r="D66" i="7"/>
  <c r="V65" i="7"/>
  <c r="V64" i="7" s="1"/>
  <c r="U65" i="7"/>
  <c r="T65" i="7"/>
  <c r="S65" i="7"/>
  <c r="R65" i="7"/>
  <c r="R64" i="7" s="1"/>
  <c r="Q65" i="7"/>
  <c r="P65" i="7"/>
  <c r="O65" i="7"/>
  <c r="N65" i="7"/>
  <c r="N64" i="7" s="1"/>
  <c r="M65" i="7"/>
  <c r="L65" i="7"/>
  <c r="K65" i="7"/>
  <c r="J65" i="7"/>
  <c r="J64" i="7" s="1"/>
  <c r="I65" i="7"/>
  <c r="H65" i="7"/>
  <c r="G65" i="7"/>
  <c r="F65" i="7"/>
  <c r="F64" i="7" s="1"/>
  <c r="E65" i="7"/>
  <c r="D65" i="7"/>
  <c r="AY65" i="7" s="1"/>
  <c r="AZ65" i="7" s="1"/>
  <c r="AU64" i="7"/>
  <c r="AT64" i="7"/>
  <c r="AT18" i="10" s="1"/>
  <c r="AS64" i="7"/>
  <c r="AR64" i="7"/>
  <c r="AR18" i="10" s="1"/>
  <c r="AQ64" i="7"/>
  <c r="AP64" i="7"/>
  <c r="AP18" i="10" s="1"/>
  <c r="AO64" i="7"/>
  <c r="AN64" i="7"/>
  <c r="AN18" i="10" s="1"/>
  <c r="AM64" i="7"/>
  <c r="AL64" i="7"/>
  <c r="AL18" i="10" s="1"/>
  <c r="AK64" i="7"/>
  <c r="AJ64" i="7"/>
  <c r="AJ18" i="10" s="1"/>
  <c r="AI64" i="7"/>
  <c r="AH64" i="7"/>
  <c r="AH18" i="10" s="1"/>
  <c r="AG64" i="7"/>
  <c r="AF64" i="7"/>
  <c r="AE64" i="7"/>
  <c r="AD64" i="7"/>
  <c r="AC64" i="7"/>
  <c r="AB64" i="7"/>
  <c r="AB18" i="10" s="1"/>
  <c r="AA64" i="7"/>
  <c r="Z64" i="7"/>
  <c r="Y64" i="7"/>
  <c r="X64" i="7"/>
  <c r="X18" i="10" s="1"/>
  <c r="W64" i="7"/>
  <c r="T64" i="7"/>
  <c r="P64" i="7"/>
  <c r="L64" i="7"/>
  <c r="H64" i="7"/>
  <c r="V63" i="7"/>
  <c r="U63" i="7"/>
  <c r="T63" i="7"/>
  <c r="S63" i="7"/>
  <c r="R63" i="7"/>
  <c r="Q63" i="7"/>
  <c r="P63" i="7"/>
  <c r="O63" i="7"/>
  <c r="N63" i="7"/>
  <c r="M63" i="7"/>
  <c r="L63" i="7"/>
  <c r="K63" i="7"/>
  <c r="J63" i="7"/>
  <c r="I63" i="7"/>
  <c r="H63" i="7"/>
  <c r="G63" i="7"/>
  <c r="F63" i="7"/>
  <c r="E63" i="7"/>
  <c r="AY63" i="7" s="1"/>
  <c r="AZ63" i="7" s="1"/>
  <c r="D63" i="7"/>
  <c r="V62" i="7"/>
  <c r="U62" i="7"/>
  <c r="T62" i="7"/>
  <c r="S62" i="7"/>
  <c r="R62" i="7"/>
  <c r="Q62" i="7"/>
  <c r="P62" i="7"/>
  <c r="O62" i="7"/>
  <c r="N62" i="7"/>
  <c r="M62" i="7"/>
  <c r="L62" i="7"/>
  <c r="K62" i="7"/>
  <c r="J62" i="7"/>
  <c r="I62" i="7"/>
  <c r="H62" i="7"/>
  <c r="G62" i="7"/>
  <c r="F62" i="7"/>
  <c r="E62" i="7"/>
  <c r="D62" i="7"/>
  <c r="AY62" i="7" s="1"/>
  <c r="AZ62" i="7" s="1"/>
  <c r="V61" i="7"/>
  <c r="U61" i="7"/>
  <c r="T61" i="7"/>
  <c r="S61" i="7"/>
  <c r="R61" i="7"/>
  <c r="Q61" i="7"/>
  <c r="P61" i="7"/>
  <c r="O61" i="7"/>
  <c r="N61" i="7"/>
  <c r="M61" i="7"/>
  <c r="L61" i="7"/>
  <c r="K61" i="7"/>
  <c r="J61" i="7"/>
  <c r="I61" i="7"/>
  <c r="H61" i="7"/>
  <c r="G61" i="7"/>
  <c r="AY61" i="7" s="1"/>
  <c r="AZ61" i="7" s="1"/>
  <c r="F61" i="7"/>
  <c r="E61" i="7"/>
  <c r="D61" i="7"/>
  <c r="V60" i="7"/>
  <c r="U60" i="7"/>
  <c r="T60" i="7"/>
  <c r="S60" i="7"/>
  <c r="R60" i="7"/>
  <c r="Q60" i="7"/>
  <c r="P60" i="7"/>
  <c r="O60" i="7"/>
  <c r="N60" i="7"/>
  <c r="M60" i="7"/>
  <c r="L60" i="7"/>
  <c r="K60" i="7"/>
  <c r="J60" i="7"/>
  <c r="I60" i="7"/>
  <c r="H60" i="7"/>
  <c r="G60" i="7"/>
  <c r="F60" i="7"/>
  <c r="E60" i="7"/>
  <c r="D60" i="7"/>
  <c r="AY60" i="7" s="1"/>
  <c r="AZ60" i="7" s="1"/>
  <c r="V59" i="7"/>
  <c r="U59" i="7"/>
  <c r="T59" i="7"/>
  <c r="S59" i="7"/>
  <c r="R59" i="7"/>
  <c r="Q59" i="7"/>
  <c r="P59" i="7"/>
  <c r="O59" i="7"/>
  <c r="N59" i="7"/>
  <c r="M59" i="7"/>
  <c r="L59" i="7"/>
  <c r="K59" i="7"/>
  <c r="J59" i="7"/>
  <c r="I59" i="7"/>
  <c r="H59" i="7"/>
  <c r="G59" i="7"/>
  <c r="F59" i="7"/>
  <c r="E59" i="7"/>
  <c r="AY59" i="7" s="1"/>
  <c r="AZ59" i="7" s="1"/>
  <c r="D59" i="7"/>
  <c r="V58" i="7"/>
  <c r="V56" i="7" s="1"/>
  <c r="U58" i="7"/>
  <c r="T58" i="7"/>
  <c r="T56" i="7" s="1"/>
  <c r="S58" i="7"/>
  <c r="R58" i="7"/>
  <c r="R56" i="7" s="1"/>
  <c r="Q58" i="7"/>
  <c r="P58" i="7"/>
  <c r="P56" i="7" s="1"/>
  <c r="O58" i="7"/>
  <c r="N58" i="7"/>
  <c r="N56" i="7" s="1"/>
  <c r="M58" i="7"/>
  <c r="L58" i="7"/>
  <c r="L56" i="7" s="1"/>
  <c r="K58" i="7"/>
  <c r="J58" i="7"/>
  <c r="J56" i="7" s="1"/>
  <c r="I58" i="7"/>
  <c r="H58" i="7"/>
  <c r="H56" i="7" s="1"/>
  <c r="G58" i="7"/>
  <c r="F58" i="7"/>
  <c r="F56" i="7" s="1"/>
  <c r="E58" i="7"/>
  <c r="D58" i="7"/>
  <c r="AY58" i="7" s="1"/>
  <c r="AZ58" i="7" s="1"/>
  <c r="V57" i="7"/>
  <c r="U57" i="7"/>
  <c r="T57" i="7"/>
  <c r="S57" i="7"/>
  <c r="S56" i="7" s="1"/>
  <c r="R57" i="7"/>
  <c r="Q57" i="7"/>
  <c r="P57" i="7"/>
  <c r="O57" i="7"/>
  <c r="O56" i="7" s="1"/>
  <c r="N57" i="7"/>
  <c r="M57" i="7"/>
  <c r="L57" i="7"/>
  <c r="K57" i="7"/>
  <c r="K56" i="7" s="1"/>
  <c r="J57" i="7"/>
  <c r="I57" i="7"/>
  <c r="H57" i="7"/>
  <c r="G57" i="7"/>
  <c r="G56" i="7" s="1"/>
  <c r="F57" i="7"/>
  <c r="E57" i="7"/>
  <c r="D57" i="7"/>
  <c r="AU56" i="7"/>
  <c r="AT56" i="7"/>
  <c r="AS56" i="7"/>
  <c r="AR56" i="7"/>
  <c r="AQ56" i="7"/>
  <c r="AP56" i="7"/>
  <c r="AO56" i="7"/>
  <c r="AN56" i="7"/>
  <c r="AM56" i="7"/>
  <c r="AL56" i="7"/>
  <c r="AK56" i="7"/>
  <c r="AJ56" i="7"/>
  <c r="AI56" i="7"/>
  <c r="AH56" i="7"/>
  <c r="AG56" i="7"/>
  <c r="AF56" i="7"/>
  <c r="AE56" i="7"/>
  <c r="AD56" i="7"/>
  <c r="AC56" i="7"/>
  <c r="AB56" i="7"/>
  <c r="AA56" i="7"/>
  <c r="Z56" i="7"/>
  <c r="Y56" i="7"/>
  <c r="X56" i="7"/>
  <c r="W56" i="7"/>
  <c r="U56" i="7"/>
  <c r="Q56" i="7"/>
  <c r="M56" i="7"/>
  <c r="I56" i="7"/>
  <c r="E56" i="7"/>
  <c r="V55" i="7"/>
  <c r="U55" i="7"/>
  <c r="T55" i="7"/>
  <c r="S55" i="7"/>
  <c r="R55" i="7"/>
  <c r="Q55" i="7"/>
  <c r="P55" i="7"/>
  <c r="O55" i="7"/>
  <c r="N55" i="7"/>
  <c r="M55" i="7"/>
  <c r="L55" i="7"/>
  <c r="K55" i="7"/>
  <c r="J55" i="7"/>
  <c r="I55" i="7"/>
  <c r="H55" i="7"/>
  <c r="G55" i="7"/>
  <c r="F55" i="7"/>
  <c r="E55" i="7"/>
  <c r="D55" i="7"/>
  <c r="AY55" i="7" s="1"/>
  <c r="AZ55" i="7" s="1"/>
  <c r="V54" i="7"/>
  <c r="U54" i="7"/>
  <c r="T54" i="7"/>
  <c r="S54" i="7"/>
  <c r="S52" i="7" s="1"/>
  <c r="R54" i="7"/>
  <c r="Q54" i="7"/>
  <c r="P54" i="7"/>
  <c r="O54" i="7"/>
  <c r="O52" i="7" s="1"/>
  <c r="N54" i="7"/>
  <c r="M54" i="7"/>
  <c r="L54" i="7"/>
  <c r="K54" i="7"/>
  <c r="K52" i="7" s="1"/>
  <c r="J54" i="7"/>
  <c r="I54" i="7"/>
  <c r="H54" i="7"/>
  <c r="G54" i="7"/>
  <c r="G52" i="7" s="1"/>
  <c r="F54" i="7"/>
  <c r="E54" i="7"/>
  <c r="D54" i="7"/>
  <c r="V53" i="7"/>
  <c r="U53" i="7"/>
  <c r="U52" i="7" s="1"/>
  <c r="T53" i="7"/>
  <c r="T52" i="7" s="1"/>
  <c r="S53" i="7"/>
  <c r="R53" i="7"/>
  <c r="Q53" i="7"/>
  <c r="Q52" i="7" s="1"/>
  <c r="P53" i="7"/>
  <c r="P52" i="7" s="1"/>
  <c r="O53" i="7"/>
  <c r="N53" i="7"/>
  <c r="M53" i="7"/>
  <c r="M52" i="7" s="1"/>
  <c r="L53" i="7"/>
  <c r="L52" i="7" s="1"/>
  <c r="K53" i="7"/>
  <c r="J53" i="7"/>
  <c r="I53" i="7"/>
  <c r="I52" i="7" s="1"/>
  <c r="H53" i="7"/>
  <c r="H52" i="7" s="1"/>
  <c r="G53" i="7"/>
  <c r="F53" i="7"/>
  <c r="E53" i="7"/>
  <c r="E52" i="7" s="1"/>
  <c r="D53" i="7"/>
  <c r="AY53" i="7" s="1"/>
  <c r="AZ53" i="7" s="1"/>
  <c r="AU52" i="7"/>
  <c r="AT52" i="7"/>
  <c r="AS52" i="7"/>
  <c r="AR52" i="7"/>
  <c r="AQ52" i="7"/>
  <c r="AP52" i="7"/>
  <c r="AO52" i="7"/>
  <c r="AN52" i="7"/>
  <c r="AM52" i="7"/>
  <c r="AL52" i="7"/>
  <c r="AK52" i="7"/>
  <c r="AJ52" i="7"/>
  <c r="AI52" i="7"/>
  <c r="AH52" i="7"/>
  <c r="AG52" i="7"/>
  <c r="AF52" i="7"/>
  <c r="AE52" i="7"/>
  <c r="AD52" i="7"/>
  <c r="AC52" i="7"/>
  <c r="AB52" i="7"/>
  <c r="AA52" i="7"/>
  <c r="Z52" i="7"/>
  <c r="Y52" i="7"/>
  <c r="X52" i="7"/>
  <c r="W52" i="7"/>
  <c r="V52" i="7"/>
  <c r="R52" i="7"/>
  <c r="N52" i="7"/>
  <c r="J52" i="7"/>
  <c r="F52" i="7"/>
  <c r="V51" i="7"/>
  <c r="U51" i="7"/>
  <c r="T51" i="7"/>
  <c r="S51" i="7"/>
  <c r="R51" i="7"/>
  <c r="Q51" i="7"/>
  <c r="P51" i="7"/>
  <c r="O51" i="7"/>
  <c r="N51" i="7"/>
  <c r="M51" i="7"/>
  <c r="L51" i="7"/>
  <c r="K51" i="7"/>
  <c r="J51" i="7"/>
  <c r="I51" i="7"/>
  <c r="H51" i="7"/>
  <c r="G51" i="7"/>
  <c r="AY51" i="7" s="1"/>
  <c r="AZ51" i="7" s="1"/>
  <c r="F51" i="7"/>
  <c r="E51" i="7"/>
  <c r="D51" i="7"/>
  <c r="V50" i="7"/>
  <c r="U50" i="7"/>
  <c r="T50" i="7"/>
  <c r="T48" i="7" s="1"/>
  <c r="S50" i="7"/>
  <c r="R50" i="7"/>
  <c r="Q50" i="7"/>
  <c r="P50" i="7"/>
  <c r="P48" i="7" s="1"/>
  <c r="O50" i="7"/>
  <c r="N50" i="7"/>
  <c r="M50" i="7"/>
  <c r="L50" i="7"/>
  <c r="L48" i="7" s="1"/>
  <c r="K50" i="7"/>
  <c r="J50" i="7"/>
  <c r="I50" i="7"/>
  <c r="H50" i="7"/>
  <c r="H48" i="7" s="1"/>
  <c r="G50" i="7"/>
  <c r="F50" i="7"/>
  <c r="E50" i="7"/>
  <c r="D50" i="7"/>
  <c r="AY50" i="7" s="1"/>
  <c r="AZ50" i="7" s="1"/>
  <c r="V49" i="7"/>
  <c r="V48" i="7" s="1"/>
  <c r="U49" i="7"/>
  <c r="U48" i="7" s="1"/>
  <c r="T49" i="7"/>
  <c r="S49" i="7"/>
  <c r="R49" i="7"/>
  <c r="R48" i="7" s="1"/>
  <c r="Q49" i="7"/>
  <c r="Q48" i="7" s="1"/>
  <c r="P49" i="7"/>
  <c r="O49" i="7"/>
  <c r="N49" i="7"/>
  <c r="N48" i="7" s="1"/>
  <c r="M49" i="7"/>
  <c r="M48" i="7" s="1"/>
  <c r="L49" i="7"/>
  <c r="K49" i="7"/>
  <c r="J49" i="7"/>
  <c r="J48" i="7" s="1"/>
  <c r="I49" i="7"/>
  <c r="I48" i="7" s="1"/>
  <c r="H49" i="7"/>
  <c r="G49" i="7"/>
  <c r="F49" i="7"/>
  <c r="F48" i="7" s="1"/>
  <c r="E49" i="7"/>
  <c r="AY49" i="7" s="1"/>
  <c r="AZ49" i="7" s="1"/>
  <c r="D49" i="7"/>
  <c r="AU48" i="7"/>
  <c r="AT48" i="7"/>
  <c r="AS48" i="7"/>
  <c r="AR48" i="7"/>
  <c r="AQ48" i="7"/>
  <c r="AP48" i="7"/>
  <c r="AO48" i="7"/>
  <c r="AN48" i="7"/>
  <c r="AM48" i="7"/>
  <c r="AL48" i="7"/>
  <c r="AK48" i="7"/>
  <c r="AJ48" i="7"/>
  <c r="AI48" i="7"/>
  <c r="AH48" i="7"/>
  <c r="AG48" i="7"/>
  <c r="AF48" i="7"/>
  <c r="AE48" i="7"/>
  <c r="AD48" i="7"/>
  <c r="AC48" i="7"/>
  <c r="AB48" i="7"/>
  <c r="AA48" i="7"/>
  <c r="Z48" i="7"/>
  <c r="Y48" i="7"/>
  <c r="X48" i="7"/>
  <c r="W48" i="7"/>
  <c r="S48" i="7"/>
  <c r="O48" i="7"/>
  <c r="K48" i="7"/>
  <c r="G48" i="7"/>
  <c r="V47" i="7"/>
  <c r="U47" i="7"/>
  <c r="T47" i="7"/>
  <c r="T45" i="7" s="1"/>
  <c r="S47" i="7"/>
  <c r="R47" i="7"/>
  <c r="Q47" i="7"/>
  <c r="P47" i="7"/>
  <c r="P45" i="7" s="1"/>
  <c r="O47" i="7"/>
  <c r="N47" i="7"/>
  <c r="M47" i="7"/>
  <c r="L47" i="7"/>
  <c r="L45" i="7" s="1"/>
  <c r="K47" i="7"/>
  <c r="J47" i="7"/>
  <c r="I47" i="7"/>
  <c r="H47" i="7"/>
  <c r="H45" i="7" s="1"/>
  <c r="G47" i="7"/>
  <c r="F47" i="7"/>
  <c r="E47" i="7"/>
  <c r="D47" i="7"/>
  <c r="AY47" i="7" s="1"/>
  <c r="AZ47" i="7" s="1"/>
  <c r="V46" i="7"/>
  <c r="V45" i="7" s="1"/>
  <c r="U46" i="7"/>
  <c r="U45" i="7" s="1"/>
  <c r="T46" i="7"/>
  <c r="S46" i="7"/>
  <c r="R46" i="7"/>
  <c r="R45" i="7" s="1"/>
  <c r="Q46" i="7"/>
  <c r="Q45" i="7" s="1"/>
  <c r="P46" i="7"/>
  <c r="O46" i="7"/>
  <c r="N46" i="7"/>
  <c r="N45" i="7" s="1"/>
  <c r="M46" i="7"/>
  <c r="M45" i="7" s="1"/>
  <c r="L46" i="7"/>
  <c r="K46" i="7"/>
  <c r="J46" i="7"/>
  <c r="J45" i="7" s="1"/>
  <c r="I46" i="7"/>
  <c r="I45" i="7" s="1"/>
  <c r="H46" i="7"/>
  <c r="G46" i="7"/>
  <c r="F46" i="7"/>
  <c r="F45" i="7" s="1"/>
  <c r="E46" i="7"/>
  <c r="AY46" i="7" s="1"/>
  <c r="AZ46" i="7" s="1"/>
  <c r="D46" i="7"/>
  <c r="AU45" i="7"/>
  <c r="AT45" i="7"/>
  <c r="AS45" i="7"/>
  <c r="AR45" i="7"/>
  <c r="AQ45" i="7"/>
  <c r="AP45" i="7"/>
  <c r="AO45" i="7"/>
  <c r="AN45" i="7"/>
  <c r="AM45" i="7"/>
  <c r="AL45" i="7"/>
  <c r="AK45" i="7"/>
  <c r="AJ45" i="7"/>
  <c r="AI45" i="7"/>
  <c r="AH45" i="7"/>
  <c r="AG45" i="7"/>
  <c r="AF45" i="7"/>
  <c r="AE45" i="7"/>
  <c r="AD45" i="7"/>
  <c r="AC45" i="7"/>
  <c r="AB45" i="7"/>
  <c r="AA45" i="7"/>
  <c r="Z45" i="7"/>
  <c r="Y45" i="7"/>
  <c r="X45" i="7"/>
  <c r="W45" i="7"/>
  <c r="S45" i="7"/>
  <c r="O45" i="7"/>
  <c r="K45" i="7"/>
  <c r="G45" i="7"/>
  <c r="V44" i="7"/>
  <c r="U44" i="7"/>
  <c r="T44" i="7"/>
  <c r="S44" i="7"/>
  <c r="R44" i="7"/>
  <c r="Q44" i="7"/>
  <c r="P44" i="7"/>
  <c r="O44" i="7"/>
  <c r="N44" i="7"/>
  <c r="M44" i="7"/>
  <c r="L44" i="7"/>
  <c r="K44" i="7"/>
  <c r="J44" i="7"/>
  <c r="I44" i="7"/>
  <c r="H44" i="7"/>
  <c r="G44" i="7"/>
  <c r="F44" i="7"/>
  <c r="E44" i="7"/>
  <c r="D44" i="7"/>
  <c r="AY44" i="7" s="1"/>
  <c r="AZ44" i="7" s="1"/>
  <c r="V43" i="7"/>
  <c r="U43" i="7"/>
  <c r="T43" i="7"/>
  <c r="S43" i="7"/>
  <c r="R43" i="7"/>
  <c r="Q43" i="7"/>
  <c r="P43" i="7"/>
  <c r="O43" i="7"/>
  <c r="N43" i="7"/>
  <c r="M43" i="7"/>
  <c r="L43" i="7"/>
  <c r="K43" i="7"/>
  <c r="J43" i="7"/>
  <c r="I43" i="7"/>
  <c r="H43" i="7"/>
  <c r="G43" i="7"/>
  <c r="F43" i="7"/>
  <c r="E43" i="7"/>
  <c r="AY43" i="7" s="1"/>
  <c r="AZ43" i="7" s="1"/>
  <c r="D43" i="7"/>
  <c r="V42" i="7"/>
  <c r="U42" i="7"/>
  <c r="T42" i="7"/>
  <c r="S42" i="7"/>
  <c r="R42" i="7"/>
  <c r="Q42" i="7"/>
  <c r="P42" i="7"/>
  <c r="O42" i="7"/>
  <c r="N42" i="7"/>
  <c r="M42" i="7"/>
  <c r="L42" i="7"/>
  <c r="K42" i="7"/>
  <c r="J42" i="7"/>
  <c r="I42" i="7"/>
  <c r="H42" i="7"/>
  <c r="G42" i="7"/>
  <c r="F42" i="7"/>
  <c r="E42" i="7"/>
  <c r="D42" i="7"/>
  <c r="AY42" i="7" s="1"/>
  <c r="AZ42" i="7" s="1"/>
  <c r="V41" i="7"/>
  <c r="U41" i="7"/>
  <c r="T41" i="7"/>
  <c r="S41" i="7"/>
  <c r="R41" i="7"/>
  <c r="Q41" i="7"/>
  <c r="P41" i="7"/>
  <c r="O41" i="7"/>
  <c r="N41" i="7"/>
  <c r="M41" i="7"/>
  <c r="L41" i="7"/>
  <c r="K41" i="7"/>
  <c r="J41" i="7"/>
  <c r="I41" i="7"/>
  <c r="H41" i="7"/>
  <c r="G41" i="7"/>
  <c r="AY41" i="7" s="1"/>
  <c r="AZ41" i="7" s="1"/>
  <c r="F41" i="7"/>
  <c r="E41" i="7"/>
  <c r="D41" i="7"/>
  <c r="V40" i="7"/>
  <c r="U40" i="7"/>
  <c r="T40" i="7"/>
  <c r="S40" i="7"/>
  <c r="R40" i="7"/>
  <c r="Q40" i="7"/>
  <c r="P40" i="7"/>
  <c r="O40" i="7"/>
  <c r="N40" i="7"/>
  <c r="M40" i="7"/>
  <c r="L40" i="7"/>
  <c r="K40" i="7"/>
  <c r="J40" i="7"/>
  <c r="I40" i="7"/>
  <c r="H40" i="7"/>
  <c r="G40" i="7"/>
  <c r="F40" i="7"/>
  <c r="E40" i="7"/>
  <c r="D40" i="7"/>
  <c r="AY40" i="7" s="1"/>
  <c r="AZ40" i="7" s="1"/>
  <c r="V39" i="7"/>
  <c r="U39" i="7"/>
  <c r="T39" i="7"/>
  <c r="S39" i="7"/>
  <c r="R39" i="7"/>
  <c r="Q39" i="7"/>
  <c r="P39" i="7"/>
  <c r="O39" i="7"/>
  <c r="N39" i="7"/>
  <c r="M39" i="7"/>
  <c r="L39" i="7"/>
  <c r="K39" i="7"/>
  <c r="J39" i="7"/>
  <c r="I39" i="7"/>
  <c r="H39" i="7"/>
  <c r="G39" i="7"/>
  <c r="F39" i="7"/>
  <c r="E39" i="7"/>
  <c r="AY39" i="7" s="1"/>
  <c r="AZ39" i="7" s="1"/>
  <c r="D39" i="7"/>
  <c r="V38" i="7"/>
  <c r="U38" i="7"/>
  <c r="T38" i="7"/>
  <c r="S38" i="7"/>
  <c r="R38" i="7"/>
  <c r="Q38" i="7"/>
  <c r="P38" i="7"/>
  <c r="O38" i="7"/>
  <c r="N38" i="7"/>
  <c r="M38" i="7"/>
  <c r="L38" i="7"/>
  <c r="K38" i="7"/>
  <c r="J38" i="7"/>
  <c r="I38" i="7"/>
  <c r="H38" i="7"/>
  <c r="G38" i="7"/>
  <c r="F38" i="7"/>
  <c r="E38" i="7"/>
  <c r="D38" i="7"/>
  <c r="AY38" i="7" s="1"/>
  <c r="AZ38" i="7" s="1"/>
  <c r="V37" i="7"/>
  <c r="U37" i="7"/>
  <c r="T37" i="7"/>
  <c r="S37" i="7"/>
  <c r="R37" i="7"/>
  <c r="Q37" i="7"/>
  <c r="P37" i="7"/>
  <c r="O37" i="7"/>
  <c r="N37" i="7"/>
  <c r="M37" i="7"/>
  <c r="L37" i="7"/>
  <c r="K37" i="7"/>
  <c r="J37" i="7"/>
  <c r="I37" i="7"/>
  <c r="H37" i="7"/>
  <c r="G37" i="7"/>
  <c r="AY37" i="7" s="1"/>
  <c r="AZ37" i="7" s="1"/>
  <c r="F37" i="7"/>
  <c r="E37" i="7"/>
  <c r="D37" i="7"/>
  <c r="V36" i="7"/>
  <c r="U36" i="7"/>
  <c r="T36" i="7"/>
  <c r="S36" i="7"/>
  <c r="R36" i="7"/>
  <c r="Q36" i="7"/>
  <c r="P36" i="7"/>
  <c r="O36" i="7"/>
  <c r="N36" i="7"/>
  <c r="M36" i="7"/>
  <c r="L36" i="7"/>
  <c r="K36" i="7"/>
  <c r="J36" i="7"/>
  <c r="I36" i="7"/>
  <c r="H36" i="7"/>
  <c r="G36" i="7"/>
  <c r="F36" i="7"/>
  <c r="E36" i="7"/>
  <c r="D36" i="7"/>
  <c r="AY36" i="7" s="1"/>
  <c r="AZ36" i="7" s="1"/>
  <c r="V35" i="7"/>
  <c r="U35" i="7"/>
  <c r="T35" i="7"/>
  <c r="S35" i="7"/>
  <c r="R35" i="7"/>
  <c r="Q35" i="7"/>
  <c r="P35" i="7"/>
  <c r="O35" i="7"/>
  <c r="N35" i="7"/>
  <c r="M35" i="7"/>
  <c r="L35" i="7"/>
  <c r="K35" i="7"/>
  <c r="J35" i="7"/>
  <c r="I35" i="7"/>
  <c r="H35" i="7"/>
  <c r="G35" i="7"/>
  <c r="F35" i="7"/>
  <c r="E35" i="7"/>
  <c r="AY35" i="7" s="1"/>
  <c r="AZ35" i="7" s="1"/>
  <c r="D35" i="7"/>
  <c r="V34" i="7"/>
  <c r="U34" i="7"/>
  <c r="T34" i="7"/>
  <c r="S34" i="7"/>
  <c r="R34" i="7"/>
  <c r="Q34" i="7"/>
  <c r="P34" i="7"/>
  <c r="O34" i="7"/>
  <c r="N34" i="7"/>
  <c r="M34" i="7"/>
  <c r="L34" i="7"/>
  <c r="K34" i="7"/>
  <c r="J34" i="7"/>
  <c r="I34" i="7"/>
  <c r="H34" i="7"/>
  <c r="G34" i="7"/>
  <c r="F34" i="7"/>
  <c r="E34" i="7"/>
  <c r="D34" i="7"/>
  <c r="AY34" i="7" s="1"/>
  <c r="AZ34" i="7" s="1"/>
  <c r="V33" i="7"/>
  <c r="U33" i="7"/>
  <c r="T33" i="7"/>
  <c r="S33" i="7"/>
  <c r="R33" i="7"/>
  <c r="Q33" i="7"/>
  <c r="P33" i="7"/>
  <c r="O33" i="7"/>
  <c r="N33" i="7"/>
  <c r="M33" i="7"/>
  <c r="L33" i="7"/>
  <c r="K33" i="7"/>
  <c r="J33" i="7"/>
  <c r="I33" i="7"/>
  <c r="H33" i="7"/>
  <c r="G33" i="7"/>
  <c r="AY33" i="7" s="1"/>
  <c r="AZ33" i="7" s="1"/>
  <c r="F33" i="7"/>
  <c r="E33" i="7"/>
  <c r="D33" i="7"/>
  <c r="V32" i="7"/>
  <c r="U32" i="7"/>
  <c r="T32" i="7"/>
  <c r="S32" i="7"/>
  <c r="R32" i="7"/>
  <c r="Q32" i="7"/>
  <c r="P32" i="7"/>
  <c r="O32" i="7"/>
  <c r="N32" i="7"/>
  <c r="M32" i="7"/>
  <c r="L32" i="7"/>
  <c r="K32" i="7"/>
  <c r="J32" i="7"/>
  <c r="I32" i="7"/>
  <c r="H32" i="7"/>
  <c r="G32" i="7"/>
  <c r="F32" i="7"/>
  <c r="E32" i="7"/>
  <c r="D32" i="7"/>
  <c r="AY32" i="7" s="1"/>
  <c r="AZ32" i="7" s="1"/>
  <c r="V31" i="7"/>
  <c r="U31" i="7"/>
  <c r="T31" i="7"/>
  <c r="S31" i="7"/>
  <c r="R31" i="7"/>
  <c r="Q31" i="7"/>
  <c r="P31" i="7"/>
  <c r="O31" i="7"/>
  <c r="N31" i="7"/>
  <c r="M31" i="7"/>
  <c r="L31" i="7"/>
  <c r="K31" i="7"/>
  <c r="J31" i="7"/>
  <c r="I31" i="7"/>
  <c r="H31" i="7"/>
  <c r="G31" i="7"/>
  <c r="F31" i="7"/>
  <c r="E31" i="7"/>
  <c r="AY31" i="7" s="1"/>
  <c r="AZ31" i="7" s="1"/>
  <c r="D31" i="7"/>
  <c r="V30" i="7"/>
  <c r="U30" i="7"/>
  <c r="T30" i="7"/>
  <c r="S30" i="7"/>
  <c r="R30" i="7"/>
  <c r="Q30" i="7"/>
  <c r="P30" i="7"/>
  <c r="O30" i="7"/>
  <c r="N30" i="7"/>
  <c r="M30" i="7"/>
  <c r="L30" i="7"/>
  <c r="K30" i="7"/>
  <c r="J30" i="7"/>
  <c r="I30" i="7"/>
  <c r="H30" i="7"/>
  <c r="G30" i="7"/>
  <c r="F30" i="7"/>
  <c r="E30" i="7"/>
  <c r="D30" i="7"/>
  <c r="AY30" i="7" s="1"/>
  <c r="AZ30" i="7" s="1"/>
  <c r="V29" i="7"/>
  <c r="U29" i="7"/>
  <c r="T29" i="7"/>
  <c r="S29" i="7"/>
  <c r="R29" i="7"/>
  <c r="Q29" i="7"/>
  <c r="P29" i="7"/>
  <c r="O29" i="7"/>
  <c r="N29" i="7"/>
  <c r="M29" i="7"/>
  <c r="L29" i="7"/>
  <c r="K29" i="7"/>
  <c r="J29" i="7"/>
  <c r="I29" i="7"/>
  <c r="H29" i="7"/>
  <c r="G29" i="7"/>
  <c r="AY29" i="7" s="1"/>
  <c r="AZ29" i="7" s="1"/>
  <c r="F29" i="7"/>
  <c r="E29" i="7"/>
  <c r="D29" i="7"/>
  <c r="V28" i="7"/>
  <c r="U28" i="7"/>
  <c r="T28" i="7"/>
  <c r="S28" i="7"/>
  <c r="R28" i="7"/>
  <c r="Q28" i="7"/>
  <c r="P28" i="7"/>
  <c r="O28" i="7"/>
  <c r="N28" i="7"/>
  <c r="M28" i="7"/>
  <c r="L28" i="7"/>
  <c r="K28" i="7"/>
  <c r="J28" i="7"/>
  <c r="I28" i="7"/>
  <c r="H28" i="7"/>
  <c r="G28" i="7"/>
  <c r="F28" i="7"/>
  <c r="E28" i="7"/>
  <c r="D28" i="7"/>
  <c r="AY28" i="7" s="1"/>
  <c r="AZ28" i="7" s="1"/>
  <c r="V27" i="7"/>
  <c r="U27" i="7"/>
  <c r="U25" i="7" s="1"/>
  <c r="T27" i="7"/>
  <c r="S27" i="7"/>
  <c r="R27" i="7"/>
  <c r="Q27" i="7"/>
  <c r="Q25" i="7" s="1"/>
  <c r="P27" i="7"/>
  <c r="O27" i="7"/>
  <c r="N27" i="7"/>
  <c r="M27" i="7"/>
  <c r="M25" i="7" s="1"/>
  <c r="L27" i="7"/>
  <c r="K27" i="7"/>
  <c r="J27" i="7"/>
  <c r="I27" i="7"/>
  <c r="I25" i="7" s="1"/>
  <c r="H27" i="7"/>
  <c r="G27" i="7"/>
  <c r="F27" i="7"/>
  <c r="E27" i="7"/>
  <c r="AY27" i="7" s="1"/>
  <c r="AZ27" i="7" s="1"/>
  <c r="D27" i="7"/>
  <c r="V26" i="7"/>
  <c r="V25" i="7" s="1"/>
  <c r="U26" i="7"/>
  <c r="T26" i="7"/>
  <c r="S26" i="7"/>
  <c r="S25" i="7" s="1"/>
  <c r="R26" i="7"/>
  <c r="R25" i="7" s="1"/>
  <c r="Q26" i="7"/>
  <c r="P26" i="7"/>
  <c r="O26" i="7"/>
  <c r="O25" i="7" s="1"/>
  <c r="N26" i="7"/>
  <c r="N25" i="7" s="1"/>
  <c r="M26" i="7"/>
  <c r="L26" i="7"/>
  <c r="K26" i="7"/>
  <c r="K25" i="7" s="1"/>
  <c r="J26" i="7"/>
  <c r="J25" i="7" s="1"/>
  <c r="I26" i="7"/>
  <c r="H26" i="7"/>
  <c r="G26" i="7"/>
  <c r="G25" i="7" s="1"/>
  <c r="F26" i="7"/>
  <c r="F25" i="7" s="1"/>
  <c r="E26" i="7"/>
  <c r="D26" i="7"/>
  <c r="AY26" i="7" s="1"/>
  <c r="AZ26" i="7" s="1"/>
  <c r="AU25" i="7"/>
  <c r="AT25" i="7"/>
  <c r="AS25" i="7"/>
  <c r="AR25" i="7"/>
  <c r="AQ25" i="7"/>
  <c r="AP25" i="7"/>
  <c r="AO25" i="7"/>
  <c r="AN25" i="7"/>
  <c r="AM25" i="7"/>
  <c r="AL25" i="7"/>
  <c r="AK25" i="7"/>
  <c r="AJ25" i="7"/>
  <c r="AI25" i="7"/>
  <c r="AH25" i="7"/>
  <c r="AG25" i="7"/>
  <c r="AF25" i="7"/>
  <c r="AE25" i="7"/>
  <c r="AD25" i="7"/>
  <c r="AC25" i="7"/>
  <c r="AB25" i="7"/>
  <c r="AA25" i="7"/>
  <c r="Z25" i="7"/>
  <c r="Y25" i="7"/>
  <c r="X25" i="7"/>
  <c r="W25" i="7"/>
  <c r="T25" i="7"/>
  <c r="P25" i="7"/>
  <c r="L25" i="7"/>
  <c r="H25" i="7"/>
  <c r="D25" i="7"/>
  <c r="V24" i="7"/>
  <c r="U24" i="7"/>
  <c r="T24" i="7"/>
  <c r="S24" i="7"/>
  <c r="R24" i="7"/>
  <c r="Q24" i="7"/>
  <c r="P24" i="7"/>
  <c r="O24" i="7"/>
  <c r="N24" i="7"/>
  <c r="M24" i="7"/>
  <c r="L24" i="7"/>
  <c r="K24" i="7"/>
  <c r="J24" i="7"/>
  <c r="I24" i="7"/>
  <c r="H24" i="7"/>
  <c r="G24" i="7"/>
  <c r="F24" i="7"/>
  <c r="E24" i="7"/>
  <c r="AY24" i="7" s="1"/>
  <c r="AZ24" i="7" s="1"/>
  <c r="D24" i="7"/>
  <c r="C24" i="7"/>
  <c r="V23" i="7"/>
  <c r="U23" i="7"/>
  <c r="T23" i="7"/>
  <c r="S23" i="7"/>
  <c r="R23" i="7"/>
  <c r="Q23" i="7"/>
  <c r="P23" i="7"/>
  <c r="O23" i="7"/>
  <c r="N23" i="7"/>
  <c r="M23" i="7"/>
  <c r="L23" i="7"/>
  <c r="K23" i="7"/>
  <c r="J23" i="7"/>
  <c r="I23" i="7"/>
  <c r="H23" i="7"/>
  <c r="G23" i="7"/>
  <c r="AY23" i="7" s="1"/>
  <c r="AZ23" i="7" s="1"/>
  <c r="F23" i="7"/>
  <c r="E23" i="7"/>
  <c r="D23" i="7"/>
  <c r="V22" i="7"/>
  <c r="U22" i="7"/>
  <c r="T22" i="7"/>
  <c r="S22" i="7"/>
  <c r="R22" i="7"/>
  <c r="Q22" i="7"/>
  <c r="P22" i="7"/>
  <c r="O22" i="7"/>
  <c r="N22" i="7"/>
  <c r="M22" i="7"/>
  <c r="L22" i="7"/>
  <c r="K22" i="7"/>
  <c r="J22" i="7"/>
  <c r="I22" i="7"/>
  <c r="H22" i="7"/>
  <c r="G22" i="7"/>
  <c r="F22" i="7"/>
  <c r="E22" i="7"/>
  <c r="D22" i="7"/>
  <c r="AY22" i="7" s="1"/>
  <c r="AZ22" i="7" s="1"/>
  <c r="V21" i="7"/>
  <c r="U21" i="7"/>
  <c r="T21" i="7"/>
  <c r="S21" i="7"/>
  <c r="R21" i="7"/>
  <c r="Q21" i="7"/>
  <c r="P21" i="7"/>
  <c r="O21" i="7"/>
  <c r="N21" i="7"/>
  <c r="M21" i="7"/>
  <c r="L21" i="7"/>
  <c r="K21" i="7"/>
  <c r="J21" i="7"/>
  <c r="I21" i="7"/>
  <c r="H21" i="7"/>
  <c r="G21" i="7"/>
  <c r="F21" i="7"/>
  <c r="E21" i="7"/>
  <c r="AY21" i="7" s="1"/>
  <c r="AZ21" i="7" s="1"/>
  <c r="D21" i="7"/>
  <c r="V20" i="7"/>
  <c r="V18" i="7" s="1"/>
  <c r="U20" i="7"/>
  <c r="T20" i="7"/>
  <c r="S20" i="7"/>
  <c r="R20" i="7"/>
  <c r="R18" i="7" s="1"/>
  <c r="Q20" i="7"/>
  <c r="P20" i="7"/>
  <c r="O20" i="7"/>
  <c r="N20" i="7"/>
  <c r="N18" i="7" s="1"/>
  <c r="M20" i="7"/>
  <c r="L20" i="7"/>
  <c r="K20" i="7"/>
  <c r="J20" i="7"/>
  <c r="J18" i="7" s="1"/>
  <c r="I20" i="7"/>
  <c r="H20" i="7"/>
  <c r="G20" i="7"/>
  <c r="F20" i="7"/>
  <c r="F18" i="7" s="1"/>
  <c r="E20" i="7"/>
  <c r="D20" i="7"/>
  <c r="AY20" i="7" s="1"/>
  <c r="AZ20" i="7" s="1"/>
  <c r="V19" i="7"/>
  <c r="U19" i="7"/>
  <c r="T19" i="7"/>
  <c r="T18" i="7" s="1"/>
  <c r="S19" i="7"/>
  <c r="S18" i="7" s="1"/>
  <c r="R19" i="7"/>
  <c r="Q19" i="7"/>
  <c r="P19" i="7"/>
  <c r="P18" i="7" s="1"/>
  <c r="O19" i="7"/>
  <c r="O18" i="7" s="1"/>
  <c r="N19" i="7"/>
  <c r="M19" i="7"/>
  <c r="L19" i="7"/>
  <c r="L18" i="7" s="1"/>
  <c r="K19" i="7"/>
  <c r="K18" i="7" s="1"/>
  <c r="J19" i="7"/>
  <c r="I19" i="7"/>
  <c r="H19" i="7"/>
  <c r="H18" i="7" s="1"/>
  <c r="G19" i="7"/>
  <c r="G18" i="7" s="1"/>
  <c r="F19" i="7"/>
  <c r="E19" i="7"/>
  <c r="D19" i="7"/>
  <c r="AU18" i="7"/>
  <c r="AT18" i="7"/>
  <c r="AS18" i="7"/>
  <c r="AR18" i="7"/>
  <c r="AQ18" i="7"/>
  <c r="AP18" i="7"/>
  <c r="AO18" i="7"/>
  <c r="AN18" i="7"/>
  <c r="AM18" i="7"/>
  <c r="AL18" i="7"/>
  <c r="AK18" i="7"/>
  <c r="AJ18" i="7"/>
  <c r="AI18" i="7"/>
  <c r="AH18" i="7"/>
  <c r="AG18" i="7"/>
  <c r="AF18" i="7"/>
  <c r="AE18" i="7"/>
  <c r="AD18" i="7"/>
  <c r="AC18" i="7"/>
  <c r="AB18" i="7"/>
  <c r="AA18" i="7"/>
  <c r="Z18" i="7"/>
  <c r="Y18" i="7"/>
  <c r="X18" i="7"/>
  <c r="W18" i="7"/>
  <c r="U18" i="7"/>
  <c r="Q18" i="7"/>
  <c r="M18" i="7"/>
  <c r="I18" i="7"/>
  <c r="E18" i="7"/>
  <c r="P192" i="6"/>
  <c r="L192" i="6"/>
  <c r="H192" i="6"/>
  <c r="G192" i="6"/>
  <c r="F192" i="6"/>
  <c r="E192" i="6"/>
  <c r="D192" i="6"/>
  <c r="W192" i="6" s="1"/>
  <c r="X192" i="6" s="1"/>
  <c r="C192" i="6"/>
  <c r="P191" i="6"/>
  <c r="L191" i="6"/>
  <c r="H191" i="6"/>
  <c r="G191" i="6"/>
  <c r="F191" i="6"/>
  <c r="E191" i="6"/>
  <c r="D191" i="6"/>
  <c r="W191" i="6" s="1"/>
  <c r="X191" i="6" s="1"/>
  <c r="C191" i="6"/>
  <c r="P190" i="6"/>
  <c r="L190" i="6"/>
  <c r="H190" i="6"/>
  <c r="G190" i="6"/>
  <c r="F190" i="6"/>
  <c r="E190" i="6"/>
  <c r="D190" i="6"/>
  <c r="W190" i="6" s="1"/>
  <c r="X190" i="6" s="1"/>
  <c r="P189" i="6"/>
  <c r="L189" i="6"/>
  <c r="H189" i="6"/>
  <c r="G189" i="6"/>
  <c r="F189" i="6"/>
  <c r="E189" i="6"/>
  <c r="W189" i="6" s="1"/>
  <c r="X189" i="6" s="1"/>
  <c r="D189" i="6"/>
  <c r="P188" i="6"/>
  <c r="L188" i="6"/>
  <c r="H188" i="6"/>
  <c r="G188" i="6"/>
  <c r="F188" i="6"/>
  <c r="E188" i="6"/>
  <c r="D188" i="6"/>
  <c r="W188" i="6" s="1"/>
  <c r="X188" i="6" s="1"/>
  <c r="P187" i="6"/>
  <c r="L187" i="6"/>
  <c r="H187" i="6"/>
  <c r="G187" i="6"/>
  <c r="W187" i="6" s="1"/>
  <c r="X187" i="6" s="1"/>
  <c r="F187" i="6"/>
  <c r="E187" i="6"/>
  <c r="D187" i="6"/>
  <c r="P186" i="6"/>
  <c r="L186" i="6"/>
  <c r="H186" i="6"/>
  <c r="G186" i="6"/>
  <c r="F186" i="6"/>
  <c r="E186" i="6"/>
  <c r="D186" i="6"/>
  <c r="W186" i="6" s="1"/>
  <c r="X186" i="6" s="1"/>
  <c r="P185" i="6"/>
  <c r="L185" i="6"/>
  <c r="H185" i="6"/>
  <c r="G185" i="6"/>
  <c r="F185" i="6"/>
  <c r="E185" i="6"/>
  <c r="W185" i="6" s="1"/>
  <c r="X185" i="6" s="1"/>
  <c r="D185" i="6"/>
  <c r="P184" i="6"/>
  <c r="L184" i="6"/>
  <c r="H184" i="6"/>
  <c r="G184" i="6"/>
  <c r="F184" i="6"/>
  <c r="E184" i="6"/>
  <c r="D184" i="6"/>
  <c r="W184" i="6" s="1"/>
  <c r="X184" i="6" s="1"/>
  <c r="P183" i="6"/>
  <c r="L183" i="6"/>
  <c r="H183" i="6"/>
  <c r="G183" i="6"/>
  <c r="W183" i="6" s="1"/>
  <c r="X183" i="6" s="1"/>
  <c r="F183" i="6"/>
  <c r="E183" i="6"/>
  <c r="D183" i="6"/>
  <c r="P182" i="6"/>
  <c r="L182" i="6"/>
  <c r="H182" i="6"/>
  <c r="G182" i="6"/>
  <c r="F182" i="6"/>
  <c r="E182" i="6"/>
  <c r="D182" i="6"/>
  <c r="W182" i="6" s="1"/>
  <c r="X182" i="6" s="1"/>
  <c r="P181" i="6"/>
  <c r="L181" i="6"/>
  <c r="H181" i="6"/>
  <c r="G181" i="6"/>
  <c r="F181" i="6"/>
  <c r="E181" i="6"/>
  <c r="W181" i="6" s="1"/>
  <c r="X181" i="6" s="1"/>
  <c r="D181" i="6"/>
  <c r="P180" i="6"/>
  <c r="L180" i="6"/>
  <c r="H180" i="6"/>
  <c r="G180" i="6"/>
  <c r="F180" i="6"/>
  <c r="E180" i="6"/>
  <c r="D180" i="6"/>
  <c r="W180" i="6" s="1"/>
  <c r="X180" i="6" s="1"/>
  <c r="P179" i="6"/>
  <c r="L179" i="6"/>
  <c r="H179" i="6"/>
  <c r="G179" i="6"/>
  <c r="W179" i="6" s="1"/>
  <c r="X179" i="6" s="1"/>
  <c r="F179" i="6"/>
  <c r="E179" i="6"/>
  <c r="D179" i="6"/>
  <c r="P178" i="6"/>
  <c r="P176" i="6" s="1"/>
  <c r="L178" i="6"/>
  <c r="H178" i="6"/>
  <c r="H176" i="6" s="1"/>
  <c r="G178" i="6"/>
  <c r="F178" i="6"/>
  <c r="E178" i="6"/>
  <c r="D178" i="6"/>
  <c r="W178" i="6" s="1"/>
  <c r="X178" i="6" s="1"/>
  <c r="P177" i="6"/>
  <c r="L177" i="6"/>
  <c r="L176" i="6" s="1"/>
  <c r="H177" i="6"/>
  <c r="G177" i="6"/>
  <c r="F177" i="6"/>
  <c r="E177" i="6"/>
  <c r="W177" i="6" s="1"/>
  <c r="X177" i="6" s="1"/>
  <c r="D177" i="6"/>
  <c r="S176" i="6"/>
  <c r="S193" i="6" s="1"/>
  <c r="R176" i="6"/>
  <c r="R193" i="6" s="1"/>
  <c r="Q176" i="6"/>
  <c r="Q193" i="6" s="1"/>
  <c r="O176" i="6"/>
  <c r="O193" i="6" s="1"/>
  <c r="N176" i="6"/>
  <c r="N193" i="6" s="1"/>
  <c r="M176" i="6"/>
  <c r="M193" i="6" s="1"/>
  <c r="K176" i="6"/>
  <c r="J176" i="6"/>
  <c r="J193" i="6" s="1"/>
  <c r="I176" i="6"/>
  <c r="I193" i="6" s="1"/>
  <c r="G176" i="6"/>
  <c r="P175" i="6"/>
  <c r="L175" i="6"/>
  <c r="H175" i="6"/>
  <c r="G175" i="6"/>
  <c r="F175" i="6"/>
  <c r="E175" i="6"/>
  <c r="D175" i="6"/>
  <c r="W175" i="6" s="1"/>
  <c r="X175" i="6" s="1"/>
  <c r="C175" i="6"/>
  <c r="P174" i="6"/>
  <c r="L174" i="6"/>
  <c r="H174" i="6"/>
  <c r="G174" i="6"/>
  <c r="G173" i="6" s="1"/>
  <c r="F174" i="6"/>
  <c r="E174" i="6"/>
  <c r="D174" i="6"/>
  <c r="W174" i="6" s="1"/>
  <c r="X174" i="6" s="1"/>
  <c r="S173" i="6"/>
  <c r="R173" i="6"/>
  <c r="Q173" i="6"/>
  <c r="P173" i="6"/>
  <c r="O173" i="6"/>
  <c r="N173" i="6"/>
  <c r="M173" i="6"/>
  <c r="L173" i="6"/>
  <c r="K173" i="6"/>
  <c r="J173" i="6"/>
  <c r="I173" i="6"/>
  <c r="H173" i="6"/>
  <c r="E173" i="6"/>
  <c r="D173" i="6"/>
  <c r="P172" i="6"/>
  <c r="L172" i="6"/>
  <c r="H172" i="6"/>
  <c r="G172" i="6"/>
  <c r="F172" i="6"/>
  <c r="E172" i="6"/>
  <c r="W172" i="6" s="1"/>
  <c r="X172" i="6" s="1"/>
  <c r="D172" i="6"/>
  <c r="C172" i="6"/>
  <c r="P171" i="6"/>
  <c r="L171" i="6"/>
  <c r="H171" i="6"/>
  <c r="G171" i="6"/>
  <c r="W171" i="6" s="1"/>
  <c r="X171" i="6" s="1"/>
  <c r="F171" i="6"/>
  <c r="E171" i="6"/>
  <c r="D171" i="6"/>
  <c r="C171" i="6"/>
  <c r="P170" i="6"/>
  <c r="L170" i="6"/>
  <c r="H170" i="6"/>
  <c r="G170" i="6"/>
  <c r="F170" i="6"/>
  <c r="E170" i="6"/>
  <c r="W170" i="6" s="1"/>
  <c r="X170" i="6" s="1"/>
  <c r="D170" i="6"/>
  <c r="P169" i="6"/>
  <c r="L169" i="6"/>
  <c r="H169" i="6"/>
  <c r="G169" i="6"/>
  <c r="F169" i="6"/>
  <c r="E169" i="6"/>
  <c r="D169" i="6"/>
  <c r="W169" i="6" s="1"/>
  <c r="X169" i="6" s="1"/>
  <c r="P168" i="6"/>
  <c r="L168" i="6"/>
  <c r="H168" i="6"/>
  <c r="G168" i="6"/>
  <c r="W168" i="6" s="1"/>
  <c r="X168" i="6" s="1"/>
  <c r="F168" i="6"/>
  <c r="E168" i="6"/>
  <c r="D168" i="6"/>
  <c r="P167" i="6"/>
  <c r="L167" i="6"/>
  <c r="H167" i="6"/>
  <c r="G167" i="6"/>
  <c r="F167" i="6"/>
  <c r="E167" i="6"/>
  <c r="D167" i="6"/>
  <c r="W167" i="6" s="1"/>
  <c r="X167" i="6" s="1"/>
  <c r="P166" i="6"/>
  <c r="L166" i="6"/>
  <c r="L162" i="6" s="1"/>
  <c r="H166" i="6"/>
  <c r="G166" i="6"/>
  <c r="F166" i="6"/>
  <c r="E166" i="6"/>
  <c r="W166" i="6" s="1"/>
  <c r="X166" i="6" s="1"/>
  <c r="D166" i="6"/>
  <c r="P165" i="6"/>
  <c r="P162" i="6" s="1"/>
  <c r="L165" i="6"/>
  <c r="H165" i="6"/>
  <c r="G165" i="6"/>
  <c r="F165" i="6"/>
  <c r="E165" i="6"/>
  <c r="D165" i="6"/>
  <c r="W165" i="6" s="1"/>
  <c r="X165" i="6" s="1"/>
  <c r="P164" i="6"/>
  <c r="L164" i="6"/>
  <c r="H164" i="6"/>
  <c r="G164" i="6"/>
  <c r="G162" i="6" s="1"/>
  <c r="F164" i="6"/>
  <c r="E164" i="6"/>
  <c r="D164" i="6"/>
  <c r="P163" i="6"/>
  <c r="L163" i="6"/>
  <c r="H163" i="6"/>
  <c r="H162" i="6" s="1"/>
  <c r="G163" i="6"/>
  <c r="F163" i="6"/>
  <c r="E163" i="6"/>
  <c r="E162" i="6" s="1"/>
  <c r="D163" i="6"/>
  <c r="W163" i="6" s="1"/>
  <c r="X163" i="6" s="1"/>
  <c r="S162" i="6"/>
  <c r="R162" i="6"/>
  <c r="Q162" i="6"/>
  <c r="O162" i="6"/>
  <c r="N162" i="6"/>
  <c r="M162" i="6"/>
  <c r="K162" i="6"/>
  <c r="J162" i="6"/>
  <c r="I162" i="6"/>
  <c r="F162" i="6"/>
  <c r="D162" i="6"/>
  <c r="W161" i="6"/>
  <c r="X161" i="6" s="1"/>
  <c r="P161" i="6"/>
  <c r="L161" i="6"/>
  <c r="H161" i="6"/>
  <c r="G161" i="6"/>
  <c r="F161" i="6"/>
  <c r="E161" i="6"/>
  <c r="D161" i="6"/>
  <c r="C161" i="6"/>
  <c r="P160" i="6"/>
  <c r="L160" i="6"/>
  <c r="H160" i="6"/>
  <c r="G160" i="6"/>
  <c r="F160" i="6"/>
  <c r="E160" i="6"/>
  <c r="W160" i="6" s="1"/>
  <c r="X160" i="6" s="1"/>
  <c r="D160" i="6"/>
  <c r="C160" i="6"/>
  <c r="P159" i="6"/>
  <c r="L159" i="6"/>
  <c r="H159" i="6"/>
  <c r="G159" i="6"/>
  <c r="W159" i="6" s="1"/>
  <c r="X159" i="6" s="1"/>
  <c r="F159" i="6"/>
  <c r="E159" i="6"/>
  <c r="D159" i="6"/>
  <c r="C159" i="6"/>
  <c r="P158" i="6"/>
  <c r="L158" i="6"/>
  <c r="H158" i="6"/>
  <c r="G158" i="6"/>
  <c r="F158" i="6"/>
  <c r="E158" i="6"/>
  <c r="W158" i="6" s="1"/>
  <c r="X158" i="6" s="1"/>
  <c r="D158" i="6"/>
  <c r="P157" i="6"/>
  <c r="L157" i="6"/>
  <c r="H157" i="6"/>
  <c r="G157" i="6"/>
  <c r="F157" i="6"/>
  <c r="E157" i="6"/>
  <c r="D157" i="6"/>
  <c r="W157" i="6" s="1"/>
  <c r="X157" i="6" s="1"/>
  <c r="P156" i="6"/>
  <c r="L156" i="6"/>
  <c r="H156" i="6"/>
  <c r="G156" i="6"/>
  <c r="W156" i="6" s="1"/>
  <c r="X156" i="6" s="1"/>
  <c r="F156" i="6"/>
  <c r="E156" i="6"/>
  <c r="D156" i="6"/>
  <c r="P155" i="6"/>
  <c r="L155" i="6"/>
  <c r="H155" i="6"/>
  <c r="G155" i="6"/>
  <c r="F155" i="6"/>
  <c r="E155" i="6"/>
  <c r="D155" i="6"/>
  <c r="W155" i="6" s="1"/>
  <c r="X155" i="6" s="1"/>
  <c r="P154" i="6"/>
  <c r="L154" i="6"/>
  <c r="H154" i="6"/>
  <c r="G154" i="6"/>
  <c r="F154" i="6"/>
  <c r="E154" i="6"/>
  <c r="W154" i="6" s="1"/>
  <c r="X154" i="6" s="1"/>
  <c r="D154" i="6"/>
  <c r="P153" i="6"/>
  <c r="L153" i="6"/>
  <c r="H153" i="6"/>
  <c r="G153" i="6"/>
  <c r="F153" i="6"/>
  <c r="E153" i="6"/>
  <c r="D153" i="6"/>
  <c r="W153" i="6" s="1"/>
  <c r="X153" i="6" s="1"/>
  <c r="P152" i="6"/>
  <c r="L152" i="6"/>
  <c r="H152" i="6"/>
  <c r="G152" i="6"/>
  <c r="W152" i="6" s="1"/>
  <c r="X152" i="6" s="1"/>
  <c r="F152" i="6"/>
  <c r="E152" i="6"/>
  <c r="D152" i="6"/>
  <c r="P151" i="6"/>
  <c r="P149" i="6" s="1"/>
  <c r="L151" i="6"/>
  <c r="H151" i="6"/>
  <c r="H149" i="6" s="1"/>
  <c r="G151" i="6"/>
  <c r="F151" i="6"/>
  <c r="E151" i="6"/>
  <c r="D151" i="6"/>
  <c r="W151" i="6" s="1"/>
  <c r="X151" i="6" s="1"/>
  <c r="P150" i="6"/>
  <c r="L150" i="6"/>
  <c r="L149" i="6" s="1"/>
  <c r="H150" i="6"/>
  <c r="G150" i="6"/>
  <c r="F150" i="6"/>
  <c r="E150" i="6"/>
  <c r="W150" i="6" s="1"/>
  <c r="X150" i="6" s="1"/>
  <c r="D150" i="6"/>
  <c r="S149" i="6"/>
  <c r="R149" i="6"/>
  <c r="Q149" i="6"/>
  <c r="O149" i="6"/>
  <c r="N149" i="6"/>
  <c r="M149" i="6"/>
  <c r="K149" i="6"/>
  <c r="J149" i="6"/>
  <c r="I149" i="6"/>
  <c r="G149" i="6"/>
  <c r="D149" i="6"/>
  <c r="P148" i="6"/>
  <c r="L148" i="6"/>
  <c r="H148" i="6"/>
  <c r="G148" i="6"/>
  <c r="F148" i="6"/>
  <c r="E148" i="6"/>
  <c r="D148" i="6"/>
  <c r="W148" i="6" s="1"/>
  <c r="X148" i="6" s="1"/>
  <c r="C148" i="6"/>
  <c r="P147" i="6"/>
  <c r="L147" i="6"/>
  <c r="H147" i="6"/>
  <c r="G147" i="6"/>
  <c r="F147" i="6"/>
  <c r="E147" i="6"/>
  <c r="D147" i="6"/>
  <c r="W147" i="6" s="1"/>
  <c r="X147" i="6" s="1"/>
  <c r="C147" i="6"/>
  <c r="P146" i="6"/>
  <c r="L146" i="6"/>
  <c r="H146" i="6"/>
  <c r="G146" i="6"/>
  <c r="F146" i="6"/>
  <c r="E146" i="6"/>
  <c r="D146" i="6"/>
  <c r="W146" i="6" s="1"/>
  <c r="X146" i="6" s="1"/>
  <c r="P145" i="6"/>
  <c r="L145" i="6"/>
  <c r="H145" i="6"/>
  <c r="G145" i="6"/>
  <c r="F145" i="6"/>
  <c r="E145" i="6"/>
  <c r="W145" i="6" s="1"/>
  <c r="X145" i="6" s="1"/>
  <c r="D145" i="6"/>
  <c r="P144" i="6"/>
  <c r="L144" i="6"/>
  <c r="H144" i="6"/>
  <c r="G144" i="6"/>
  <c r="G143" i="6" s="1"/>
  <c r="F144" i="6"/>
  <c r="E144" i="6"/>
  <c r="D144" i="6"/>
  <c r="W144" i="6" s="1"/>
  <c r="X144" i="6" s="1"/>
  <c r="S143" i="6"/>
  <c r="R143" i="6"/>
  <c r="Q143" i="6"/>
  <c r="P143" i="6"/>
  <c r="O143" i="6"/>
  <c r="N143" i="6"/>
  <c r="M143" i="6"/>
  <c r="L143" i="6"/>
  <c r="K143" i="6"/>
  <c r="J143" i="6"/>
  <c r="I143" i="6"/>
  <c r="H143" i="6"/>
  <c r="D143" i="6"/>
  <c r="P142" i="6"/>
  <c r="L142" i="6"/>
  <c r="H142" i="6"/>
  <c r="G142" i="6"/>
  <c r="F142" i="6"/>
  <c r="E142" i="6"/>
  <c r="W142" i="6" s="1"/>
  <c r="X142" i="6" s="1"/>
  <c r="D142" i="6"/>
  <c r="C142" i="6"/>
  <c r="P141" i="6"/>
  <c r="L141" i="6"/>
  <c r="H141" i="6"/>
  <c r="G141" i="6"/>
  <c r="W141" i="6" s="1"/>
  <c r="X141" i="6" s="1"/>
  <c r="F141" i="6"/>
  <c r="E141" i="6"/>
  <c r="D141" i="6"/>
  <c r="P140" i="6"/>
  <c r="L140" i="6"/>
  <c r="H140" i="6"/>
  <c r="G140" i="6"/>
  <c r="F140" i="6"/>
  <c r="E140" i="6"/>
  <c r="D140" i="6"/>
  <c r="W140" i="6" s="1"/>
  <c r="X140" i="6" s="1"/>
  <c r="P139" i="6"/>
  <c r="L139" i="6"/>
  <c r="L135" i="6" s="1"/>
  <c r="H139" i="6"/>
  <c r="G139" i="6"/>
  <c r="F139" i="6"/>
  <c r="E139" i="6"/>
  <c r="W139" i="6" s="1"/>
  <c r="X139" i="6" s="1"/>
  <c r="D139" i="6"/>
  <c r="P138" i="6"/>
  <c r="P135" i="6" s="1"/>
  <c r="L138" i="6"/>
  <c r="H138" i="6"/>
  <c r="G138" i="6"/>
  <c r="F138" i="6"/>
  <c r="E138" i="6"/>
  <c r="D138" i="6"/>
  <c r="W138" i="6" s="1"/>
  <c r="X138" i="6" s="1"/>
  <c r="P137" i="6"/>
  <c r="L137" i="6"/>
  <c r="H137" i="6"/>
  <c r="G137" i="6"/>
  <c r="G135" i="6" s="1"/>
  <c r="F137" i="6"/>
  <c r="E137" i="6"/>
  <c r="D137" i="6"/>
  <c r="P136" i="6"/>
  <c r="L136" i="6"/>
  <c r="H136" i="6"/>
  <c r="H135" i="6" s="1"/>
  <c r="G136" i="6"/>
  <c r="F136" i="6"/>
  <c r="E136" i="6"/>
  <c r="E135" i="6" s="1"/>
  <c r="D136" i="6"/>
  <c r="W136" i="6" s="1"/>
  <c r="X136" i="6" s="1"/>
  <c r="S135" i="6"/>
  <c r="R135" i="6"/>
  <c r="Q135" i="6"/>
  <c r="O135" i="6"/>
  <c r="N135" i="6"/>
  <c r="M135" i="6"/>
  <c r="K135" i="6"/>
  <c r="J135" i="6"/>
  <c r="I135" i="6"/>
  <c r="F135" i="6"/>
  <c r="D135" i="6"/>
  <c r="W135" i="6" s="1"/>
  <c r="X135" i="6" s="1"/>
  <c r="P134" i="6"/>
  <c r="L134" i="6"/>
  <c r="H134" i="6"/>
  <c r="G134" i="6"/>
  <c r="W134" i="6" s="1"/>
  <c r="X134" i="6" s="1"/>
  <c r="F134" i="6"/>
  <c r="E134" i="6"/>
  <c r="D134" i="6"/>
  <c r="C134" i="6"/>
  <c r="P133" i="6"/>
  <c r="L133" i="6"/>
  <c r="H133" i="6"/>
  <c r="G133" i="6"/>
  <c r="F133" i="6"/>
  <c r="E133" i="6"/>
  <c r="W133" i="6" s="1"/>
  <c r="X133" i="6" s="1"/>
  <c r="D133" i="6"/>
  <c r="C133" i="6"/>
  <c r="P132" i="6"/>
  <c r="L132" i="6"/>
  <c r="H132" i="6"/>
  <c r="G132" i="6"/>
  <c r="W132" i="6" s="1"/>
  <c r="X132" i="6" s="1"/>
  <c r="F132" i="6"/>
  <c r="E132" i="6"/>
  <c r="D132" i="6"/>
  <c r="C132" i="6"/>
  <c r="P131" i="6"/>
  <c r="L131" i="6"/>
  <c r="H131" i="6"/>
  <c r="G131" i="6"/>
  <c r="F131" i="6"/>
  <c r="E131" i="6"/>
  <c r="W131" i="6" s="1"/>
  <c r="X131" i="6" s="1"/>
  <c r="D131" i="6"/>
  <c r="C131" i="6"/>
  <c r="P130" i="6"/>
  <c r="L130" i="6"/>
  <c r="H130" i="6"/>
  <c r="G130" i="6"/>
  <c r="W130" i="6" s="1"/>
  <c r="X130" i="6" s="1"/>
  <c r="F130" i="6"/>
  <c r="E130" i="6"/>
  <c r="D130" i="6"/>
  <c r="P129" i="6"/>
  <c r="L129" i="6"/>
  <c r="H129" i="6"/>
  <c r="G129" i="6"/>
  <c r="F129" i="6"/>
  <c r="E129" i="6"/>
  <c r="D129" i="6"/>
  <c r="W129" i="6" s="1"/>
  <c r="X129" i="6" s="1"/>
  <c r="P128" i="6"/>
  <c r="L128" i="6"/>
  <c r="H128" i="6"/>
  <c r="G128" i="6"/>
  <c r="F128" i="6"/>
  <c r="E128" i="6"/>
  <c r="W128" i="6" s="1"/>
  <c r="X128" i="6" s="1"/>
  <c r="D128" i="6"/>
  <c r="P127" i="6"/>
  <c r="L127" i="6"/>
  <c r="H127" i="6"/>
  <c r="G127" i="6"/>
  <c r="F127" i="6"/>
  <c r="E127" i="6"/>
  <c r="D127" i="6"/>
  <c r="W127" i="6" s="1"/>
  <c r="X127" i="6" s="1"/>
  <c r="P126" i="6"/>
  <c r="L126" i="6"/>
  <c r="H126" i="6"/>
  <c r="G126" i="6"/>
  <c r="W126" i="6" s="1"/>
  <c r="X126" i="6" s="1"/>
  <c r="F126" i="6"/>
  <c r="E126" i="6"/>
  <c r="D126" i="6"/>
  <c r="P125" i="6"/>
  <c r="L125" i="6"/>
  <c r="H125" i="6"/>
  <c r="G125" i="6"/>
  <c r="F125" i="6"/>
  <c r="E125" i="6"/>
  <c r="D125" i="6"/>
  <c r="W125" i="6" s="1"/>
  <c r="X125" i="6" s="1"/>
  <c r="P124" i="6"/>
  <c r="L124" i="6"/>
  <c r="H124" i="6"/>
  <c r="G124" i="6"/>
  <c r="F124" i="6"/>
  <c r="E124" i="6"/>
  <c r="W124" i="6" s="1"/>
  <c r="X124" i="6" s="1"/>
  <c r="D124" i="6"/>
  <c r="P123" i="6"/>
  <c r="L123" i="6"/>
  <c r="H123" i="6"/>
  <c r="G123" i="6"/>
  <c r="G122" i="6" s="1"/>
  <c r="F123" i="6"/>
  <c r="E123" i="6"/>
  <c r="D123" i="6"/>
  <c r="W123" i="6" s="1"/>
  <c r="X123" i="6" s="1"/>
  <c r="S122" i="6"/>
  <c r="R122" i="6"/>
  <c r="Q122" i="6"/>
  <c r="P122" i="6"/>
  <c r="O122" i="6"/>
  <c r="N122" i="6"/>
  <c r="M122" i="6"/>
  <c r="L122" i="6"/>
  <c r="K122" i="6"/>
  <c r="J122" i="6"/>
  <c r="I122" i="6"/>
  <c r="H122" i="6"/>
  <c r="D122" i="6"/>
  <c r="P121" i="6"/>
  <c r="L121" i="6"/>
  <c r="H121" i="6"/>
  <c r="G121" i="6"/>
  <c r="F121" i="6"/>
  <c r="E121" i="6"/>
  <c r="W121" i="6" s="1"/>
  <c r="X121" i="6" s="1"/>
  <c r="D121" i="6"/>
  <c r="C121" i="6"/>
  <c r="P120" i="6"/>
  <c r="L120" i="6"/>
  <c r="H120" i="6"/>
  <c r="G120" i="6"/>
  <c r="W120" i="6" s="1"/>
  <c r="X120" i="6" s="1"/>
  <c r="F120" i="6"/>
  <c r="E120" i="6"/>
  <c r="D120" i="6"/>
  <c r="C120" i="6"/>
  <c r="P119" i="6"/>
  <c r="L119" i="6"/>
  <c r="H119" i="6"/>
  <c r="G119" i="6"/>
  <c r="F119" i="6"/>
  <c r="E119" i="6"/>
  <c r="W119" i="6" s="1"/>
  <c r="X119" i="6" s="1"/>
  <c r="D119" i="6"/>
  <c r="C119" i="6"/>
  <c r="P118" i="6"/>
  <c r="L118" i="6"/>
  <c r="H118" i="6"/>
  <c r="G118" i="6"/>
  <c r="W118" i="6" s="1"/>
  <c r="X118" i="6" s="1"/>
  <c r="F118" i="6"/>
  <c r="E118" i="6"/>
  <c r="D118" i="6"/>
  <c r="C118" i="6"/>
  <c r="P117" i="6"/>
  <c r="L117" i="6"/>
  <c r="H117" i="6"/>
  <c r="G117" i="6"/>
  <c r="F117" i="6"/>
  <c r="E117" i="6"/>
  <c r="W117" i="6" s="1"/>
  <c r="X117" i="6" s="1"/>
  <c r="D117" i="6"/>
  <c r="C117" i="6"/>
  <c r="P116" i="6"/>
  <c r="L116" i="6"/>
  <c r="H116" i="6"/>
  <c r="G116" i="6"/>
  <c r="W116" i="6" s="1"/>
  <c r="X116" i="6" s="1"/>
  <c r="F116" i="6"/>
  <c r="E116" i="6"/>
  <c r="D116" i="6"/>
  <c r="P115" i="6"/>
  <c r="L115" i="6"/>
  <c r="H115" i="6"/>
  <c r="G115" i="6"/>
  <c r="F115" i="6"/>
  <c r="E115" i="6"/>
  <c r="D115" i="6"/>
  <c r="W115" i="6" s="1"/>
  <c r="X115" i="6" s="1"/>
  <c r="P114" i="6"/>
  <c r="L114" i="6"/>
  <c r="H114" i="6"/>
  <c r="G114" i="6"/>
  <c r="F114" i="6"/>
  <c r="E114" i="6"/>
  <c r="W114" i="6" s="1"/>
  <c r="X114" i="6" s="1"/>
  <c r="D114" i="6"/>
  <c r="P113" i="6"/>
  <c r="L113" i="6"/>
  <c r="H113" i="6"/>
  <c r="G113" i="6"/>
  <c r="F113" i="6"/>
  <c r="E113" i="6"/>
  <c r="D113" i="6"/>
  <c r="W113" i="6" s="1"/>
  <c r="X113" i="6" s="1"/>
  <c r="P112" i="6"/>
  <c r="L112" i="6"/>
  <c r="H112" i="6"/>
  <c r="G112" i="6"/>
  <c r="W112" i="6" s="1"/>
  <c r="X112" i="6" s="1"/>
  <c r="F112" i="6"/>
  <c r="E112" i="6"/>
  <c r="D112" i="6"/>
  <c r="P111" i="6"/>
  <c r="L111" i="6"/>
  <c r="H111" i="6"/>
  <c r="G111" i="6"/>
  <c r="F111" i="6"/>
  <c r="E111" i="6"/>
  <c r="D111" i="6"/>
  <c r="W111" i="6" s="1"/>
  <c r="X111" i="6" s="1"/>
  <c r="P110" i="6"/>
  <c r="L110" i="6"/>
  <c r="H110" i="6"/>
  <c r="G110" i="6"/>
  <c r="F110" i="6"/>
  <c r="E110" i="6"/>
  <c r="W110" i="6" s="1"/>
  <c r="X110" i="6" s="1"/>
  <c r="D110" i="6"/>
  <c r="P109" i="6"/>
  <c r="L109" i="6"/>
  <c r="H109" i="6"/>
  <c r="G109" i="6"/>
  <c r="F109" i="6"/>
  <c r="E109" i="6"/>
  <c r="D109" i="6"/>
  <c r="W109" i="6" s="1"/>
  <c r="X109" i="6" s="1"/>
  <c r="P108" i="6"/>
  <c r="L108" i="6"/>
  <c r="H108" i="6"/>
  <c r="G108" i="6"/>
  <c r="W108" i="6" s="1"/>
  <c r="X108" i="6" s="1"/>
  <c r="F108" i="6"/>
  <c r="E108" i="6"/>
  <c r="D108" i="6"/>
  <c r="P107" i="6"/>
  <c r="L107" i="6"/>
  <c r="H107" i="6"/>
  <c r="G107" i="6"/>
  <c r="F107" i="6"/>
  <c r="E107" i="6"/>
  <c r="D107" i="6"/>
  <c r="W107" i="6" s="1"/>
  <c r="X107" i="6" s="1"/>
  <c r="P106" i="6"/>
  <c r="L106" i="6"/>
  <c r="H106" i="6"/>
  <c r="G106" i="6"/>
  <c r="F106" i="6"/>
  <c r="E106" i="6"/>
  <c r="W106" i="6" s="1"/>
  <c r="X106" i="6" s="1"/>
  <c r="D106" i="6"/>
  <c r="P105" i="6"/>
  <c r="L105" i="6"/>
  <c r="H105" i="6"/>
  <c r="G105" i="6"/>
  <c r="F105" i="6"/>
  <c r="E105" i="6"/>
  <c r="D105" i="6"/>
  <c r="W105" i="6" s="1"/>
  <c r="X105" i="6" s="1"/>
  <c r="P104" i="6"/>
  <c r="L104" i="6"/>
  <c r="H104" i="6"/>
  <c r="G104" i="6"/>
  <c r="W104" i="6" s="1"/>
  <c r="X104" i="6" s="1"/>
  <c r="F104" i="6"/>
  <c r="E104" i="6"/>
  <c r="D104" i="6"/>
  <c r="P103" i="6"/>
  <c r="L103" i="6"/>
  <c r="H103" i="6"/>
  <c r="G103" i="6"/>
  <c r="F103" i="6"/>
  <c r="E103" i="6"/>
  <c r="D103" i="6"/>
  <c r="W103" i="6" s="1"/>
  <c r="X103" i="6" s="1"/>
  <c r="P102" i="6"/>
  <c r="L102" i="6"/>
  <c r="H102" i="6"/>
  <c r="G102" i="6"/>
  <c r="F102" i="6"/>
  <c r="E102" i="6"/>
  <c r="W102" i="6" s="1"/>
  <c r="X102" i="6" s="1"/>
  <c r="D102" i="6"/>
  <c r="P101" i="6"/>
  <c r="L101" i="6"/>
  <c r="H101" i="6"/>
  <c r="G101" i="6"/>
  <c r="F101" i="6"/>
  <c r="E101" i="6"/>
  <c r="D101" i="6"/>
  <c r="W101" i="6" s="1"/>
  <c r="X101" i="6" s="1"/>
  <c r="P100" i="6"/>
  <c r="L100" i="6"/>
  <c r="H100" i="6"/>
  <c r="G100" i="6"/>
  <c r="W100" i="6" s="1"/>
  <c r="X100" i="6" s="1"/>
  <c r="F100" i="6"/>
  <c r="E100" i="6"/>
  <c r="D100" i="6"/>
  <c r="P99" i="6"/>
  <c r="L99" i="6"/>
  <c r="H99" i="6"/>
  <c r="G99" i="6"/>
  <c r="F99" i="6"/>
  <c r="E99" i="6"/>
  <c r="D99" i="6"/>
  <c r="W99" i="6" s="1"/>
  <c r="X99" i="6" s="1"/>
  <c r="P98" i="6"/>
  <c r="L98" i="6"/>
  <c r="H98" i="6"/>
  <c r="G98" i="6"/>
  <c r="F98" i="6"/>
  <c r="E98" i="6"/>
  <c r="W98" i="6" s="1"/>
  <c r="X98" i="6" s="1"/>
  <c r="D98" i="6"/>
  <c r="P97" i="6"/>
  <c r="P95" i="6" s="1"/>
  <c r="L97" i="6"/>
  <c r="H97" i="6"/>
  <c r="H95" i="6" s="1"/>
  <c r="G97" i="6"/>
  <c r="F97" i="6"/>
  <c r="E97" i="6"/>
  <c r="D97" i="6"/>
  <c r="W97" i="6" s="1"/>
  <c r="X97" i="6" s="1"/>
  <c r="P96" i="6"/>
  <c r="L96" i="6"/>
  <c r="L95" i="6" s="1"/>
  <c r="H96" i="6"/>
  <c r="G96" i="6"/>
  <c r="G95" i="6" s="1"/>
  <c r="F96" i="6"/>
  <c r="E96" i="6"/>
  <c r="D96" i="6"/>
  <c r="S95" i="6"/>
  <c r="R95" i="6"/>
  <c r="Q95" i="6"/>
  <c r="O95" i="6"/>
  <c r="N95" i="6"/>
  <c r="M95" i="6"/>
  <c r="K95" i="6"/>
  <c r="J95" i="6"/>
  <c r="I95" i="6"/>
  <c r="E95" i="6"/>
  <c r="D95" i="6"/>
  <c r="P94" i="6"/>
  <c r="L94" i="6"/>
  <c r="H94" i="6"/>
  <c r="G94" i="6"/>
  <c r="F94" i="6"/>
  <c r="D96" i="9" s="1"/>
  <c r="BA96" i="9" s="1"/>
  <c r="BB96" i="9" s="1"/>
  <c r="E94" i="6"/>
  <c r="D94" i="6"/>
  <c r="W94" i="6" s="1"/>
  <c r="X94" i="6" s="1"/>
  <c r="P93" i="6"/>
  <c r="L93" i="6"/>
  <c r="H93" i="6"/>
  <c r="G93" i="6"/>
  <c r="W93" i="6" s="1"/>
  <c r="X93" i="6" s="1"/>
  <c r="F93" i="6"/>
  <c r="E93" i="6"/>
  <c r="D93" i="6"/>
  <c r="P92" i="6"/>
  <c r="L92" i="6"/>
  <c r="H92" i="6"/>
  <c r="G92" i="6"/>
  <c r="F92" i="6"/>
  <c r="D94" i="9" s="1"/>
  <c r="BA94" i="9" s="1"/>
  <c r="BB94" i="9" s="1"/>
  <c r="E92" i="6"/>
  <c r="D92" i="6"/>
  <c r="W92" i="6" s="1"/>
  <c r="X92" i="6" s="1"/>
  <c r="P91" i="6"/>
  <c r="L91" i="6"/>
  <c r="H91" i="6"/>
  <c r="G91" i="6"/>
  <c r="F91" i="6"/>
  <c r="E91" i="6"/>
  <c r="W91" i="6" s="1"/>
  <c r="X91" i="6" s="1"/>
  <c r="D91" i="6"/>
  <c r="P90" i="6"/>
  <c r="L90" i="6"/>
  <c r="H90" i="6"/>
  <c r="G90" i="6"/>
  <c r="F90" i="6"/>
  <c r="D92" i="9" s="1"/>
  <c r="BA92" i="9" s="1"/>
  <c r="BB92" i="9" s="1"/>
  <c r="E90" i="6"/>
  <c r="D90" i="6"/>
  <c r="W90" i="6" s="1"/>
  <c r="X90" i="6" s="1"/>
  <c r="P89" i="6"/>
  <c r="L89" i="6"/>
  <c r="H89" i="6"/>
  <c r="G89" i="6"/>
  <c r="W89" i="6" s="1"/>
  <c r="X89" i="6" s="1"/>
  <c r="F89" i="6"/>
  <c r="E89" i="6"/>
  <c r="D89" i="6"/>
  <c r="P88" i="6"/>
  <c r="L88" i="6"/>
  <c r="H88" i="6"/>
  <c r="G88" i="6"/>
  <c r="F88" i="6"/>
  <c r="D90" i="9" s="1"/>
  <c r="BA90" i="9" s="1"/>
  <c r="BB90" i="9" s="1"/>
  <c r="E88" i="6"/>
  <c r="D88" i="6"/>
  <c r="W88" i="6" s="1"/>
  <c r="X88" i="6" s="1"/>
  <c r="P87" i="6"/>
  <c r="L87" i="6"/>
  <c r="H87" i="6"/>
  <c r="G87" i="6"/>
  <c r="F87" i="6"/>
  <c r="E87" i="6"/>
  <c r="W87" i="6" s="1"/>
  <c r="X87" i="6" s="1"/>
  <c r="D87" i="6"/>
  <c r="P86" i="6"/>
  <c r="L86" i="6"/>
  <c r="H86" i="6"/>
  <c r="G86" i="6"/>
  <c r="F86" i="6"/>
  <c r="D88" i="9" s="1"/>
  <c r="BA88" i="9" s="1"/>
  <c r="BB88" i="9" s="1"/>
  <c r="E86" i="6"/>
  <c r="D86" i="6"/>
  <c r="W86" i="6" s="1"/>
  <c r="X86" i="6" s="1"/>
  <c r="P85" i="6"/>
  <c r="L85" i="6"/>
  <c r="H85" i="6"/>
  <c r="G85" i="6"/>
  <c r="W85" i="6" s="1"/>
  <c r="X85" i="6" s="1"/>
  <c r="F85" i="6"/>
  <c r="E85" i="6"/>
  <c r="D85" i="6"/>
  <c r="P84" i="6"/>
  <c r="L84" i="6"/>
  <c r="H84" i="6"/>
  <c r="G84" i="6"/>
  <c r="F84" i="6"/>
  <c r="D86" i="9" s="1"/>
  <c r="BA86" i="9" s="1"/>
  <c r="BB86" i="9" s="1"/>
  <c r="E84" i="6"/>
  <c r="D84" i="6"/>
  <c r="W84" i="6" s="1"/>
  <c r="X84" i="6" s="1"/>
  <c r="P83" i="6"/>
  <c r="L83" i="6"/>
  <c r="H83" i="6"/>
  <c r="G83" i="6"/>
  <c r="F83" i="6"/>
  <c r="E83" i="6"/>
  <c r="W83" i="6" s="1"/>
  <c r="X83" i="6" s="1"/>
  <c r="D83" i="6"/>
  <c r="P82" i="6"/>
  <c r="L82" i="6"/>
  <c r="H82" i="6"/>
  <c r="G82" i="6"/>
  <c r="F82" i="6"/>
  <c r="D84" i="9" s="1"/>
  <c r="BA84" i="9" s="1"/>
  <c r="BB84" i="9" s="1"/>
  <c r="E82" i="6"/>
  <c r="D82" i="6"/>
  <c r="W82" i="6" s="1"/>
  <c r="X82" i="6" s="1"/>
  <c r="P81" i="6"/>
  <c r="L81" i="6"/>
  <c r="H81" i="6"/>
  <c r="G81" i="6"/>
  <c r="W81" i="6" s="1"/>
  <c r="X81" i="6" s="1"/>
  <c r="F81" i="6"/>
  <c r="E81" i="6"/>
  <c r="D81" i="6"/>
  <c r="P80" i="6"/>
  <c r="L80" i="6"/>
  <c r="H80" i="6"/>
  <c r="G80" i="6"/>
  <c r="F80" i="6"/>
  <c r="D82" i="9" s="1"/>
  <c r="BA82" i="9" s="1"/>
  <c r="BB82" i="9" s="1"/>
  <c r="E80" i="6"/>
  <c r="D80" i="6"/>
  <c r="W80" i="6" s="1"/>
  <c r="X80" i="6" s="1"/>
  <c r="P79" i="6"/>
  <c r="L79" i="6"/>
  <c r="H79" i="6"/>
  <c r="G79" i="6"/>
  <c r="F79" i="6"/>
  <c r="E79" i="6"/>
  <c r="W79" i="6" s="1"/>
  <c r="X79" i="6" s="1"/>
  <c r="D79" i="6"/>
  <c r="P78" i="6"/>
  <c r="L78" i="6"/>
  <c r="H78" i="6"/>
  <c r="G78" i="6"/>
  <c r="F78" i="6"/>
  <c r="D80" i="9" s="1"/>
  <c r="BA80" i="9" s="1"/>
  <c r="BB80" i="9" s="1"/>
  <c r="E78" i="6"/>
  <c r="D78" i="6"/>
  <c r="W78" i="6" s="1"/>
  <c r="X78" i="6" s="1"/>
  <c r="P77" i="6"/>
  <c r="L77" i="6"/>
  <c r="H77" i="6"/>
  <c r="G77" i="6"/>
  <c r="W77" i="6" s="1"/>
  <c r="X77" i="6" s="1"/>
  <c r="F77" i="6"/>
  <c r="E77" i="6"/>
  <c r="D77" i="6"/>
  <c r="P76" i="6"/>
  <c r="L76" i="6"/>
  <c r="H76" i="6"/>
  <c r="G76" i="6"/>
  <c r="F76" i="6"/>
  <c r="D78" i="9" s="1"/>
  <c r="BA78" i="9" s="1"/>
  <c r="BB78" i="9" s="1"/>
  <c r="E76" i="6"/>
  <c r="D76" i="6"/>
  <c r="W76" i="6" s="1"/>
  <c r="X76" i="6" s="1"/>
  <c r="P75" i="6"/>
  <c r="L75" i="6"/>
  <c r="H75" i="6"/>
  <c r="G75" i="6"/>
  <c r="F75" i="6"/>
  <c r="E75" i="6"/>
  <c r="W75" i="6" s="1"/>
  <c r="X75" i="6" s="1"/>
  <c r="D75" i="6"/>
  <c r="P74" i="6"/>
  <c r="L74" i="6"/>
  <c r="H74" i="6"/>
  <c r="G74" i="6"/>
  <c r="F74" i="6"/>
  <c r="D76" i="9" s="1"/>
  <c r="BA76" i="9" s="1"/>
  <c r="BB76" i="9" s="1"/>
  <c r="E74" i="6"/>
  <c r="D74" i="6"/>
  <c r="W74" i="6" s="1"/>
  <c r="X74" i="6" s="1"/>
  <c r="P73" i="6"/>
  <c r="L73" i="6"/>
  <c r="H73" i="6"/>
  <c r="G73" i="6"/>
  <c r="W73" i="6" s="1"/>
  <c r="X73" i="6" s="1"/>
  <c r="F73" i="6"/>
  <c r="E73" i="6"/>
  <c r="D73" i="6"/>
  <c r="P72" i="6"/>
  <c r="L72" i="6"/>
  <c r="H72" i="6"/>
  <c r="G72" i="6"/>
  <c r="F72" i="6"/>
  <c r="D74" i="9" s="1"/>
  <c r="BA74" i="9" s="1"/>
  <c r="BB74" i="9" s="1"/>
  <c r="E72" i="6"/>
  <c r="D72" i="6"/>
  <c r="W72" i="6" s="1"/>
  <c r="X72" i="6" s="1"/>
  <c r="P71" i="6"/>
  <c r="L71" i="6"/>
  <c r="L67" i="6" s="1"/>
  <c r="H71" i="6"/>
  <c r="G71" i="6"/>
  <c r="F71" i="6"/>
  <c r="E71" i="6"/>
  <c r="W71" i="6" s="1"/>
  <c r="X71" i="6" s="1"/>
  <c r="D71" i="6"/>
  <c r="P70" i="6"/>
  <c r="P67" i="6" s="1"/>
  <c r="L70" i="6"/>
  <c r="H70" i="6"/>
  <c r="G70" i="6"/>
  <c r="F70" i="6"/>
  <c r="D72" i="9" s="1"/>
  <c r="BA72" i="9" s="1"/>
  <c r="BB72" i="9" s="1"/>
  <c r="E70" i="6"/>
  <c r="D70" i="6"/>
  <c r="W70" i="6" s="1"/>
  <c r="X70" i="6" s="1"/>
  <c r="P69" i="6"/>
  <c r="L69" i="6"/>
  <c r="H69" i="6"/>
  <c r="G69" i="6"/>
  <c r="G67" i="6" s="1"/>
  <c r="F69" i="6"/>
  <c r="E69" i="6"/>
  <c r="E67" i="6" s="1"/>
  <c r="D69" i="6"/>
  <c r="P68" i="6"/>
  <c r="L68" i="6"/>
  <c r="H68" i="6"/>
  <c r="H67" i="6" s="1"/>
  <c r="G68" i="6"/>
  <c r="F68" i="6"/>
  <c r="D70" i="9" s="1"/>
  <c r="BA70" i="9" s="1"/>
  <c r="BB70" i="9" s="1"/>
  <c r="E68" i="6"/>
  <c r="D68" i="6"/>
  <c r="W68" i="6" s="1"/>
  <c r="X68" i="6" s="1"/>
  <c r="S67" i="6"/>
  <c r="R67" i="6"/>
  <c r="Q67" i="6"/>
  <c r="O67" i="6"/>
  <c r="N67" i="6"/>
  <c r="M67" i="6"/>
  <c r="K67" i="6"/>
  <c r="J67" i="6"/>
  <c r="I67" i="6"/>
  <c r="F67" i="6"/>
  <c r="P66" i="6"/>
  <c r="L66" i="6"/>
  <c r="H66" i="6"/>
  <c r="G66" i="6"/>
  <c r="F66" i="6"/>
  <c r="E66" i="6"/>
  <c r="C66" i="6"/>
  <c r="P65" i="6"/>
  <c r="L65" i="6"/>
  <c r="H65" i="6"/>
  <c r="G65" i="6"/>
  <c r="F65" i="6"/>
  <c r="E65" i="6"/>
  <c r="W65" i="6" s="1"/>
  <c r="X65" i="6" s="1"/>
  <c r="D65" i="6"/>
  <c r="C65" i="6"/>
  <c r="P64" i="6"/>
  <c r="L64" i="6"/>
  <c r="H64" i="6"/>
  <c r="G64" i="6"/>
  <c r="F64" i="6"/>
  <c r="E64" i="6"/>
  <c r="P63" i="6"/>
  <c r="L63" i="6"/>
  <c r="H63" i="6"/>
  <c r="G63" i="6"/>
  <c r="F63" i="6"/>
  <c r="E63" i="6"/>
  <c r="D63" i="6"/>
  <c r="W63" i="6" s="1"/>
  <c r="X63" i="6" s="1"/>
  <c r="P62" i="6"/>
  <c r="L62" i="6"/>
  <c r="H62" i="6"/>
  <c r="G62" i="6"/>
  <c r="F62" i="6"/>
  <c r="E62" i="6"/>
  <c r="P61" i="6"/>
  <c r="P59" i="6" s="1"/>
  <c r="L61" i="6"/>
  <c r="H61" i="6"/>
  <c r="H59" i="6" s="1"/>
  <c r="G61" i="6"/>
  <c r="F61" i="6"/>
  <c r="E61" i="6"/>
  <c r="D61" i="6"/>
  <c r="W61" i="6" s="1"/>
  <c r="X61" i="6" s="1"/>
  <c r="P60" i="6"/>
  <c r="L60" i="6"/>
  <c r="L59" i="6" s="1"/>
  <c r="H60" i="6"/>
  <c r="G60" i="6"/>
  <c r="G59" i="6" s="1"/>
  <c r="F60" i="6"/>
  <c r="E60" i="6"/>
  <c r="S59" i="6"/>
  <c r="R59" i="6"/>
  <c r="Q59" i="6"/>
  <c r="O59" i="6"/>
  <c r="N59" i="6"/>
  <c r="M59" i="6"/>
  <c r="K59" i="6"/>
  <c r="J59" i="6"/>
  <c r="I59" i="6"/>
  <c r="E59" i="6"/>
  <c r="P58" i="6"/>
  <c r="L58" i="6"/>
  <c r="H58" i="6"/>
  <c r="G58" i="6"/>
  <c r="F58" i="6"/>
  <c r="E58" i="6"/>
  <c r="D58" i="6"/>
  <c r="W58" i="6" s="1"/>
  <c r="X58" i="6" s="1"/>
  <c r="C58" i="6"/>
  <c r="P57" i="6"/>
  <c r="L57" i="6"/>
  <c r="H57" i="6"/>
  <c r="G57" i="6"/>
  <c r="F57" i="6"/>
  <c r="E57" i="6"/>
  <c r="D57" i="6"/>
  <c r="W57" i="6" s="1"/>
  <c r="X57" i="6" s="1"/>
  <c r="C57" i="6"/>
  <c r="P56" i="6"/>
  <c r="L56" i="6"/>
  <c r="H56" i="6"/>
  <c r="G56" i="6"/>
  <c r="F56" i="6"/>
  <c r="E56" i="6"/>
  <c r="E55" i="6" s="1"/>
  <c r="D56" i="6"/>
  <c r="W56" i="6" s="1"/>
  <c r="X56" i="6" s="1"/>
  <c r="S55" i="6"/>
  <c r="R55" i="6"/>
  <c r="Q55" i="6"/>
  <c r="P55" i="6"/>
  <c r="O55" i="6"/>
  <c r="N55" i="6"/>
  <c r="M55" i="6"/>
  <c r="L55" i="6"/>
  <c r="K55" i="6"/>
  <c r="J55" i="6"/>
  <c r="I55" i="6"/>
  <c r="H55" i="6"/>
  <c r="G55" i="6"/>
  <c r="P54" i="6"/>
  <c r="L54" i="6"/>
  <c r="L51" i="6" s="1"/>
  <c r="H54" i="6"/>
  <c r="G54" i="6"/>
  <c r="F54" i="6"/>
  <c r="E54" i="6"/>
  <c r="C54" i="6"/>
  <c r="W53" i="6"/>
  <c r="X53" i="6" s="1"/>
  <c r="P53" i="6"/>
  <c r="L53" i="6"/>
  <c r="H53" i="6"/>
  <c r="G53" i="6"/>
  <c r="F53" i="6"/>
  <c r="E53" i="6"/>
  <c r="E51" i="6" s="1"/>
  <c r="D53" i="6"/>
  <c r="P52" i="6"/>
  <c r="L52" i="6"/>
  <c r="H52" i="6"/>
  <c r="H51" i="6" s="1"/>
  <c r="G52" i="6"/>
  <c r="G51" i="6" s="1"/>
  <c r="F52" i="6"/>
  <c r="E52" i="6"/>
  <c r="D52" i="6"/>
  <c r="W52" i="6" s="1"/>
  <c r="X52" i="6" s="1"/>
  <c r="S51" i="6"/>
  <c r="R51" i="6"/>
  <c r="Q51" i="6"/>
  <c r="P51" i="6"/>
  <c r="O51" i="6"/>
  <c r="N51" i="6"/>
  <c r="M51" i="6"/>
  <c r="K51" i="6"/>
  <c r="J51" i="6"/>
  <c r="I51" i="6"/>
  <c r="F51" i="6"/>
  <c r="P50" i="6"/>
  <c r="L50" i="6"/>
  <c r="H50" i="6"/>
  <c r="G50" i="6"/>
  <c r="W50" i="6" s="1"/>
  <c r="X50" i="6" s="1"/>
  <c r="F50" i="6"/>
  <c r="E50" i="6"/>
  <c r="D50" i="6"/>
  <c r="C50" i="6"/>
  <c r="P49" i="6"/>
  <c r="L49" i="6"/>
  <c r="L48" i="6" s="1"/>
  <c r="H49" i="6"/>
  <c r="G49" i="6"/>
  <c r="F49" i="6"/>
  <c r="E49" i="6"/>
  <c r="E48" i="6" s="1"/>
  <c r="S48" i="6"/>
  <c r="R48" i="6"/>
  <c r="Q48" i="6"/>
  <c r="P48" i="6"/>
  <c r="O48" i="6"/>
  <c r="N48" i="6"/>
  <c r="M48" i="6"/>
  <c r="K48" i="6"/>
  <c r="J48" i="6"/>
  <c r="I48" i="6"/>
  <c r="H48" i="6"/>
  <c r="G48" i="6"/>
  <c r="F48" i="6"/>
  <c r="P47" i="6"/>
  <c r="L47" i="6"/>
  <c r="H47" i="6"/>
  <c r="G47" i="6"/>
  <c r="F47" i="6"/>
  <c r="E47" i="6"/>
  <c r="D47" i="6"/>
  <c r="W47" i="6" s="1"/>
  <c r="X47" i="6" s="1"/>
  <c r="C47" i="6"/>
  <c r="P46" i="6"/>
  <c r="P28" i="6" s="1"/>
  <c r="L46" i="6"/>
  <c r="H46" i="6"/>
  <c r="G46" i="6"/>
  <c r="F46" i="6"/>
  <c r="E46" i="6"/>
  <c r="D46" i="6"/>
  <c r="W46" i="6" s="1"/>
  <c r="X46" i="6" s="1"/>
  <c r="C46" i="6"/>
  <c r="P45" i="6"/>
  <c r="L45" i="6"/>
  <c r="H45" i="6"/>
  <c r="G45" i="6"/>
  <c r="F45" i="6"/>
  <c r="E45" i="6"/>
  <c r="D45" i="6"/>
  <c r="W45" i="6" s="1"/>
  <c r="X45" i="6" s="1"/>
  <c r="C45" i="6"/>
  <c r="P44" i="6"/>
  <c r="L44" i="6"/>
  <c r="H44" i="6"/>
  <c r="G44" i="6"/>
  <c r="F44" i="6"/>
  <c r="E44" i="6"/>
  <c r="D44" i="6"/>
  <c r="W44" i="6" s="1"/>
  <c r="X44" i="6" s="1"/>
  <c r="C44" i="6"/>
  <c r="P43" i="6"/>
  <c r="L43" i="6"/>
  <c r="H43" i="6"/>
  <c r="G43" i="6"/>
  <c r="F43" i="6"/>
  <c r="E43" i="6"/>
  <c r="D43" i="6"/>
  <c r="W43" i="6" s="1"/>
  <c r="X43" i="6" s="1"/>
  <c r="P42" i="6"/>
  <c r="L42" i="6"/>
  <c r="H42" i="6"/>
  <c r="G42" i="6"/>
  <c r="F42" i="6"/>
  <c r="E42" i="6"/>
  <c r="P41" i="6"/>
  <c r="L41" i="6"/>
  <c r="H41" i="6"/>
  <c r="G41" i="6"/>
  <c r="F41" i="6"/>
  <c r="E41" i="6"/>
  <c r="D41" i="6"/>
  <c r="W41" i="6" s="1"/>
  <c r="X41" i="6" s="1"/>
  <c r="P40" i="6"/>
  <c r="L40" i="6"/>
  <c r="H40" i="6"/>
  <c r="G40" i="6"/>
  <c r="F40" i="6"/>
  <c r="E40" i="6"/>
  <c r="P39" i="6"/>
  <c r="L39" i="6"/>
  <c r="H39" i="6"/>
  <c r="G39" i="6"/>
  <c r="F39" i="6"/>
  <c r="E39" i="6"/>
  <c r="D39" i="6"/>
  <c r="W39" i="6" s="1"/>
  <c r="X39" i="6" s="1"/>
  <c r="P38" i="6"/>
  <c r="L38" i="6"/>
  <c r="H38" i="6"/>
  <c r="G38" i="6"/>
  <c r="F38" i="6"/>
  <c r="E38" i="6"/>
  <c r="P37" i="6"/>
  <c r="L37" i="6"/>
  <c r="H37" i="6"/>
  <c r="G37" i="6"/>
  <c r="F37" i="6"/>
  <c r="E37" i="6"/>
  <c r="D37" i="6"/>
  <c r="W37" i="6" s="1"/>
  <c r="X37" i="6" s="1"/>
  <c r="P36" i="6"/>
  <c r="L36" i="6"/>
  <c r="H36" i="6"/>
  <c r="G36" i="6"/>
  <c r="F36" i="6"/>
  <c r="E36" i="6"/>
  <c r="P35" i="6"/>
  <c r="L35" i="6"/>
  <c r="H35" i="6"/>
  <c r="G35" i="6"/>
  <c r="F35" i="6"/>
  <c r="E35" i="6"/>
  <c r="D35" i="6"/>
  <c r="W35" i="6" s="1"/>
  <c r="X35" i="6" s="1"/>
  <c r="P34" i="6"/>
  <c r="L34" i="6"/>
  <c r="H34" i="6"/>
  <c r="G34" i="6"/>
  <c r="F34" i="6"/>
  <c r="E34" i="6"/>
  <c r="P33" i="6"/>
  <c r="L33" i="6"/>
  <c r="H33" i="6"/>
  <c r="G33" i="6"/>
  <c r="F33" i="6"/>
  <c r="E33" i="6"/>
  <c r="D33" i="6"/>
  <c r="W33" i="6" s="1"/>
  <c r="X33" i="6" s="1"/>
  <c r="P32" i="6"/>
  <c r="L32" i="6"/>
  <c r="H32" i="6"/>
  <c r="G32" i="6"/>
  <c r="F32" i="6"/>
  <c r="E32" i="6"/>
  <c r="P31" i="6"/>
  <c r="L31" i="6"/>
  <c r="H31" i="6"/>
  <c r="G31" i="6"/>
  <c r="F31" i="6"/>
  <c r="E31" i="6"/>
  <c r="D31" i="6"/>
  <c r="P30" i="6"/>
  <c r="L30" i="6"/>
  <c r="H30" i="6"/>
  <c r="G30" i="6"/>
  <c r="G28" i="6" s="1"/>
  <c r="F30" i="6"/>
  <c r="E30" i="6"/>
  <c r="E28" i="6" s="1"/>
  <c r="P29" i="6"/>
  <c r="L29" i="6"/>
  <c r="H29" i="6"/>
  <c r="G29" i="6"/>
  <c r="F29" i="6"/>
  <c r="E29" i="6"/>
  <c r="D29" i="6"/>
  <c r="W29" i="6" s="1"/>
  <c r="X29" i="6" s="1"/>
  <c r="S28" i="6"/>
  <c r="R28" i="6"/>
  <c r="Q28" i="6"/>
  <c r="O28" i="6"/>
  <c r="N28" i="6"/>
  <c r="M28" i="6"/>
  <c r="L28" i="6"/>
  <c r="K28" i="6"/>
  <c r="J28" i="6"/>
  <c r="I28" i="6"/>
  <c r="H28" i="6"/>
  <c r="P27" i="6"/>
  <c r="L27" i="6"/>
  <c r="H27" i="6"/>
  <c r="G27" i="6"/>
  <c r="F27" i="6"/>
  <c r="E27" i="6"/>
  <c r="C27" i="6"/>
  <c r="P26" i="6"/>
  <c r="L26" i="6"/>
  <c r="H26" i="6"/>
  <c r="G26" i="6"/>
  <c r="F26" i="6"/>
  <c r="E26" i="6"/>
  <c r="P25" i="6"/>
  <c r="L25" i="6"/>
  <c r="H25" i="6"/>
  <c r="G25" i="6"/>
  <c r="F25" i="6"/>
  <c r="E25" i="6"/>
  <c r="D25" i="6"/>
  <c r="W25" i="6" s="1"/>
  <c r="X25" i="6" s="1"/>
  <c r="P24" i="6"/>
  <c r="L24" i="6"/>
  <c r="H24" i="6"/>
  <c r="G24" i="6"/>
  <c r="F24" i="6"/>
  <c r="E24" i="6"/>
  <c r="P23" i="6"/>
  <c r="P21" i="6" s="1"/>
  <c r="L23" i="6"/>
  <c r="H23" i="6"/>
  <c r="H21" i="6" s="1"/>
  <c r="G23" i="6"/>
  <c r="F23" i="6"/>
  <c r="E23" i="6"/>
  <c r="D23" i="6"/>
  <c r="W23" i="6" s="1"/>
  <c r="X23" i="6" s="1"/>
  <c r="P22" i="6"/>
  <c r="L22" i="6"/>
  <c r="L21" i="6" s="1"/>
  <c r="H22" i="6"/>
  <c r="G22" i="6"/>
  <c r="G21" i="6" s="1"/>
  <c r="F22" i="6"/>
  <c r="E22" i="6"/>
  <c r="S21" i="6"/>
  <c r="R21" i="6"/>
  <c r="Q21" i="6"/>
  <c r="O21" i="6"/>
  <c r="N21" i="6"/>
  <c r="M21" i="6"/>
  <c r="K21" i="6"/>
  <c r="J21" i="6"/>
  <c r="I21" i="6"/>
  <c r="E21" i="6"/>
  <c r="AD16" i="6"/>
  <c r="AD15" i="6"/>
  <c r="AD14" i="6"/>
  <c r="AD13" i="6"/>
  <c r="AD12" i="6"/>
  <c r="AD11" i="6"/>
  <c r="AD10" i="6"/>
  <c r="CE187" i="5"/>
  <c r="CF187" i="5" s="1"/>
  <c r="D187" i="5"/>
  <c r="D186" i="5"/>
  <c r="CE186" i="5" s="1"/>
  <c r="CF186" i="5" s="1"/>
  <c r="CE185" i="5"/>
  <c r="CF185" i="5" s="1"/>
  <c r="D185" i="5"/>
  <c r="D184" i="5"/>
  <c r="CE184" i="5" s="1"/>
  <c r="CF184" i="5" s="1"/>
  <c r="CE183" i="5"/>
  <c r="CF183" i="5" s="1"/>
  <c r="D183" i="5"/>
  <c r="D182" i="5"/>
  <c r="CE182" i="5" s="1"/>
  <c r="CF182" i="5" s="1"/>
  <c r="CE181" i="5"/>
  <c r="CF181" i="5" s="1"/>
  <c r="D181" i="5"/>
  <c r="D180" i="5"/>
  <c r="CE180" i="5" s="1"/>
  <c r="CF180" i="5" s="1"/>
  <c r="CE179" i="5"/>
  <c r="CF179" i="5" s="1"/>
  <c r="D179" i="5"/>
  <c r="D178" i="5"/>
  <c r="CE178" i="5" s="1"/>
  <c r="CF178" i="5" s="1"/>
  <c r="CE177" i="5"/>
  <c r="CF177" i="5" s="1"/>
  <c r="D177" i="5"/>
  <c r="D176" i="5"/>
  <c r="CE176" i="5" s="1"/>
  <c r="CF176" i="5" s="1"/>
  <c r="CE175" i="5"/>
  <c r="CF175" i="5" s="1"/>
  <c r="D175" i="5"/>
  <c r="D174" i="5"/>
  <c r="CE174" i="5" s="1"/>
  <c r="CF174" i="5" s="1"/>
  <c r="CE173" i="5"/>
  <c r="CF173" i="5" s="1"/>
  <c r="D173" i="5"/>
  <c r="D172" i="5"/>
  <c r="CE172" i="5" s="1"/>
  <c r="CF172" i="5" s="1"/>
  <c r="CA171" i="5"/>
  <c r="CA188" i="5" s="1"/>
  <c r="BZ171" i="5"/>
  <c r="BY171" i="5"/>
  <c r="BY188" i="5" s="1"/>
  <c r="BX171" i="5"/>
  <c r="BX188" i="5" s="1"/>
  <c r="BW171" i="5"/>
  <c r="BW188" i="5" s="1"/>
  <c r="BV171" i="5"/>
  <c r="BU171" i="5"/>
  <c r="BU188" i="5" s="1"/>
  <c r="BT171" i="5"/>
  <c r="BT188" i="5" s="1"/>
  <c r="BS171" i="5"/>
  <c r="BS188" i="5" s="1"/>
  <c r="BR171" i="5"/>
  <c r="BQ171" i="5"/>
  <c r="BQ188" i="5" s="1"/>
  <c r="BP171" i="5"/>
  <c r="BP188" i="5" s="1"/>
  <c r="BO171" i="5"/>
  <c r="BO188" i="5" s="1"/>
  <c r="BN171" i="5"/>
  <c r="BM171" i="5"/>
  <c r="BM188" i="5" s="1"/>
  <c r="BL171" i="5"/>
  <c r="BL188" i="5" s="1"/>
  <c r="BK171" i="5"/>
  <c r="BK188" i="5" s="1"/>
  <c r="BJ171" i="5"/>
  <c r="BI171" i="5"/>
  <c r="BI188" i="5" s="1"/>
  <c r="BH171" i="5"/>
  <c r="BH188" i="5" s="1"/>
  <c r="BG171" i="5"/>
  <c r="BG188" i="5" s="1"/>
  <c r="BF171" i="5"/>
  <c r="BE171" i="5"/>
  <c r="BE188" i="5" s="1"/>
  <c r="BD171" i="5"/>
  <c r="BD188" i="5" s="1"/>
  <c r="BC171" i="5"/>
  <c r="BC188" i="5" s="1"/>
  <c r="BB171" i="5"/>
  <c r="BA171" i="5"/>
  <c r="BA188" i="5" s="1"/>
  <c r="AZ171" i="5"/>
  <c r="AZ188" i="5" s="1"/>
  <c r="AY171" i="5"/>
  <c r="AY188" i="5" s="1"/>
  <c r="AX171" i="5"/>
  <c r="AW171" i="5"/>
  <c r="AW188" i="5" s="1"/>
  <c r="AV171" i="5"/>
  <c r="AV188" i="5" s="1"/>
  <c r="AU171" i="5"/>
  <c r="AU188" i="5" s="1"/>
  <c r="AT171" i="5"/>
  <c r="AS171" i="5"/>
  <c r="AS188" i="5" s="1"/>
  <c r="AR171" i="5"/>
  <c r="AR188" i="5" s="1"/>
  <c r="AQ171" i="5"/>
  <c r="AQ188" i="5" s="1"/>
  <c r="AP171" i="5"/>
  <c r="AO171" i="5"/>
  <c r="AO188" i="5" s="1"/>
  <c r="AN171" i="5"/>
  <c r="AN188" i="5" s="1"/>
  <c r="AM171" i="5"/>
  <c r="AM188" i="5" s="1"/>
  <c r="AL171" i="5"/>
  <c r="AK171" i="5"/>
  <c r="AK188" i="5" s="1"/>
  <c r="AJ171" i="5"/>
  <c r="AJ188" i="5" s="1"/>
  <c r="AI171" i="5"/>
  <c r="AI188" i="5" s="1"/>
  <c r="AH171" i="5"/>
  <c r="AG171" i="5"/>
  <c r="AG188" i="5" s="1"/>
  <c r="AF171" i="5"/>
  <c r="AF188" i="5" s="1"/>
  <c r="AE171" i="5"/>
  <c r="AE188" i="5" s="1"/>
  <c r="AD171" i="5"/>
  <c r="AC171" i="5"/>
  <c r="AC188" i="5" s="1"/>
  <c r="AB171" i="5"/>
  <c r="AB188" i="5" s="1"/>
  <c r="AA171" i="5"/>
  <c r="AA188" i="5" s="1"/>
  <c r="Z171" i="5"/>
  <c r="Y171" i="5"/>
  <c r="Y188" i="5" s="1"/>
  <c r="X171" i="5"/>
  <c r="X188" i="5" s="1"/>
  <c r="W171" i="5"/>
  <c r="W188" i="5" s="1"/>
  <c r="V171" i="5"/>
  <c r="U171" i="5"/>
  <c r="U188" i="5" s="1"/>
  <c r="T171" i="5"/>
  <c r="T188" i="5" s="1"/>
  <c r="S171" i="5"/>
  <c r="S188" i="5" s="1"/>
  <c r="R171" i="5"/>
  <c r="Q171" i="5"/>
  <c r="Q188" i="5" s="1"/>
  <c r="P171" i="5"/>
  <c r="P188" i="5" s="1"/>
  <c r="O171" i="5"/>
  <c r="O188" i="5" s="1"/>
  <c r="N171" i="5"/>
  <c r="M171" i="5"/>
  <c r="M188" i="5" s="1"/>
  <c r="L171" i="5"/>
  <c r="L188" i="5" s="1"/>
  <c r="K171" i="5"/>
  <c r="K188" i="5" s="1"/>
  <c r="J171" i="5"/>
  <c r="I171" i="5"/>
  <c r="I188" i="5" s="1"/>
  <c r="H171" i="5"/>
  <c r="H188" i="5" s="1"/>
  <c r="G171" i="5"/>
  <c r="G188" i="5" s="1"/>
  <c r="F171" i="5"/>
  <c r="E171" i="5"/>
  <c r="E188" i="5" s="1"/>
  <c r="D171" i="5"/>
  <c r="CE170" i="5"/>
  <c r="CF170" i="5" s="1"/>
  <c r="D170" i="5"/>
  <c r="D169" i="5"/>
  <c r="CE169" i="5" s="1"/>
  <c r="CF169" i="5" s="1"/>
  <c r="CA168" i="5"/>
  <c r="BZ168" i="5"/>
  <c r="BY168" i="5"/>
  <c r="BX168" i="5"/>
  <c r="BW168" i="5"/>
  <c r="BV168" i="5"/>
  <c r="BU168" i="5"/>
  <c r="BT168" i="5"/>
  <c r="BS168" i="5"/>
  <c r="BR168" i="5"/>
  <c r="BQ168" i="5"/>
  <c r="BP168" i="5"/>
  <c r="BO168" i="5"/>
  <c r="BN168" i="5"/>
  <c r="BM168" i="5"/>
  <c r="BL168" i="5"/>
  <c r="BK168" i="5"/>
  <c r="BJ168" i="5"/>
  <c r="BI168" i="5"/>
  <c r="BH168" i="5"/>
  <c r="BG168" i="5"/>
  <c r="BF168" i="5"/>
  <c r="BE168" i="5"/>
  <c r="BD168" i="5"/>
  <c r="BC168" i="5"/>
  <c r="BB168" i="5"/>
  <c r="BA168" i="5"/>
  <c r="AZ168" i="5"/>
  <c r="AY168" i="5"/>
  <c r="AX168" i="5"/>
  <c r="AW168" i="5"/>
  <c r="AV168" i="5"/>
  <c r="AU168" i="5"/>
  <c r="AT168" i="5"/>
  <c r="AS168" i="5"/>
  <c r="AR168" i="5"/>
  <c r="AQ168" i="5"/>
  <c r="AP168" i="5"/>
  <c r="AO168" i="5"/>
  <c r="AN168" i="5"/>
  <c r="AM168" i="5"/>
  <c r="AL168" i="5"/>
  <c r="AK168" i="5"/>
  <c r="AJ168" i="5"/>
  <c r="AI168" i="5"/>
  <c r="AH168" i="5"/>
  <c r="AG168" i="5"/>
  <c r="AF168" i="5"/>
  <c r="AE168" i="5"/>
  <c r="AD168" i="5"/>
  <c r="AC168" i="5"/>
  <c r="AB168" i="5"/>
  <c r="AA168" i="5"/>
  <c r="Z168" i="5"/>
  <c r="Y168" i="5"/>
  <c r="X168" i="5"/>
  <c r="W168" i="5"/>
  <c r="V168" i="5"/>
  <c r="U168" i="5"/>
  <c r="T168" i="5"/>
  <c r="S168" i="5"/>
  <c r="R168" i="5"/>
  <c r="Q168" i="5"/>
  <c r="P168" i="5"/>
  <c r="O168" i="5"/>
  <c r="N168" i="5"/>
  <c r="M168" i="5"/>
  <c r="L168" i="5"/>
  <c r="K168" i="5"/>
  <c r="J168" i="5"/>
  <c r="I168" i="5"/>
  <c r="H168" i="5"/>
  <c r="G168" i="5"/>
  <c r="F168" i="5"/>
  <c r="E168" i="5"/>
  <c r="CE167" i="5"/>
  <c r="CF167" i="5" s="1"/>
  <c r="D167" i="5"/>
  <c r="D166" i="5"/>
  <c r="CE166" i="5" s="1"/>
  <c r="CF166" i="5" s="1"/>
  <c r="CE165" i="5"/>
  <c r="CF165" i="5" s="1"/>
  <c r="D165" i="5"/>
  <c r="D164" i="5"/>
  <c r="CE164" i="5" s="1"/>
  <c r="CF164" i="5" s="1"/>
  <c r="CE163" i="5"/>
  <c r="CF163" i="5" s="1"/>
  <c r="D163" i="5"/>
  <c r="D162" i="5"/>
  <c r="CE162" i="5" s="1"/>
  <c r="CF162" i="5" s="1"/>
  <c r="CE161" i="5"/>
  <c r="CF161" i="5" s="1"/>
  <c r="D161" i="5"/>
  <c r="D160" i="5"/>
  <c r="CE160" i="5" s="1"/>
  <c r="CF160" i="5" s="1"/>
  <c r="CE159" i="5"/>
  <c r="CF159" i="5" s="1"/>
  <c r="D159" i="5"/>
  <c r="D158" i="5"/>
  <c r="CE158" i="5" s="1"/>
  <c r="CF158" i="5" s="1"/>
  <c r="CA157" i="5"/>
  <c r="BZ157" i="5"/>
  <c r="BY157" i="5"/>
  <c r="BX157" i="5"/>
  <c r="BW157" i="5"/>
  <c r="BV157" i="5"/>
  <c r="BU157" i="5"/>
  <c r="BT157" i="5"/>
  <c r="BS157" i="5"/>
  <c r="BR157" i="5"/>
  <c r="BQ157" i="5"/>
  <c r="BP157" i="5"/>
  <c r="BO157" i="5"/>
  <c r="BN157" i="5"/>
  <c r="BM157" i="5"/>
  <c r="BL157" i="5"/>
  <c r="BK157" i="5"/>
  <c r="BJ157" i="5"/>
  <c r="BI157" i="5"/>
  <c r="BH157" i="5"/>
  <c r="BG157" i="5"/>
  <c r="BF157" i="5"/>
  <c r="BE157" i="5"/>
  <c r="BD157" i="5"/>
  <c r="BC157" i="5"/>
  <c r="BB157" i="5"/>
  <c r="BA157" i="5"/>
  <c r="AZ157" i="5"/>
  <c r="AY157" i="5"/>
  <c r="AX157" i="5"/>
  <c r="AW157" i="5"/>
  <c r="AV157" i="5"/>
  <c r="AU157" i="5"/>
  <c r="AT157" i="5"/>
  <c r="AS157" i="5"/>
  <c r="AR157" i="5"/>
  <c r="AQ157" i="5"/>
  <c r="AP157" i="5"/>
  <c r="AO157" i="5"/>
  <c r="AN157" i="5"/>
  <c r="AM157" i="5"/>
  <c r="AL157" i="5"/>
  <c r="AK157" i="5"/>
  <c r="AJ157" i="5"/>
  <c r="AI157" i="5"/>
  <c r="AH157" i="5"/>
  <c r="AG157" i="5"/>
  <c r="AF157" i="5"/>
  <c r="AE157" i="5"/>
  <c r="AD157" i="5"/>
  <c r="AC157" i="5"/>
  <c r="AB157" i="5"/>
  <c r="AA157" i="5"/>
  <c r="Z157" i="5"/>
  <c r="Y157" i="5"/>
  <c r="X157" i="5"/>
  <c r="W157" i="5"/>
  <c r="V157" i="5"/>
  <c r="U157" i="5"/>
  <c r="T157" i="5"/>
  <c r="S157" i="5"/>
  <c r="R157" i="5"/>
  <c r="Q157" i="5"/>
  <c r="P157" i="5"/>
  <c r="O157" i="5"/>
  <c r="N157" i="5"/>
  <c r="M157" i="5"/>
  <c r="L157" i="5"/>
  <c r="K157" i="5"/>
  <c r="J157" i="5"/>
  <c r="I157" i="5"/>
  <c r="H157" i="5"/>
  <c r="G157" i="5"/>
  <c r="F157" i="5"/>
  <c r="E157" i="5"/>
  <c r="D157" i="5"/>
  <c r="CE157" i="5" s="1"/>
  <c r="CF157" i="5" s="1"/>
  <c r="CE156" i="5"/>
  <c r="CF156" i="5" s="1"/>
  <c r="D156" i="5"/>
  <c r="D155" i="5"/>
  <c r="CE155" i="5" s="1"/>
  <c r="CF155" i="5" s="1"/>
  <c r="CE154" i="5"/>
  <c r="CF154" i="5" s="1"/>
  <c r="D154" i="5"/>
  <c r="D153" i="5"/>
  <c r="CE153" i="5" s="1"/>
  <c r="CF153" i="5" s="1"/>
  <c r="CE152" i="5"/>
  <c r="CF152" i="5" s="1"/>
  <c r="D152" i="5"/>
  <c r="D151" i="5"/>
  <c r="CE151" i="5" s="1"/>
  <c r="CF151" i="5" s="1"/>
  <c r="CE150" i="5"/>
  <c r="CF150" i="5" s="1"/>
  <c r="D150" i="5"/>
  <c r="D149" i="5"/>
  <c r="CE149" i="5" s="1"/>
  <c r="CF149" i="5" s="1"/>
  <c r="CE148" i="5"/>
  <c r="CF148" i="5" s="1"/>
  <c r="D148" i="5"/>
  <c r="D147" i="5"/>
  <c r="CE147" i="5" s="1"/>
  <c r="CF147" i="5" s="1"/>
  <c r="CE146" i="5"/>
  <c r="CF146" i="5" s="1"/>
  <c r="D146" i="5"/>
  <c r="D145" i="5"/>
  <c r="CE145" i="5" s="1"/>
  <c r="CF145" i="5" s="1"/>
  <c r="CA144" i="5"/>
  <c r="BZ144" i="5"/>
  <c r="BZ188" i="5" s="1"/>
  <c r="BY144" i="5"/>
  <c r="BX144" i="5"/>
  <c r="BW144" i="5"/>
  <c r="BV144" i="5"/>
  <c r="BV188" i="5" s="1"/>
  <c r="BU144" i="5"/>
  <c r="BT144" i="5"/>
  <c r="BS144" i="5"/>
  <c r="BR144" i="5"/>
  <c r="BR188" i="5" s="1"/>
  <c r="BQ144" i="5"/>
  <c r="BP144" i="5"/>
  <c r="BO144" i="5"/>
  <c r="BN144" i="5"/>
  <c r="BN188" i="5" s="1"/>
  <c r="BM144" i="5"/>
  <c r="BL144" i="5"/>
  <c r="BK144" i="5"/>
  <c r="BJ144" i="5"/>
  <c r="BJ188" i="5" s="1"/>
  <c r="BI144" i="5"/>
  <c r="BH144" i="5"/>
  <c r="BG144" i="5"/>
  <c r="BF144" i="5"/>
  <c r="BF188" i="5" s="1"/>
  <c r="BE144" i="5"/>
  <c r="BD144" i="5"/>
  <c r="BC144" i="5"/>
  <c r="BB144" i="5"/>
  <c r="BB188" i="5" s="1"/>
  <c r="BA144" i="5"/>
  <c r="AZ144" i="5"/>
  <c r="AY144" i="5"/>
  <c r="AX144" i="5"/>
  <c r="AX188" i="5" s="1"/>
  <c r="AW144" i="5"/>
  <c r="AV144" i="5"/>
  <c r="AU144" i="5"/>
  <c r="AT144" i="5"/>
  <c r="AT188" i="5" s="1"/>
  <c r="AS144" i="5"/>
  <c r="AR144" i="5"/>
  <c r="AQ144" i="5"/>
  <c r="AP144" i="5"/>
  <c r="AP188" i="5" s="1"/>
  <c r="AO144" i="5"/>
  <c r="AN144" i="5"/>
  <c r="AM144" i="5"/>
  <c r="AL144" i="5"/>
  <c r="AL188" i="5" s="1"/>
  <c r="AK144" i="5"/>
  <c r="AJ144" i="5"/>
  <c r="AI144" i="5"/>
  <c r="AH144" i="5"/>
  <c r="AH188" i="5" s="1"/>
  <c r="AG144" i="5"/>
  <c r="AF144" i="5"/>
  <c r="AE144" i="5"/>
  <c r="AD144" i="5"/>
  <c r="AD188" i="5" s="1"/>
  <c r="AC144" i="5"/>
  <c r="AB144" i="5"/>
  <c r="AA144" i="5"/>
  <c r="Z144" i="5"/>
  <c r="Z188" i="5" s="1"/>
  <c r="Y144" i="5"/>
  <c r="X144" i="5"/>
  <c r="W144" i="5"/>
  <c r="V144" i="5"/>
  <c r="V188" i="5" s="1"/>
  <c r="U144" i="5"/>
  <c r="T144" i="5"/>
  <c r="S144" i="5"/>
  <c r="R144" i="5"/>
  <c r="R188" i="5" s="1"/>
  <c r="Q144" i="5"/>
  <c r="P144" i="5"/>
  <c r="O144" i="5"/>
  <c r="N144" i="5"/>
  <c r="N188" i="5" s="1"/>
  <c r="M144" i="5"/>
  <c r="L144" i="5"/>
  <c r="K144" i="5"/>
  <c r="J144" i="5"/>
  <c r="J188" i="5" s="1"/>
  <c r="I144" i="5"/>
  <c r="H144" i="5"/>
  <c r="G144" i="5"/>
  <c r="F144" i="5"/>
  <c r="F188" i="5" s="1"/>
  <c r="E144" i="5"/>
  <c r="CE143" i="5"/>
  <c r="CF143" i="5" s="1"/>
  <c r="D143" i="5"/>
  <c r="D142" i="5"/>
  <c r="CE142" i="5" s="1"/>
  <c r="CF142" i="5" s="1"/>
  <c r="CE141" i="5"/>
  <c r="CF141" i="5" s="1"/>
  <c r="D141" i="5"/>
  <c r="D140" i="5"/>
  <c r="CE140" i="5" s="1"/>
  <c r="CF140" i="5" s="1"/>
  <c r="CE139" i="5"/>
  <c r="CF139" i="5" s="1"/>
  <c r="D139" i="5"/>
  <c r="CA138" i="5"/>
  <c r="BZ138" i="5"/>
  <c r="BY138" i="5"/>
  <c r="BX138" i="5"/>
  <c r="BW138" i="5"/>
  <c r="BV138" i="5"/>
  <c r="BU138" i="5"/>
  <c r="BT138" i="5"/>
  <c r="BS138" i="5"/>
  <c r="BR138" i="5"/>
  <c r="BQ138" i="5"/>
  <c r="BP138" i="5"/>
  <c r="BO138" i="5"/>
  <c r="BN138" i="5"/>
  <c r="BM138" i="5"/>
  <c r="BL138" i="5"/>
  <c r="BK138" i="5"/>
  <c r="BJ138" i="5"/>
  <c r="BI138" i="5"/>
  <c r="BH138" i="5"/>
  <c r="BG138" i="5"/>
  <c r="BF138" i="5"/>
  <c r="BE138" i="5"/>
  <c r="BD138" i="5"/>
  <c r="BC138" i="5"/>
  <c r="BB138" i="5"/>
  <c r="BA138" i="5"/>
  <c r="AZ138" i="5"/>
  <c r="AY138" i="5"/>
  <c r="AX138" i="5"/>
  <c r="AW138" i="5"/>
  <c r="AV138" i="5"/>
  <c r="AU138" i="5"/>
  <c r="AT138" i="5"/>
  <c r="AS138" i="5"/>
  <c r="AR138" i="5"/>
  <c r="AQ138" i="5"/>
  <c r="AP138" i="5"/>
  <c r="AO138" i="5"/>
  <c r="AN138" i="5"/>
  <c r="AM138" i="5"/>
  <c r="AL138" i="5"/>
  <c r="AK138" i="5"/>
  <c r="AJ138" i="5"/>
  <c r="AI138" i="5"/>
  <c r="AH138" i="5"/>
  <c r="AG138" i="5"/>
  <c r="AF138" i="5"/>
  <c r="AE138" i="5"/>
  <c r="AD138" i="5"/>
  <c r="AC138" i="5"/>
  <c r="AB138" i="5"/>
  <c r="AA138" i="5"/>
  <c r="Z138" i="5"/>
  <c r="Y138" i="5"/>
  <c r="X138" i="5"/>
  <c r="W138" i="5"/>
  <c r="V138" i="5"/>
  <c r="U138" i="5"/>
  <c r="T138" i="5"/>
  <c r="S138" i="5"/>
  <c r="R138" i="5"/>
  <c r="Q138" i="5"/>
  <c r="P138" i="5"/>
  <c r="O138" i="5"/>
  <c r="N138" i="5"/>
  <c r="M138" i="5"/>
  <c r="L138" i="5"/>
  <c r="K138" i="5"/>
  <c r="J138" i="5"/>
  <c r="I138" i="5"/>
  <c r="H138" i="5"/>
  <c r="G138" i="5"/>
  <c r="F138" i="5"/>
  <c r="E138" i="5"/>
  <c r="D137" i="5"/>
  <c r="CE137" i="5" s="1"/>
  <c r="CF137" i="5" s="1"/>
  <c r="CE136" i="5"/>
  <c r="CF136" i="5" s="1"/>
  <c r="D136" i="5"/>
  <c r="D135" i="5"/>
  <c r="CE135" i="5" s="1"/>
  <c r="CF135" i="5" s="1"/>
  <c r="CE134" i="5"/>
  <c r="CF134" i="5" s="1"/>
  <c r="D134" i="5"/>
  <c r="D133" i="5"/>
  <c r="CE133" i="5" s="1"/>
  <c r="CF133" i="5" s="1"/>
  <c r="CE132" i="5"/>
  <c r="CF132" i="5" s="1"/>
  <c r="D132" i="5"/>
  <c r="D131" i="5"/>
  <c r="CE131" i="5" s="1"/>
  <c r="CF131" i="5" s="1"/>
  <c r="CA130" i="5"/>
  <c r="BZ130" i="5"/>
  <c r="BY130" i="5"/>
  <c r="BX130" i="5"/>
  <c r="BW130" i="5"/>
  <c r="BV130" i="5"/>
  <c r="BU130" i="5"/>
  <c r="BT130" i="5"/>
  <c r="BS130" i="5"/>
  <c r="BR130" i="5"/>
  <c r="BQ130" i="5"/>
  <c r="BP130" i="5"/>
  <c r="BO130" i="5"/>
  <c r="BN130" i="5"/>
  <c r="BM130" i="5"/>
  <c r="BL130" i="5"/>
  <c r="BK130" i="5"/>
  <c r="BJ130" i="5"/>
  <c r="BI130" i="5"/>
  <c r="BH130" i="5"/>
  <c r="BG130" i="5"/>
  <c r="BF130" i="5"/>
  <c r="BE130" i="5"/>
  <c r="BD130" i="5"/>
  <c r="BC130" i="5"/>
  <c r="BB130" i="5"/>
  <c r="BA130" i="5"/>
  <c r="AZ130" i="5"/>
  <c r="AY130" i="5"/>
  <c r="AX130" i="5"/>
  <c r="AW130" i="5"/>
  <c r="AV130" i="5"/>
  <c r="AU130" i="5"/>
  <c r="AT130" i="5"/>
  <c r="AS130" i="5"/>
  <c r="AR130" i="5"/>
  <c r="AQ130" i="5"/>
  <c r="AP130" i="5"/>
  <c r="AO130" i="5"/>
  <c r="AN130" i="5"/>
  <c r="AM130" i="5"/>
  <c r="AL130" i="5"/>
  <c r="AK130" i="5"/>
  <c r="AJ130" i="5"/>
  <c r="AI130" i="5"/>
  <c r="AH130" i="5"/>
  <c r="AG130" i="5"/>
  <c r="AF130" i="5"/>
  <c r="AE130" i="5"/>
  <c r="AD130" i="5"/>
  <c r="AC130" i="5"/>
  <c r="AB130" i="5"/>
  <c r="AA130" i="5"/>
  <c r="Z130" i="5"/>
  <c r="Y130" i="5"/>
  <c r="X130" i="5"/>
  <c r="W130" i="5"/>
  <c r="V130" i="5"/>
  <c r="U130" i="5"/>
  <c r="T130" i="5"/>
  <c r="S130" i="5"/>
  <c r="R130" i="5"/>
  <c r="Q130" i="5"/>
  <c r="P130" i="5"/>
  <c r="O130" i="5"/>
  <c r="N130" i="5"/>
  <c r="M130" i="5"/>
  <c r="L130" i="5"/>
  <c r="K130" i="5"/>
  <c r="J130" i="5"/>
  <c r="I130" i="5"/>
  <c r="H130" i="5"/>
  <c r="G130" i="5"/>
  <c r="F130" i="5"/>
  <c r="E130" i="5"/>
  <c r="CE129" i="5"/>
  <c r="CF129" i="5" s="1"/>
  <c r="D129" i="5"/>
  <c r="D128" i="5"/>
  <c r="CE128" i="5" s="1"/>
  <c r="CF128" i="5" s="1"/>
  <c r="CE127" i="5"/>
  <c r="CF127" i="5" s="1"/>
  <c r="D127" i="5"/>
  <c r="D126" i="5"/>
  <c r="CE126" i="5" s="1"/>
  <c r="CF126" i="5" s="1"/>
  <c r="CE125" i="5"/>
  <c r="CF125" i="5" s="1"/>
  <c r="D125" i="5"/>
  <c r="D124" i="5"/>
  <c r="CE124" i="5" s="1"/>
  <c r="CF124" i="5" s="1"/>
  <c r="CE123" i="5"/>
  <c r="CF123" i="5" s="1"/>
  <c r="D123" i="5"/>
  <c r="D122" i="5"/>
  <c r="CE122" i="5" s="1"/>
  <c r="CF122" i="5" s="1"/>
  <c r="CE121" i="5"/>
  <c r="CF121" i="5" s="1"/>
  <c r="D121" i="5"/>
  <c r="D120" i="5"/>
  <c r="CE120" i="5" s="1"/>
  <c r="CF120" i="5" s="1"/>
  <c r="CE119" i="5"/>
  <c r="CF119" i="5" s="1"/>
  <c r="D119" i="5"/>
  <c r="D118" i="5"/>
  <c r="CE118" i="5" s="1"/>
  <c r="CF118" i="5" s="1"/>
  <c r="CA117" i="5"/>
  <c r="BZ117" i="5"/>
  <c r="BY117" i="5"/>
  <c r="BX117" i="5"/>
  <c r="BW117" i="5"/>
  <c r="BV117" i="5"/>
  <c r="BU117" i="5"/>
  <c r="BT117" i="5"/>
  <c r="BS117" i="5"/>
  <c r="BR117" i="5"/>
  <c r="BQ117" i="5"/>
  <c r="BP117" i="5"/>
  <c r="BO117" i="5"/>
  <c r="BN117" i="5"/>
  <c r="BM117" i="5"/>
  <c r="BL117" i="5"/>
  <c r="BK117" i="5"/>
  <c r="BJ117" i="5"/>
  <c r="BI117" i="5"/>
  <c r="BH117" i="5"/>
  <c r="BG117" i="5"/>
  <c r="BF117" i="5"/>
  <c r="BE117" i="5"/>
  <c r="BD117" i="5"/>
  <c r="BC117" i="5"/>
  <c r="BB117" i="5"/>
  <c r="BA117" i="5"/>
  <c r="AZ117" i="5"/>
  <c r="AY117" i="5"/>
  <c r="AX117" i="5"/>
  <c r="AW117" i="5"/>
  <c r="AV117" i="5"/>
  <c r="AU117" i="5"/>
  <c r="AT117" i="5"/>
  <c r="AS117" i="5"/>
  <c r="AR117" i="5"/>
  <c r="AQ117" i="5"/>
  <c r="AP117" i="5"/>
  <c r="AO117" i="5"/>
  <c r="AN117" i="5"/>
  <c r="AM117" i="5"/>
  <c r="AL117" i="5"/>
  <c r="AK117" i="5"/>
  <c r="AJ117" i="5"/>
  <c r="AI117" i="5"/>
  <c r="AH117" i="5"/>
  <c r="AG117" i="5"/>
  <c r="AF117" i="5"/>
  <c r="AE117" i="5"/>
  <c r="AD117" i="5"/>
  <c r="AC117" i="5"/>
  <c r="AB117" i="5"/>
  <c r="AA117" i="5"/>
  <c r="Z117" i="5"/>
  <c r="Y117" i="5"/>
  <c r="X117" i="5"/>
  <c r="W117" i="5"/>
  <c r="V117" i="5"/>
  <c r="U117" i="5"/>
  <c r="T117" i="5"/>
  <c r="S117" i="5"/>
  <c r="R117" i="5"/>
  <c r="Q117" i="5"/>
  <c r="P117" i="5"/>
  <c r="O117" i="5"/>
  <c r="N117" i="5"/>
  <c r="M117" i="5"/>
  <c r="L117" i="5"/>
  <c r="K117" i="5"/>
  <c r="J117" i="5"/>
  <c r="I117" i="5"/>
  <c r="H117" i="5"/>
  <c r="G117" i="5"/>
  <c r="F117" i="5"/>
  <c r="E117" i="5"/>
  <c r="D117" i="5"/>
  <c r="CE117" i="5" s="1"/>
  <c r="CF117" i="5" s="1"/>
  <c r="CE116" i="5"/>
  <c r="CF116" i="5" s="1"/>
  <c r="D116" i="5"/>
  <c r="D115" i="5"/>
  <c r="CE115" i="5" s="1"/>
  <c r="CF115" i="5" s="1"/>
  <c r="CE114" i="5"/>
  <c r="CF114" i="5" s="1"/>
  <c r="D114" i="5"/>
  <c r="D113" i="5"/>
  <c r="CE113" i="5" s="1"/>
  <c r="CF113" i="5" s="1"/>
  <c r="CE112" i="5"/>
  <c r="CF112" i="5" s="1"/>
  <c r="D112" i="5"/>
  <c r="D111" i="5"/>
  <c r="CE111" i="5" s="1"/>
  <c r="CF111" i="5" s="1"/>
  <c r="CE110" i="5"/>
  <c r="CF110" i="5" s="1"/>
  <c r="D110" i="5"/>
  <c r="D109" i="5"/>
  <c r="CE109" i="5" s="1"/>
  <c r="CF109" i="5" s="1"/>
  <c r="CE108" i="5"/>
  <c r="CF108" i="5" s="1"/>
  <c r="D108" i="5"/>
  <c r="D107" i="5"/>
  <c r="CE107" i="5" s="1"/>
  <c r="CF107" i="5" s="1"/>
  <c r="CE106" i="5"/>
  <c r="CF106" i="5" s="1"/>
  <c r="D106" i="5"/>
  <c r="D105" i="5"/>
  <c r="CE105" i="5" s="1"/>
  <c r="CF105" i="5" s="1"/>
  <c r="CE104" i="5"/>
  <c r="CF104" i="5" s="1"/>
  <c r="D104" i="5"/>
  <c r="D103" i="5"/>
  <c r="CE103" i="5" s="1"/>
  <c r="CF103" i="5" s="1"/>
  <c r="CE102" i="5"/>
  <c r="CF102" i="5" s="1"/>
  <c r="D102" i="5"/>
  <c r="D101" i="5"/>
  <c r="CE101" i="5" s="1"/>
  <c r="CF101" i="5" s="1"/>
  <c r="CE100" i="5"/>
  <c r="CF100" i="5" s="1"/>
  <c r="D100" i="5"/>
  <c r="D99" i="5"/>
  <c r="CE99" i="5" s="1"/>
  <c r="CF99" i="5" s="1"/>
  <c r="CE98" i="5"/>
  <c r="CF98" i="5" s="1"/>
  <c r="D98" i="5"/>
  <c r="D97" i="5"/>
  <c r="CE97" i="5" s="1"/>
  <c r="CF97" i="5" s="1"/>
  <c r="CE96" i="5"/>
  <c r="CF96" i="5" s="1"/>
  <c r="D96" i="5"/>
  <c r="D95" i="5"/>
  <c r="CE95" i="5" s="1"/>
  <c r="CF95" i="5" s="1"/>
  <c r="CE94" i="5"/>
  <c r="CF94" i="5" s="1"/>
  <c r="D94" i="5"/>
  <c r="D93" i="5"/>
  <c r="CE93" i="5" s="1"/>
  <c r="CF93" i="5" s="1"/>
  <c r="CE92" i="5"/>
  <c r="CF92" i="5" s="1"/>
  <c r="D92" i="5"/>
  <c r="D91" i="5"/>
  <c r="CE91" i="5" s="1"/>
  <c r="CF91" i="5" s="1"/>
  <c r="CA90" i="5"/>
  <c r="BZ90" i="5"/>
  <c r="BY90" i="5"/>
  <c r="BX90" i="5"/>
  <c r="BW90" i="5"/>
  <c r="BV90" i="5"/>
  <c r="BU90" i="5"/>
  <c r="BT90" i="5"/>
  <c r="BS90" i="5"/>
  <c r="BR90" i="5"/>
  <c r="BQ90" i="5"/>
  <c r="BP90" i="5"/>
  <c r="BO90" i="5"/>
  <c r="BN90" i="5"/>
  <c r="BM90" i="5"/>
  <c r="BL90" i="5"/>
  <c r="BK90" i="5"/>
  <c r="BJ90" i="5"/>
  <c r="BI90" i="5"/>
  <c r="BH90" i="5"/>
  <c r="BG90" i="5"/>
  <c r="BF90" i="5"/>
  <c r="BE90" i="5"/>
  <c r="BD90" i="5"/>
  <c r="BC90" i="5"/>
  <c r="BB90" i="5"/>
  <c r="BA90" i="5"/>
  <c r="AZ90" i="5"/>
  <c r="AY90" i="5"/>
  <c r="AX90" i="5"/>
  <c r="AW90" i="5"/>
  <c r="AV90" i="5"/>
  <c r="AU90" i="5"/>
  <c r="AT90" i="5"/>
  <c r="AS90" i="5"/>
  <c r="AR90" i="5"/>
  <c r="AQ90" i="5"/>
  <c r="AP90" i="5"/>
  <c r="AO90" i="5"/>
  <c r="AN90" i="5"/>
  <c r="AM90" i="5"/>
  <c r="AL90" i="5"/>
  <c r="AK90" i="5"/>
  <c r="AJ90" i="5"/>
  <c r="AI90" i="5"/>
  <c r="AH90" i="5"/>
  <c r="AG90" i="5"/>
  <c r="AF90" i="5"/>
  <c r="AE90" i="5"/>
  <c r="AD90" i="5"/>
  <c r="AC90" i="5"/>
  <c r="AB90" i="5"/>
  <c r="AA90" i="5"/>
  <c r="Z90" i="5"/>
  <c r="Y90" i="5"/>
  <c r="X90" i="5"/>
  <c r="W90" i="5"/>
  <c r="V90" i="5"/>
  <c r="U90" i="5"/>
  <c r="T90" i="5"/>
  <c r="S90" i="5"/>
  <c r="R90" i="5"/>
  <c r="Q90" i="5"/>
  <c r="P90" i="5"/>
  <c r="O90" i="5"/>
  <c r="N90" i="5"/>
  <c r="M90" i="5"/>
  <c r="L90" i="5"/>
  <c r="K90" i="5"/>
  <c r="J90" i="5"/>
  <c r="I90" i="5"/>
  <c r="H90" i="5"/>
  <c r="G90" i="5"/>
  <c r="F90" i="5"/>
  <c r="E90" i="5"/>
  <c r="CE89" i="5"/>
  <c r="CF89" i="5" s="1"/>
  <c r="D89" i="5"/>
  <c r="D88" i="5"/>
  <c r="CE88" i="5" s="1"/>
  <c r="CF88" i="5" s="1"/>
  <c r="CE87" i="5"/>
  <c r="CF87" i="5" s="1"/>
  <c r="D87" i="5"/>
  <c r="D86" i="5"/>
  <c r="CE86" i="5" s="1"/>
  <c r="CF86" i="5" s="1"/>
  <c r="CE85" i="5"/>
  <c r="CF85" i="5" s="1"/>
  <c r="D85" i="5"/>
  <c r="D84" i="5"/>
  <c r="CE84" i="5" s="1"/>
  <c r="CF84" i="5" s="1"/>
  <c r="CE83" i="5"/>
  <c r="CF83" i="5" s="1"/>
  <c r="D83" i="5"/>
  <c r="D82" i="5"/>
  <c r="CE82" i="5" s="1"/>
  <c r="CF82" i="5" s="1"/>
  <c r="CE81" i="5"/>
  <c r="CF81" i="5" s="1"/>
  <c r="D81" i="5"/>
  <c r="D80" i="5"/>
  <c r="CE80" i="5" s="1"/>
  <c r="CF80" i="5" s="1"/>
  <c r="CE79" i="5"/>
  <c r="CF79" i="5" s="1"/>
  <c r="D79" i="5"/>
  <c r="D78" i="5"/>
  <c r="CE78" i="5" s="1"/>
  <c r="CF78" i="5" s="1"/>
  <c r="CE77" i="5"/>
  <c r="CF77" i="5" s="1"/>
  <c r="D77" i="5"/>
  <c r="D76" i="5"/>
  <c r="CE76" i="5" s="1"/>
  <c r="CF76" i="5" s="1"/>
  <c r="CE75" i="5"/>
  <c r="CF75" i="5" s="1"/>
  <c r="D75" i="5"/>
  <c r="D74" i="5"/>
  <c r="CE74" i="5" s="1"/>
  <c r="CF74" i="5" s="1"/>
  <c r="CE73" i="5"/>
  <c r="CF73" i="5" s="1"/>
  <c r="D73" i="5"/>
  <c r="D72" i="5"/>
  <c r="CE72" i="5" s="1"/>
  <c r="CF72" i="5" s="1"/>
  <c r="CE71" i="5"/>
  <c r="CF71" i="5" s="1"/>
  <c r="D71" i="5"/>
  <c r="D70" i="5"/>
  <c r="CE70" i="5" s="1"/>
  <c r="CF70" i="5" s="1"/>
  <c r="CE69" i="5"/>
  <c r="CF69" i="5" s="1"/>
  <c r="D69" i="5"/>
  <c r="D68" i="5"/>
  <c r="CE68" i="5" s="1"/>
  <c r="CF68" i="5" s="1"/>
  <c r="CE67" i="5"/>
  <c r="CF67" i="5" s="1"/>
  <c r="D67" i="5"/>
  <c r="D66" i="5"/>
  <c r="CE66" i="5" s="1"/>
  <c r="CF66" i="5" s="1"/>
  <c r="CE65" i="5"/>
  <c r="CF65" i="5" s="1"/>
  <c r="D65" i="5"/>
  <c r="D64" i="5"/>
  <c r="CE64" i="5" s="1"/>
  <c r="CF64" i="5" s="1"/>
  <c r="CE63" i="5"/>
  <c r="CF63" i="5" s="1"/>
  <c r="D63" i="5"/>
  <c r="CA62" i="5"/>
  <c r="BZ62" i="5"/>
  <c r="BY62" i="5"/>
  <c r="BX62" i="5"/>
  <c r="BW62" i="5"/>
  <c r="BV62" i="5"/>
  <c r="BU62" i="5"/>
  <c r="BT62" i="5"/>
  <c r="BS62" i="5"/>
  <c r="BR62" i="5"/>
  <c r="BQ62" i="5"/>
  <c r="BP62" i="5"/>
  <c r="BO62" i="5"/>
  <c r="BN62" i="5"/>
  <c r="BM62" i="5"/>
  <c r="BL62" i="5"/>
  <c r="BK62" i="5"/>
  <c r="BJ62" i="5"/>
  <c r="BI62" i="5"/>
  <c r="BH62" i="5"/>
  <c r="BG62" i="5"/>
  <c r="BF62" i="5"/>
  <c r="BE62" i="5"/>
  <c r="BD62" i="5"/>
  <c r="BC62" i="5"/>
  <c r="BB62" i="5"/>
  <c r="BA62" i="5"/>
  <c r="AZ62" i="5"/>
  <c r="AY62" i="5"/>
  <c r="AX62" i="5"/>
  <c r="AW62" i="5"/>
  <c r="AV62" i="5"/>
  <c r="AU62" i="5"/>
  <c r="AT62" i="5"/>
  <c r="AS62" i="5"/>
  <c r="AR62" i="5"/>
  <c r="AQ62" i="5"/>
  <c r="AP62" i="5"/>
  <c r="AO62" i="5"/>
  <c r="AN62" i="5"/>
  <c r="AM62" i="5"/>
  <c r="AL62" i="5"/>
  <c r="AK62" i="5"/>
  <c r="AJ62" i="5"/>
  <c r="AI62" i="5"/>
  <c r="AH62" i="5"/>
  <c r="AG62" i="5"/>
  <c r="AF62" i="5"/>
  <c r="AE62" i="5"/>
  <c r="AD62" i="5"/>
  <c r="AC62" i="5"/>
  <c r="AB62" i="5"/>
  <c r="AA62" i="5"/>
  <c r="Z62" i="5"/>
  <c r="Y62" i="5"/>
  <c r="X62" i="5"/>
  <c r="W62" i="5"/>
  <c r="V62" i="5"/>
  <c r="U62" i="5"/>
  <c r="T62" i="5"/>
  <c r="S62" i="5"/>
  <c r="R62" i="5"/>
  <c r="Q62" i="5"/>
  <c r="P62" i="5"/>
  <c r="O62" i="5"/>
  <c r="N62" i="5"/>
  <c r="M62" i="5"/>
  <c r="L62" i="5"/>
  <c r="K62" i="5"/>
  <c r="J62" i="5"/>
  <c r="I62" i="5"/>
  <c r="H62" i="5"/>
  <c r="G62" i="5"/>
  <c r="F62" i="5"/>
  <c r="E62" i="5"/>
  <c r="D61" i="5"/>
  <c r="CE61" i="5" s="1"/>
  <c r="CF61" i="5" s="1"/>
  <c r="CE60" i="5"/>
  <c r="CF60" i="5" s="1"/>
  <c r="D60" i="5"/>
  <c r="D59" i="5"/>
  <c r="CE59" i="5" s="1"/>
  <c r="CF59" i="5" s="1"/>
  <c r="CE58" i="5"/>
  <c r="CF58" i="5" s="1"/>
  <c r="D58" i="5"/>
  <c r="D57" i="5"/>
  <c r="CE57" i="5" s="1"/>
  <c r="CF57" i="5" s="1"/>
  <c r="CE56" i="5"/>
  <c r="CF56" i="5" s="1"/>
  <c r="D56" i="5"/>
  <c r="D55" i="5"/>
  <c r="CE55" i="5" s="1"/>
  <c r="CF55" i="5" s="1"/>
  <c r="CA54" i="5"/>
  <c r="BZ54" i="5"/>
  <c r="BY54" i="5"/>
  <c r="BX54" i="5"/>
  <c r="BW54" i="5"/>
  <c r="BV54" i="5"/>
  <c r="BU54" i="5"/>
  <c r="BT54" i="5"/>
  <c r="BS54" i="5"/>
  <c r="BR54" i="5"/>
  <c r="BQ54" i="5"/>
  <c r="BP54" i="5"/>
  <c r="BO54" i="5"/>
  <c r="BN54" i="5"/>
  <c r="BM54" i="5"/>
  <c r="BL54" i="5"/>
  <c r="BK54" i="5"/>
  <c r="BJ54" i="5"/>
  <c r="BI54" i="5"/>
  <c r="BH54" i="5"/>
  <c r="BG54" i="5"/>
  <c r="BF54" i="5"/>
  <c r="BE54" i="5"/>
  <c r="BD54" i="5"/>
  <c r="BC54" i="5"/>
  <c r="BB54" i="5"/>
  <c r="BA54" i="5"/>
  <c r="AZ54" i="5"/>
  <c r="AY54" i="5"/>
  <c r="AX54" i="5"/>
  <c r="AW54" i="5"/>
  <c r="AV54" i="5"/>
  <c r="AU54" i="5"/>
  <c r="AT54" i="5"/>
  <c r="AS54" i="5"/>
  <c r="AR54" i="5"/>
  <c r="AQ54" i="5"/>
  <c r="AP54" i="5"/>
  <c r="AO54" i="5"/>
  <c r="AN54" i="5"/>
  <c r="AM54" i="5"/>
  <c r="AL54" i="5"/>
  <c r="AK54" i="5"/>
  <c r="AJ54" i="5"/>
  <c r="AI54" i="5"/>
  <c r="AH54" i="5"/>
  <c r="AG54" i="5"/>
  <c r="AF54" i="5"/>
  <c r="AE54" i="5"/>
  <c r="AD54" i="5"/>
  <c r="AC54" i="5"/>
  <c r="AB54" i="5"/>
  <c r="AA54" i="5"/>
  <c r="Z54" i="5"/>
  <c r="Y54" i="5"/>
  <c r="X54" i="5"/>
  <c r="W54" i="5"/>
  <c r="V54" i="5"/>
  <c r="U54" i="5"/>
  <c r="T54" i="5"/>
  <c r="S54" i="5"/>
  <c r="R54" i="5"/>
  <c r="Q54" i="5"/>
  <c r="P54" i="5"/>
  <c r="O54" i="5"/>
  <c r="N54" i="5"/>
  <c r="M54" i="5"/>
  <c r="L54" i="5"/>
  <c r="K54" i="5"/>
  <c r="J54" i="5"/>
  <c r="I54" i="5"/>
  <c r="H54" i="5"/>
  <c r="G54" i="5"/>
  <c r="F54" i="5"/>
  <c r="E54" i="5"/>
  <c r="CE53" i="5"/>
  <c r="CF53" i="5" s="1"/>
  <c r="D53" i="5"/>
  <c r="D52" i="5"/>
  <c r="CE52" i="5" s="1"/>
  <c r="CF52" i="5" s="1"/>
  <c r="CE51" i="5"/>
  <c r="CF51" i="5" s="1"/>
  <c r="D51" i="5"/>
  <c r="CA50" i="5"/>
  <c r="BZ50" i="5"/>
  <c r="BY50" i="5"/>
  <c r="BX50" i="5"/>
  <c r="BW50" i="5"/>
  <c r="BV50" i="5"/>
  <c r="BU50" i="5"/>
  <c r="BT50" i="5"/>
  <c r="BS50" i="5"/>
  <c r="BR50" i="5"/>
  <c r="BQ50" i="5"/>
  <c r="BP50" i="5"/>
  <c r="BO50" i="5"/>
  <c r="BN50" i="5"/>
  <c r="BM50" i="5"/>
  <c r="BL50" i="5"/>
  <c r="BK50" i="5"/>
  <c r="BJ50" i="5"/>
  <c r="BI50" i="5"/>
  <c r="BH50" i="5"/>
  <c r="BG50" i="5"/>
  <c r="BF50" i="5"/>
  <c r="BE50" i="5"/>
  <c r="BD50" i="5"/>
  <c r="BC50" i="5"/>
  <c r="BB50" i="5"/>
  <c r="BA50" i="5"/>
  <c r="AZ50" i="5"/>
  <c r="AY50" i="5"/>
  <c r="AX50" i="5"/>
  <c r="AW50" i="5"/>
  <c r="AV50" i="5"/>
  <c r="AU50" i="5"/>
  <c r="AT50" i="5"/>
  <c r="AS50" i="5"/>
  <c r="AR50" i="5"/>
  <c r="AQ50" i="5"/>
  <c r="AP50" i="5"/>
  <c r="AO50" i="5"/>
  <c r="AN50" i="5"/>
  <c r="AM50" i="5"/>
  <c r="AL50" i="5"/>
  <c r="AK50" i="5"/>
  <c r="AJ50" i="5"/>
  <c r="AI50" i="5"/>
  <c r="AH50" i="5"/>
  <c r="AG50" i="5"/>
  <c r="AF50" i="5"/>
  <c r="AE50" i="5"/>
  <c r="AD50" i="5"/>
  <c r="AC50" i="5"/>
  <c r="AB50" i="5"/>
  <c r="AA50" i="5"/>
  <c r="Z50" i="5"/>
  <c r="Y50" i="5"/>
  <c r="X50" i="5"/>
  <c r="W50" i="5"/>
  <c r="V50" i="5"/>
  <c r="U50" i="5"/>
  <c r="T50" i="5"/>
  <c r="S50" i="5"/>
  <c r="R50" i="5"/>
  <c r="Q50" i="5"/>
  <c r="P50" i="5"/>
  <c r="O50" i="5"/>
  <c r="N50" i="5"/>
  <c r="M50" i="5"/>
  <c r="L50" i="5"/>
  <c r="K50" i="5"/>
  <c r="J50" i="5"/>
  <c r="I50" i="5"/>
  <c r="H50" i="5"/>
  <c r="G50" i="5"/>
  <c r="F50" i="5"/>
  <c r="E50" i="5"/>
  <c r="D49" i="5"/>
  <c r="CE49" i="5" s="1"/>
  <c r="CF49" i="5" s="1"/>
  <c r="CE48" i="5"/>
  <c r="CF48" i="5" s="1"/>
  <c r="D48" i="5"/>
  <c r="D47" i="5"/>
  <c r="CE47" i="5" s="1"/>
  <c r="CF47" i="5" s="1"/>
  <c r="CA46" i="5"/>
  <c r="BZ46" i="5"/>
  <c r="BY46" i="5"/>
  <c r="BX46" i="5"/>
  <c r="BW46" i="5"/>
  <c r="BV46" i="5"/>
  <c r="BU46" i="5"/>
  <c r="BT46" i="5"/>
  <c r="BS46" i="5"/>
  <c r="BR46" i="5"/>
  <c r="BQ46" i="5"/>
  <c r="BP46" i="5"/>
  <c r="BO46" i="5"/>
  <c r="BN46" i="5"/>
  <c r="BM46" i="5"/>
  <c r="BL46" i="5"/>
  <c r="BK46" i="5"/>
  <c r="BJ46" i="5"/>
  <c r="BI46" i="5"/>
  <c r="BH46" i="5"/>
  <c r="BG46" i="5"/>
  <c r="BF46" i="5"/>
  <c r="BE46" i="5"/>
  <c r="BD46" i="5"/>
  <c r="BC46" i="5"/>
  <c r="BB46" i="5"/>
  <c r="BA46" i="5"/>
  <c r="AZ46" i="5"/>
  <c r="AY46" i="5"/>
  <c r="AX46" i="5"/>
  <c r="AW46" i="5"/>
  <c r="AV46" i="5"/>
  <c r="AU46" i="5"/>
  <c r="AT46" i="5"/>
  <c r="AS46" i="5"/>
  <c r="AR46" i="5"/>
  <c r="AQ46" i="5"/>
  <c r="AP46" i="5"/>
  <c r="AO46" i="5"/>
  <c r="AN46" i="5"/>
  <c r="AM46" i="5"/>
  <c r="AL46" i="5"/>
  <c r="AK46" i="5"/>
  <c r="AJ46" i="5"/>
  <c r="AI46" i="5"/>
  <c r="AH46" i="5"/>
  <c r="AG46" i="5"/>
  <c r="AF46" i="5"/>
  <c r="AE46" i="5"/>
  <c r="AD46" i="5"/>
  <c r="AC46" i="5"/>
  <c r="AB46" i="5"/>
  <c r="AA46" i="5"/>
  <c r="Z46" i="5"/>
  <c r="Y46" i="5"/>
  <c r="X46" i="5"/>
  <c r="W46" i="5"/>
  <c r="V46" i="5"/>
  <c r="U46" i="5"/>
  <c r="T46" i="5"/>
  <c r="S46" i="5"/>
  <c r="R46" i="5"/>
  <c r="Q46" i="5"/>
  <c r="P46" i="5"/>
  <c r="O46" i="5"/>
  <c r="N46" i="5"/>
  <c r="M46" i="5"/>
  <c r="L46" i="5"/>
  <c r="K46" i="5"/>
  <c r="J46" i="5"/>
  <c r="I46" i="5"/>
  <c r="H46" i="5"/>
  <c r="G46" i="5"/>
  <c r="F46" i="5"/>
  <c r="E46" i="5"/>
  <c r="CE45" i="5"/>
  <c r="CF45" i="5" s="1"/>
  <c r="D45" i="5"/>
  <c r="D44" i="5"/>
  <c r="CE44" i="5" s="1"/>
  <c r="CF44" i="5" s="1"/>
  <c r="CA43" i="5"/>
  <c r="BZ43" i="5"/>
  <c r="BY43" i="5"/>
  <c r="BX43" i="5"/>
  <c r="BW43" i="5"/>
  <c r="BV43" i="5"/>
  <c r="BU43" i="5"/>
  <c r="BT43" i="5"/>
  <c r="BS43" i="5"/>
  <c r="BR43" i="5"/>
  <c r="BQ43" i="5"/>
  <c r="BP43" i="5"/>
  <c r="BO43" i="5"/>
  <c r="BN43" i="5"/>
  <c r="BM43" i="5"/>
  <c r="BL43" i="5"/>
  <c r="BK43" i="5"/>
  <c r="BJ43" i="5"/>
  <c r="BI43" i="5"/>
  <c r="BH43" i="5"/>
  <c r="BG43" i="5"/>
  <c r="BF43" i="5"/>
  <c r="BE43" i="5"/>
  <c r="BD43" i="5"/>
  <c r="BC43" i="5"/>
  <c r="BB43" i="5"/>
  <c r="BA43" i="5"/>
  <c r="AZ43" i="5"/>
  <c r="AY43" i="5"/>
  <c r="AX43" i="5"/>
  <c r="AW43" i="5"/>
  <c r="AV43" i="5"/>
  <c r="AU43" i="5"/>
  <c r="AT43" i="5"/>
  <c r="AS43" i="5"/>
  <c r="AR43" i="5"/>
  <c r="AQ43" i="5"/>
  <c r="AP43" i="5"/>
  <c r="AO43" i="5"/>
  <c r="AN43" i="5"/>
  <c r="AM43" i="5"/>
  <c r="AL43" i="5"/>
  <c r="AK43" i="5"/>
  <c r="AJ43" i="5"/>
  <c r="AI43" i="5"/>
  <c r="AH43" i="5"/>
  <c r="AG43" i="5"/>
  <c r="AF43" i="5"/>
  <c r="AE43" i="5"/>
  <c r="AD43" i="5"/>
  <c r="AC43" i="5"/>
  <c r="AB43" i="5"/>
  <c r="AA43" i="5"/>
  <c r="Z43" i="5"/>
  <c r="Y43" i="5"/>
  <c r="X43" i="5"/>
  <c r="W43" i="5"/>
  <c r="V43" i="5"/>
  <c r="U43" i="5"/>
  <c r="T43" i="5"/>
  <c r="S43" i="5"/>
  <c r="R43" i="5"/>
  <c r="Q43" i="5"/>
  <c r="P43" i="5"/>
  <c r="O43" i="5"/>
  <c r="N43" i="5"/>
  <c r="M43" i="5"/>
  <c r="L43" i="5"/>
  <c r="K43" i="5"/>
  <c r="J43" i="5"/>
  <c r="I43" i="5"/>
  <c r="H43" i="5"/>
  <c r="G43" i="5"/>
  <c r="F43" i="5"/>
  <c r="E43" i="5"/>
  <c r="D43" i="5"/>
  <c r="CE43" i="5" s="1"/>
  <c r="CF43" i="5" s="1"/>
  <c r="CE42" i="5"/>
  <c r="CF42" i="5" s="1"/>
  <c r="D42" i="5"/>
  <c r="D41" i="5"/>
  <c r="CE41" i="5" s="1"/>
  <c r="CF41" i="5" s="1"/>
  <c r="CE40" i="5"/>
  <c r="CF40" i="5" s="1"/>
  <c r="D40" i="5"/>
  <c r="D39" i="5"/>
  <c r="CE39" i="5" s="1"/>
  <c r="CF39" i="5" s="1"/>
  <c r="CE38" i="5"/>
  <c r="CF38" i="5" s="1"/>
  <c r="D38" i="5"/>
  <c r="D37" i="5"/>
  <c r="CE37" i="5" s="1"/>
  <c r="CF37" i="5" s="1"/>
  <c r="CE36" i="5"/>
  <c r="CF36" i="5" s="1"/>
  <c r="D36" i="5"/>
  <c r="D35" i="5"/>
  <c r="CE35" i="5" s="1"/>
  <c r="CF35" i="5" s="1"/>
  <c r="CE34" i="5"/>
  <c r="CF34" i="5" s="1"/>
  <c r="D34" i="5"/>
  <c r="D33" i="5"/>
  <c r="CE33" i="5" s="1"/>
  <c r="CF33" i="5" s="1"/>
  <c r="CE32" i="5"/>
  <c r="CF32" i="5" s="1"/>
  <c r="D32" i="5"/>
  <c r="D31" i="5"/>
  <c r="CE31" i="5" s="1"/>
  <c r="CF31" i="5" s="1"/>
  <c r="CE30" i="5"/>
  <c r="CF30" i="5" s="1"/>
  <c r="D30" i="5"/>
  <c r="D29" i="5"/>
  <c r="CE29" i="5" s="1"/>
  <c r="CF29" i="5" s="1"/>
  <c r="CE28" i="5"/>
  <c r="CF28" i="5" s="1"/>
  <c r="D28" i="5"/>
  <c r="D27" i="5"/>
  <c r="CE27" i="5" s="1"/>
  <c r="CF27" i="5" s="1"/>
  <c r="CE26" i="5"/>
  <c r="CF26" i="5" s="1"/>
  <c r="D26" i="5"/>
  <c r="D25" i="5"/>
  <c r="CE25" i="5" s="1"/>
  <c r="CF25" i="5" s="1"/>
  <c r="CE24" i="5"/>
  <c r="CF24" i="5" s="1"/>
  <c r="D24" i="5"/>
  <c r="CA23" i="5"/>
  <c r="BZ23" i="5"/>
  <c r="BY23" i="5"/>
  <c r="BX23" i="5"/>
  <c r="BW23" i="5"/>
  <c r="BV23" i="5"/>
  <c r="BU23" i="5"/>
  <c r="BT23" i="5"/>
  <c r="BS23" i="5"/>
  <c r="BR23" i="5"/>
  <c r="BQ23" i="5"/>
  <c r="BP23" i="5"/>
  <c r="BO23" i="5"/>
  <c r="BN23" i="5"/>
  <c r="BM23" i="5"/>
  <c r="BL23" i="5"/>
  <c r="BK23" i="5"/>
  <c r="BJ23" i="5"/>
  <c r="BI23" i="5"/>
  <c r="BH23" i="5"/>
  <c r="BG23" i="5"/>
  <c r="BF23" i="5"/>
  <c r="BE23" i="5"/>
  <c r="BD23" i="5"/>
  <c r="BC23" i="5"/>
  <c r="BB23" i="5"/>
  <c r="BA23" i="5"/>
  <c r="AZ23" i="5"/>
  <c r="AY23" i="5"/>
  <c r="AX23" i="5"/>
  <c r="AW23" i="5"/>
  <c r="AV23" i="5"/>
  <c r="AU23" i="5"/>
  <c r="AT23"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I23" i="5"/>
  <c r="H23" i="5"/>
  <c r="G23" i="5"/>
  <c r="F23" i="5"/>
  <c r="E23" i="5"/>
  <c r="D23" i="5"/>
  <c r="CE23" i="5" s="1"/>
  <c r="CF23" i="5" s="1"/>
  <c r="D22" i="5"/>
  <c r="CE22" i="5" s="1"/>
  <c r="CF22" i="5" s="1"/>
  <c r="C22" i="5"/>
  <c r="D21" i="5"/>
  <c r="CE21" i="5" s="1"/>
  <c r="CF21" i="5" s="1"/>
  <c r="CE20" i="5"/>
  <c r="CF20" i="5" s="1"/>
  <c r="D20" i="5"/>
  <c r="D19" i="5"/>
  <c r="CE19" i="5" s="1"/>
  <c r="CF19" i="5" s="1"/>
  <c r="CE18" i="5"/>
  <c r="CF18" i="5" s="1"/>
  <c r="D18" i="5"/>
  <c r="D17" i="5"/>
  <c r="CE17" i="5" s="1"/>
  <c r="CF17" i="5" s="1"/>
  <c r="CA16" i="5"/>
  <c r="BZ16" i="5"/>
  <c r="BY16" i="5"/>
  <c r="BX16" i="5"/>
  <c r="BW16" i="5"/>
  <c r="BV16" i="5"/>
  <c r="BU16" i="5"/>
  <c r="BT16" i="5"/>
  <c r="BS16" i="5"/>
  <c r="BR16" i="5"/>
  <c r="BQ16" i="5"/>
  <c r="BP16" i="5"/>
  <c r="BO16" i="5"/>
  <c r="BN16" i="5"/>
  <c r="BM16" i="5"/>
  <c r="BL16" i="5"/>
  <c r="BK16" i="5"/>
  <c r="BJ16" i="5"/>
  <c r="BI16" i="5"/>
  <c r="BH16" i="5"/>
  <c r="BG16" i="5"/>
  <c r="BF16" i="5"/>
  <c r="BE16" i="5"/>
  <c r="BD16" i="5"/>
  <c r="BC16" i="5"/>
  <c r="BB16" i="5"/>
  <c r="BA16" i="5"/>
  <c r="AZ16" i="5"/>
  <c r="AY16" i="5"/>
  <c r="AX16" i="5"/>
  <c r="AW16" i="5"/>
  <c r="AV16" i="5"/>
  <c r="AU16" i="5"/>
  <c r="AT16"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CE16" i="5" s="1"/>
  <c r="CF16" i="5" s="1"/>
  <c r="L184" i="4"/>
  <c r="L183" i="4"/>
  <c r="L182" i="4"/>
  <c r="L181" i="4"/>
  <c r="L180" i="4"/>
  <c r="L179" i="4"/>
  <c r="L178" i="4"/>
  <c r="L177" i="4"/>
  <c r="L176" i="4"/>
  <c r="L175" i="4"/>
  <c r="L174" i="4"/>
  <c r="L173" i="4"/>
  <c r="L172" i="4"/>
  <c r="L171" i="4"/>
  <c r="L170" i="4"/>
  <c r="L169" i="4"/>
  <c r="J168" i="4"/>
  <c r="H168" i="4"/>
  <c r="D174" i="10" s="1"/>
  <c r="F168" i="4"/>
  <c r="D173" i="8" s="1"/>
  <c r="D168" i="4"/>
  <c r="D173" i="7" s="1"/>
  <c r="L167" i="4"/>
  <c r="L166" i="4"/>
  <c r="J165" i="4"/>
  <c r="H165" i="4"/>
  <c r="D171" i="10" s="1"/>
  <c r="F165" i="4"/>
  <c r="D170" i="8" s="1"/>
  <c r="D165" i="4"/>
  <c r="L164" i="4"/>
  <c r="L163" i="4"/>
  <c r="L162" i="4"/>
  <c r="L161" i="4"/>
  <c r="L160" i="4"/>
  <c r="L159" i="4"/>
  <c r="L158" i="4"/>
  <c r="L157" i="4"/>
  <c r="L156" i="4"/>
  <c r="L155" i="4"/>
  <c r="J154" i="4"/>
  <c r="H154" i="4"/>
  <c r="D160" i="10" s="1"/>
  <c r="F154" i="4"/>
  <c r="D159" i="8" s="1"/>
  <c r="D154" i="4"/>
  <c r="L154" i="4" s="1"/>
  <c r="L153" i="4"/>
  <c r="L152" i="4"/>
  <c r="L151" i="4"/>
  <c r="L150" i="4"/>
  <c r="L149" i="4"/>
  <c r="L148" i="4"/>
  <c r="L147" i="4"/>
  <c r="L146" i="4"/>
  <c r="L145" i="4"/>
  <c r="L144" i="4"/>
  <c r="L143" i="4"/>
  <c r="L142" i="4"/>
  <c r="J141" i="4"/>
  <c r="H141" i="4"/>
  <c r="D147" i="10" s="1"/>
  <c r="F141" i="4"/>
  <c r="D146" i="8" s="1"/>
  <c r="AY146" i="8" s="1"/>
  <c r="AZ146" i="8" s="1"/>
  <c r="D141" i="4"/>
  <c r="D146" i="7" s="1"/>
  <c r="AY146" i="7" s="1"/>
  <c r="AZ146" i="7" s="1"/>
  <c r="L140" i="4"/>
  <c r="L139" i="4"/>
  <c r="L138" i="4"/>
  <c r="L137" i="4"/>
  <c r="L136" i="4"/>
  <c r="J135" i="4"/>
  <c r="H135" i="4"/>
  <c r="D141" i="10" s="1"/>
  <c r="F135" i="4"/>
  <c r="D140" i="8" s="1"/>
  <c r="AY140" i="8" s="1"/>
  <c r="AZ140" i="8" s="1"/>
  <c r="D135" i="4"/>
  <c r="L134" i="4"/>
  <c r="L133" i="4"/>
  <c r="L132" i="4"/>
  <c r="L131" i="4"/>
  <c r="L130" i="4"/>
  <c r="L129" i="4"/>
  <c r="L128" i="4"/>
  <c r="J127" i="4"/>
  <c r="H127" i="4"/>
  <c r="D133" i="10" s="1"/>
  <c r="F127" i="4"/>
  <c r="D132" i="8" s="1"/>
  <c r="AY132" i="8" s="1"/>
  <c r="AZ132" i="8" s="1"/>
  <c r="D127" i="4"/>
  <c r="D132" i="7" s="1"/>
  <c r="L126" i="4"/>
  <c r="L125" i="4"/>
  <c r="L124" i="4"/>
  <c r="L123" i="4"/>
  <c r="L122" i="4"/>
  <c r="L121" i="4"/>
  <c r="L120" i="4"/>
  <c r="L119" i="4"/>
  <c r="L118" i="4"/>
  <c r="L117" i="4"/>
  <c r="L116" i="4"/>
  <c r="L115" i="4"/>
  <c r="J114" i="4"/>
  <c r="H114" i="4"/>
  <c r="D120" i="10" s="1"/>
  <c r="F114" i="4"/>
  <c r="D119" i="8" s="1"/>
  <c r="D114" i="4"/>
  <c r="D119" i="7" s="1"/>
  <c r="L113" i="4"/>
  <c r="L112" i="4"/>
  <c r="L111" i="4"/>
  <c r="L110" i="4"/>
  <c r="L109" i="4"/>
  <c r="L108" i="4"/>
  <c r="L107" i="4"/>
  <c r="L106" i="4"/>
  <c r="L105" i="4"/>
  <c r="L104" i="4"/>
  <c r="L103" i="4"/>
  <c r="L102" i="4"/>
  <c r="L101" i="4"/>
  <c r="L100" i="4"/>
  <c r="L99" i="4"/>
  <c r="L98" i="4"/>
  <c r="L97" i="4"/>
  <c r="L96" i="4"/>
  <c r="L95" i="4"/>
  <c r="L94" i="4"/>
  <c r="L93" i="4"/>
  <c r="L92" i="4"/>
  <c r="L91" i="4"/>
  <c r="L90" i="4"/>
  <c r="L89" i="4"/>
  <c r="L88" i="4"/>
  <c r="J87" i="4"/>
  <c r="H87" i="4"/>
  <c r="D93" i="10" s="1"/>
  <c r="F87" i="4"/>
  <c r="D92" i="8" s="1"/>
  <c r="AY92" i="8" s="1"/>
  <c r="AZ92" i="8" s="1"/>
  <c r="D87" i="4"/>
  <c r="L86" i="4"/>
  <c r="L85" i="4"/>
  <c r="L84" i="4"/>
  <c r="L83" i="4"/>
  <c r="L82" i="4"/>
  <c r="L81" i="4"/>
  <c r="L80" i="4"/>
  <c r="L79" i="4"/>
  <c r="L78" i="4"/>
  <c r="L77" i="4"/>
  <c r="L76" i="4"/>
  <c r="L75" i="4"/>
  <c r="L74" i="4"/>
  <c r="L73" i="4"/>
  <c r="L72" i="4"/>
  <c r="L71" i="4"/>
  <c r="L70" i="4"/>
  <c r="L69" i="4"/>
  <c r="L68" i="4"/>
  <c r="L67" i="4"/>
  <c r="L66" i="4"/>
  <c r="L65" i="4"/>
  <c r="L64" i="4"/>
  <c r="L63" i="4"/>
  <c r="L62" i="4"/>
  <c r="L61" i="4"/>
  <c r="L60" i="4"/>
  <c r="J59" i="4"/>
  <c r="H59" i="4"/>
  <c r="D65" i="10" s="1"/>
  <c r="F59" i="4"/>
  <c r="D64" i="8" s="1"/>
  <c r="D59" i="4"/>
  <c r="L58" i="4"/>
  <c r="L57" i="4"/>
  <c r="L56" i="4"/>
  <c r="L55" i="4"/>
  <c r="L54" i="4"/>
  <c r="L53" i="4"/>
  <c r="L52" i="4"/>
  <c r="J51" i="4"/>
  <c r="H51" i="4"/>
  <c r="D57" i="10" s="1"/>
  <c r="F51" i="4"/>
  <c r="D56" i="8" s="1"/>
  <c r="AY56" i="8" s="1"/>
  <c r="AZ56" i="8" s="1"/>
  <c r="D51" i="4"/>
  <c r="D56" i="7" s="1"/>
  <c r="AY56" i="7" s="1"/>
  <c r="AZ56" i="7" s="1"/>
  <c r="L50" i="4"/>
  <c r="L49" i="4"/>
  <c r="L48" i="4"/>
  <c r="J47" i="4"/>
  <c r="H47" i="4"/>
  <c r="D53" i="10" s="1"/>
  <c r="F47" i="4"/>
  <c r="D50" i="5" s="1"/>
  <c r="CE50" i="5" s="1"/>
  <c r="CF50" i="5" s="1"/>
  <c r="D47" i="4"/>
  <c r="L46" i="4"/>
  <c r="L45" i="4"/>
  <c r="L44" i="4"/>
  <c r="J43" i="4"/>
  <c r="H43" i="4"/>
  <c r="D49" i="10" s="1"/>
  <c r="F43" i="4"/>
  <c r="D46" i="5" s="1"/>
  <c r="CE46" i="5" s="1"/>
  <c r="CF46" i="5" s="1"/>
  <c r="D43" i="4"/>
  <c r="L42" i="4"/>
  <c r="L41" i="4"/>
  <c r="J40" i="4"/>
  <c r="H40" i="4"/>
  <c r="D46" i="10" s="1"/>
  <c r="F40" i="4"/>
  <c r="D40" i="4"/>
  <c r="D185" i="4" s="1"/>
  <c r="L39" i="4"/>
  <c r="L38" i="4"/>
  <c r="L37" i="4"/>
  <c r="L36" i="4"/>
  <c r="L35" i="4"/>
  <c r="L34" i="4"/>
  <c r="L33" i="4"/>
  <c r="L32" i="4"/>
  <c r="L31" i="4"/>
  <c r="L30" i="4"/>
  <c r="L29" i="4"/>
  <c r="L28" i="4"/>
  <c r="L27" i="4"/>
  <c r="L26" i="4"/>
  <c r="L25" i="4"/>
  <c r="L24" i="4"/>
  <c r="L23" i="4"/>
  <c r="L22" i="4"/>
  <c r="L21" i="4"/>
  <c r="J20" i="4"/>
  <c r="F20" i="4"/>
  <c r="D25" i="8" s="1"/>
  <c r="D20" i="4"/>
  <c r="L20" i="4" s="1"/>
  <c r="L19" i="4"/>
  <c r="L18" i="4"/>
  <c r="L17" i="4"/>
  <c r="L16" i="4"/>
  <c r="L15" i="4"/>
  <c r="L14" i="4"/>
  <c r="J13" i="4"/>
  <c r="F13" i="4"/>
  <c r="D18" i="8" s="1"/>
  <c r="D13" i="4"/>
  <c r="D18" i="7" s="1"/>
  <c r="L19" i="2"/>
  <c r="H19" i="2"/>
  <c r="D19" i="2"/>
  <c r="M18" i="2"/>
  <c r="N18" i="2" s="1"/>
  <c r="I18" i="2"/>
  <c r="J18" i="2" s="1"/>
  <c r="E18" i="2"/>
  <c r="F18" i="2" s="1"/>
  <c r="M17" i="2"/>
  <c r="N17" i="2" s="1"/>
  <c r="I17" i="2"/>
  <c r="J17" i="2" s="1"/>
  <c r="E17" i="2"/>
  <c r="F17" i="2" s="1"/>
  <c r="M16" i="2"/>
  <c r="N16" i="2" s="1"/>
  <c r="I16" i="2"/>
  <c r="J16" i="2" s="1"/>
  <c r="E16" i="2"/>
  <c r="F16" i="2" s="1"/>
  <c r="M15" i="2"/>
  <c r="N15" i="2" s="1"/>
  <c r="I15" i="2"/>
  <c r="J15" i="2" s="1"/>
  <c r="E15" i="2"/>
  <c r="F15" i="2" s="1"/>
  <c r="M14" i="2"/>
  <c r="N14" i="2" s="1"/>
  <c r="I14" i="2"/>
  <c r="J14" i="2" s="1"/>
  <c r="E14" i="2"/>
  <c r="F14" i="2" s="1"/>
  <c r="M13" i="2"/>
  <c r="M19" i="2" s="1"/>
  <c r="N19" i="2" s="1"/>
  <c r="I13" i="2"/>
  <c r="J13" i="2" s="1"/>
  <c r="E13" i="2"/>
  <c r="E19" i="2" s="1"/>
  <c r="F19" i="2" s="1"/>
  <c r="X30" i="1"/>
  <c r="W30" i="1"/>
  <c r="V30" i="1"/>
  <c r="U30" i="1"/>
  <c r="T30" i="1"/>
  <c r="S30" i="1"/>
  <c r="R30" i="1"/>
  <c r="Q30" i="1"/>
  <c r="P30" i="1"/>
  <c r="O30" i="1"/>
  <c r="N30" i="1"/>
  <c r="M30" i="1"/>
  <c r="L30" i="1"/>
  <c r="K30" i="1"/>
  <c r="J30" i="1"/>
  <c r="G30" i="1" s="1"/>
  <c r="I30" i="1"/>
  <c r="H29" i="1"/>
  <c r="W28" i="1"/>
  <c r="V28" i="1"/>
  <c r="U28" i="1"/>
  <c r="T28" i="1"/>
  <c r="S28" i="1"/>
  <c r="R28" i="1"/>
  <c r="Q28" i="1"/>
  <c r="P28" i="1"/>
  <c r="O28" i="1"/>
  <c r="N28" i="1"/>
  <c r="M28" i="1"/>
  <c r="L28" i="1"/>
  <c r="K28" i="1"/>
  <c r="J28" i="1"/>
  <c r="I28" i="1"/>
  <c r="G28" i="1" s="1"/>
  <c r="H27" i="1"/>
  <c r="H31" i="1" s="1"/>
  <c r="X26" i="1"/>
  <c r="W26" i="1"/>
  <c r="V26" i="1"/>
  <c r="U26" i="1"/>
  <c r="T26" i="1"/>
  <c r="S26" i="1"/>
  <c r="R26" i="1"/>
  <c r="Q26" i="1"/>
  <c r="P26" i="1"/>
  <c r="O26" i="1"/>
  <c r="N26" i="1"/>
  <c r="M26" i="1"/>
  <c r="L26" i="1"/>
  <c r="K26" i="1"/>
  <c r="J26" i="1"/>
  <c r="I26" i="1"/>
  <c r="G26" i="1" s="1"/>
  <c r="X25" i="1"/>
  <c r="W25" i="1"/>
  <c r="V25" i="1"/>
  <c r="U25" i="1"/>
  <c r="T25" i="1"/>
  <c r="S25" i="1"/>
  <c r="R25" i="1"/>
  <c r="Q25" i="1"/>
  <c r="P25" i="1"/>
  <c r="O25" i="1"/>
  <c r="N25" i="1"/>
  <c r="M25" i="1"/>
  <c r="L25" i="1"/>
  <c r="G25" i="1" s="1"/>
  <c r="K25" i="1"/>
  <c r="J25" i="1"/>
  <c r="I25" i="1"/>
  <c r="AU23" i="1"/>
  <c r="X23" i="1"/>
  <c r="AQ23" i="1"/>
  <c r="AP23" i="1"/>
  <c r="T23" i="1" s="1"/>
  <c r="AM23" i="1"/>
  <c r="AI23" i="1"/>
  <c r="U23" i="1"/>
  <c r="Q23" i="1"/>
  <c r="M23" i="1"/>
  <c r="L22" i="1"/>
  <c r="I22" i="1"/>
  <c r="X21" i="1"/>
  <c r="W21" i="1"/>
  <c r="V21" i="1"/>
  <c r="U21" i="1"/>
  <c r="T21" i="1"/>
  <c r="S21" i="1"/>
  <c r="R21" i="1"/>
  <c r="Q21" i="1"/>
  <c r="P21" i="1"/>
  <c r="O21" i="1"/>
  <c r="N21" i="1"/>
  <c r="M21" i="1"/>
  <c r="L21" i="1"/>
  <c r="K21" i="1"/>
  <c r="J21" i="1"/>
  <c r="I21" i="1"/>
  <c r="G21" i="1" s="1"/>
  <c r="X20" i="1"/>
  <c r="X17" i="1" s="1"/>
  <c r="W20" i="1"/>
  <c r="V20" i="1"/>
  <c r="U20" i="1"/>
  <c r="T20" i="1"/>
  <c r="S20" i="1"/>
  <c r="R20" i="1"/>
  <c r="Q20" i="1"/>
  <c r="P20" i="1"/>
  <c r="O20" i="1"/>
  <c r="N20" i="1"/>
  <c r="M20" i="1"/>
  <c r="L20" i="1"/>
  <c r="K20" i="1"/>
  <c r="J20" i="1"/>
  <c r="I20" i="1"/>
  <c r="W19" i="1"/>
  <c r="V19" i="1"/>
  <c r="V17" i="1" s="1"/>
  <c r="U19" i="1"/>
  <c r="T19" i="1"/>
  <c r="T17" i="1" s="1"/>
  <c r="T24" i="1" s="1"/>
  <c r="T27" i="1" s="1"/>
  <c r="S19" i="1"/>
  <c r="R19" i="1"/>
  <c r="R17" i="1" s="1"/>
  <c r="Q19" i="1"/>
  <c r="P19" i="1"/>
  <c r="P17" i="1" s="1"/>
  <c r="O19" i="1"/>
  <c r="N19" i="1"/>
  <c r="N17" i="1" s="1"/>
  <c r="M19" i="1"/>
  <c r="L19" i="1"/>
  <c r="K19" i="1"/>
  <c r="J19" i="1"/>
  <c r="I19" i="1"/>
  <c r="J18" i="1"/>
  <c r="I18" i="1"/>
  <c r="G18" i="1" s="1"/>
  <c r="AU17" i="1"/>
  <c r="AU24" i="1" s="1"/>
  <c r="AU27" i="1" s="1"/>
  <c r="AU31" i="1" s="1"/>
  <c r="AT17" i="1"/>
  <c r="AT24" i="1" s="1"/>
  <c r="AT27" i="1" s="1"/>
  <c r="AT31" i="1" s="1"/>
  <c r="AS17" i="1"/>
  <c r="AR17" i="1"/>
  <c r="AQ17" i="1"/>
  <c r="AQ24" i="1" s="1"/>
  <c r="AQ27" i="1" s="1"/>
  <c r="AP17" i="1"/>
  <c r="AP24" i="1" s="1"/>
  <c r="AP27" i="1" s="1"/>
  <c r="AO17" i="1"/>
  <c r="AN17" i="1"/>
  <c r="AM17" i="1"/>
  <c r="AM24" i="1" s="1"/>
  <c r="AM27" i="1" s="1"/>
  <c r="AL17" i="1"/>
  <c r="AK17" i="1"/>
  <c r="AJ17" i="1"/>
  <c r="AI17" i="1"/>
  <c r="AI24" i="1" s="1"/>
  <c r="AI27" i="1" s="1"/>
  <c r="AH17" i="1"/>
  <c r="AG17" i="1"/>
  <c r="AF17" i="1"/>
  <c r="AE17" i="1"/>
  <c r="AD17" i="1"/>
  <c r="AC17" i="1"/>
  <c r="AB17" i="1"/>
  <c r="AA17" i="1"/>
  <c r="Z17" i="1"/>
  <c r="Y17" i="1"/>
  <c r="W17" i="1"/>
  <c r="U17" i="1"/>
  <c r="S17" i="1"/>
  <c r="Q17" i="1"/>
  <c r="Q24" i="1" s="1"/>
  <c r="Q27" i="1" s="1"/>
  <c r="O17" i="1"/>
  <c r="M17" i="1"/>
  <c r="M24" i="1" s="1"/>
  <c r="M27" i="1" s="1"/>
  <c r="K17" i="1"/>
  <c r="H17" i="1"/>
  <c r="AT13" i="1"/>
  <c r="AS13" i="1"/>
  <c r="AP13" i="1"/>
  <c r="AO13" i="1"/>
  <c r="AK13" i="1"/>
  <c r="AJ13" i="1"/>
  <c r="AG13" i="1"/>
  <c r="AD13" i="1"/>
  <c r="AA13" i="1"/>
  <c r="X13" i="1"/>
  <c r="W13" i="1"/>
  <c r="T13" i="1"/>
  <c r="S13" i="1"/>
  <c r="O13" i="1"/>
  <c r="N13" i="1"/>
  <c r="K13" i="1"/>
  <c r="AE9" i="1"/>
  <c r="G19" i="1" l="1"/>
  <c r="G17" i="1" s="1"/>
  <c r="I17" i="1"/>
  <c r="W31" i="6"/>
  <c r="X31" i="6" s="1"/>
  <c r="K193" i="6"/>
  <c r="G20" i="1"/>
  <c r="X24" i="1"/>
  <c r="X27" i="1" s="1"/>
  <c r="X31" i="1" s="1"/>
  <c r="L17" i="1"/>
  <c r="G22" i="1"/>
  <c r="U24" i="1"/>
  <c r="U27" i="1" s="1"/>
  <c r="AL191" i="11"/>
  <c r="AL23" i="1" s="1"/>
  <c r="AH191" i="11"/>
  <c r="AH23" i="1" s="1"/>
  <c r="AY166" i="7"/>
  <c r="AZ166" i="7" s="1"/>
  <c r="P159" i="7"/>
  <c r="AK190" i="7"/>
  <c r="AC190" i="7"/>
  <c r="O190" i="7"/>
  <c r="M190" i="7"/>
  <c r="J190" i="7"/>
  <c r="N190" i="7"/>
  <c r="L193" i="6"/>
  <c r="P193" i="6"/>
  <c r="S190" i="7"/>
  <c r="Q190" i="7"/>
  <c r="F190" i="7"/>
  <c r="V190" i="7"/>
  <c r="W21" i="6"/>
  <c r="X21" i="6" s="1"/>
  <c r="Q29" i="1"/>
  <c r="Q31" i="1"/>
  <c r="AY132" i="7"/>
  <c r="AZ132" i="7" s="1"/>
  <c r="AY18" i="7"/>
  <c r="AZ18" i="7" s="1"/>
  <c r="W162" i="6"/>
  <c r="X162" i="6" s="1"/>
  <c r="G193" i="6"/>
  <c r="G190" i="7"/>
  <c r="H190" i="7"/>
  <c r="L190" i="7"/>
  <c r="P190" i="7"/>
  <c r="T190" i="7"/>
  <c r="W51" i="6"/>
  <c r="X51" i="6" s="1"/>
  <c r="W67" i="6"/>
  <c r="X67" i="6" s="1"/>
  <c r="I190" i="7"/>
  <c r="U190" i="7"/>
  <c r="R190" i="7"/>
  <c r="T31" i="1"/>
  <c r="T29" i="1"/>
  <c r="AP29" i="1"/>
  <c r="AP31" i="1"/>
  <c r="M29" i="1"/>
  <c r="M31" i="1"/>
  <c r="U29" i="1"/>
  <c r="U31" i="1"/>
  <c r="AI29" i="1"/>
  <c r="AI31" i="1"/>
  <c r="AM29" i="1"/>
  <c r="AM31" i="1"/>
  <c r="AQ29" i="1"/>
  <c r="AQ31" i="1"/>
  <c r="AY18" i="8"/>
  <c r="AZ18" i="8" s="1"/>
  <c r="H193" i="6"/>
  <c r="K190" i="7"/>
  <c r="D59" i="6"/>
  <c r="L40" i="4"/>
  <c r="J185" i="4"/>
  <c r="AF18" i="10"/>
  <c r="AD18" i="10"/>
  <c r="W96" i="6"/>
  <c r="X96" i="6" s="1"/>
  <c r="AY19" i="7"/>
  <c r="AZ19" i="7" s="1"/>
  <c r="AY54" i="7"/>
  <c r="AZ54" i="7" s="1"/>
  <c r="AY57" i="7"/>
  <c r="AZ57" i="7" s="1"/>
  <c r="D64" i="7"/>
  <c r="L18" i="10"/>
  <c r="P18" i="10"/>
  <c r="T18" i="10"/>
  <c r="AY133" i="7"/>
  <c r="AZ133" i="7" s="1"/>
  <c r="AS13" i="11"/>
  <c r="AS13" i="10"/>
  <c r="AV13" i="9"/>
  <c r="D140" i="7"/>
  <c r="AY147" i="7"/>
  <c r="AZ147" i="7" s="1"/>
  <c r="AS13" i="8"/>
  <c r="AY20" i="8"/>
  <c r="AZ20" i="8" s="1"/>
  <c r="AY26" i="8"/>
  <c r="AZ26" i="8" s="1"/>
  <c r="D45" i="8"/>
  <c r="D48" i="8"/>
  <c r="AY58" i="8"/>
  <c r="AZ58" i="8" s="1"/>
  <c r="T190" i="8"/>
  <c r="Z190" i="8"/>
  <c r="J190" i="8"/>
  <c r="N190" i="8"/>
  <c r="R190" i="8"/>
  <c r="V190" i="8"/>
  <c r="I19" i="2"/>
  <c r="J19" i="2" s="1"/>
  <c r="L114" i="4"/>
  <c r="L168" i="4"/>
  <c r="F185" i="4"/>
  <c r="D90" i="5"/>
  <c r="CE90" i="5" s="1"/>
  <c r="CF90" i="5" s="1"/>
  <c r="CE171" i="5"/>
  <c r="CF171" i="5" s="1"/>
  <c r="W69" i="6"/>
  <c r="X69" i="6" s="1"/>
  <c r="W137" i="6"/>
  <c r="X137" i="6" s="1"/>
  <c r="W164" i="6"/>
  <c r="X164" i="6" s="1"/>
  <c r="J17" i="1"/>
  <c r="F13" i="2"/>
  <c r="N13" i="2"/>
  <c r="L13" i="4"/>
  <c r="D62" i="5"/>
  <c r="CE62" i="5" s="1"/>
  <c r="CF62" i="5" s="1"/>
  <c r="D138" i="5"/>
  <c r="CE138" i="5" s="1"/>
  <c r="CF138" i="5" s="1"/>
  <c r="F21" i="6"/>
  <c r="D22" i="6"/>
  <c r="W22" i="6" s="1"/>
  <c r="X22" i="6" s="1"/>
  <c r="F59" i="6"/>
  <c r="D60" i="6"/>
  <c r="W60" i="6" s="1"/>
  <c r="X60" i="6" s="1"/>
  <c r="D73" i="9"/>
  <c r="BA73" i="9" s="1"/>
  <c r="BB73" i="9" s="1"/>
  <c r="D77" i="9"/>
  <c r="BA77" i="9" s="1"/>
  <c r="BB77" i="9" s="1"/>
  <c r="D81" i="9"/>
  <c r="BA81" i="9" s="1"/>
  <c r="BB81" i="9" s="1"/>
  <c r="D85" i="9"/>
  <c r="BA85" i="9" s="1"/>
  <c r="BB85" i="9" s="1"/>
  <c r="D89" i="9"/>
  <c r="BA89" i="9" s="1"/>
  <c r="BB89" i="9" s="1"/>
  <c r="D93" i="9"/>
  <c r="BA93" i="9" s="1"/>
  <c r="BB93" i="9" s="1"/>
  <c r="F95" i="6"/>
  <c r="E122" i="6"/>
  <c r="E143" i="6"/>
  <c r="W143" i="6" s="1"/>
  <c r="X143" i="6" s="1"/>
  <c r="D176" i="6"/>
  <c r="E25" i="7"/>
  <c r="AY25" i="7" s="1"/>
  <c r="AZ25" i="7" s="1"/>
  <c r="D45" i="7"/>
  <c r="D48" i="7"/>
  <c r="E64" i="7"/>
  <c r="Y18" i="10"/>
  <c r="AC18" i="10"/>
  <c r="AG18" i="10"/>
  <c r="AK18" i="10"/>
  <c r="AO18" i="10"/>
  <c r="AS18" i="10"/>
  <c r="D92" i="7"/>
  <c r="AY92" i="7" s="1"/>
  <c r="AZ92" i="7" s="1"/>
  <c r="AT13" i="11"/>
  <c r="AT13" i="10"/>
  <c r="AW13" i="9"/>
  <c r="E140" i="7"/>
  <c r="D159" i="7"/>
  <c r="D170" i="7"/>
  <c r="D190" i="7" s="1"/>
  <c r="AT13" i="8"/>
  <c r="F25" i="8"/>
  <c r="D28" i="6" s="1"/>
  <c r="W28" i="6" s="1"/>
  <c r="X28" i="6" s="1"/>
  <c r="E45" i="8"/>
  <c r="E48" i="8"/>
  <c r="D52" i="8"/>
  <c r="AY66" i="8"/>
  <c r="AZ66" i="8" s="1"/>
  <c r="H190" i="8"/>
  <c r="W190" i="8"/>
  <c r="AA190" i="8"/>
  <c r="AE190" i="8"/>
  <c r="AI190" i="8"/>
  <c r="AM190" i="8"/>
  <c r="AQ190" i="8"/>
  <c r="AU190" i="8"/>
  <c r="G190" i="8"/>
  <c r="K190" i="8"/>
  <c r="L141" i="4"/>
  <c r="AY173" i="8"/>
  <c r="AZ173" i="8" s="1"/>
  <c r="H185" i="4"/>
  <c r="D54" i="5"/>
  <c r="CE54" i="5" s="1"/>
  <c r="CF54" i="5" s="1"/>
  <c r="D130" i="5"/>
  <c r="CE130" i="5" s="1"/>
  <c r="CF130" i="5" s="1"/>
  <c r="D144" i="5"/>
  <c r="CE144" i="5" s="1"/>
  <c r="CF144" i="5" s="1"/>
  <c r="F28" i="6"/>
  <c r="F55" i="6"/>
  <c r="W55" i="6" s="1"/>
  <c r="X55" i="6" s="1"/>
  <c r="F122" i="6"/>
  <c r="F143" i="6"/>
  <c r="E149" i="6"/>
  <c r="W149" i="6" s="1"/>
  <c r="X149" i="6" s="1"/>
  <c r="F173" i="6"/>
  <c r="W173" i="6" s="1"/>
  <c r="X173" i="6" s="1"/>
  <c r="E176" i="6"/>
  <c r="E193" i="6" s="1"/>
  <c r="E45" i="7"/>
  <c r="E48" i="7"/>
  <c r="D52" i="7"/>
  <c r="AY52" i="7" s="1"/>
  <c r="AZ52" i="7" s="1"/>
  <c r="Z18" i="10"/>
  <c r="J18" i="10"/>
  <c r="N18" i="10"/>
  <c r="R18" i="10"/>
  <c r="V18" i="10"/>
  <c r="E92" i="7"/>
  <c r="E119" i="7"/>
  <c r="AY119" i="7" s="1"/>
  <c r="AZ119" i="7" s="1"/>
  <c r="AO13" i="11"/>
  <c r="AO13" i="10"/>
  <c r="AR13" i="9"/>
  <c r="E159" i="7"/>
  <c r="E170" i="7"/>
  <c r="E173" i="7"/>
  <c r="AY173" i="7" s="1"/>
  <c r="AZ173" i="7" s="1"/>
  <c r="W190" i="7"/>
  <c r="AO13" i="8"/>
  <c r="F45" i="8"/>
  <c r="D48" i="6" s="1"/>
  <c r="W48" i="6" s="1"/>
  <c r="X48" i="6" s="1"/>
  <c r="E52" i="8"/>
  <c r="AY65" i="8"/>
  <c r="AZ65" i="8" s="1"/>
  <c r="U64" i="8"/>
  <c r="AY73" i="8"/>
  <c r="AZ73" i="8" s="1"/>
  <c r="L190" i="8"/>
  <c r="X190" i="8"/>
  <c r="I190" i="8"/>
  <c r="M190" i="8"/>
  <c r="Q190" i="8"/>
  <c r="U190" i="8"/>
  <c r="D191" i="10"/>
  <c r="D168" i="5"/>
  <c r="CE168" i="5" s="1"/>
  <c r="CF168" i="5" s="1"/>
  <c r="L43" i="4"/>
  <c r="L47" i="4"/>
  <c r="L51" i="4"/>
  <c r="L59" i="4"/>
  <c r="L87" i="4"/>
  <c r="L127" i="4"/>
  <c r="L135" i="4"/>
  <c r="L165" i="4"/>
  <c r="D71" i="9"/>
  <c r="BA71" i="9" s="1"/>
  <c r="BB71" i="9" s="1"/>
  <c r="D75" i="9"/>
  <c r="BA75" i="9" s="1"/>
  <c r="BB75" i="9" s="1"/>
  <c r="D79" i="9"/>
  <c r="BA79" i="9" s="1"/>
  <c r="BB79" i="9" s="1"/>
  <c r="D83" i="9"/>
  <c r="BA83" i="9" s="1"/>
  <c r="BB83" i="9" s="1"/>
  <c r="D87" i="9"/>
  <c r="BA87" i="9" s="1"/>
  <c r="BB87" i="9" s="1"/>
  <c r="D91" i="9"/>
  <c r="BA91" i="9" s="1"/>
  <c r="BB91" i="9" s="1"/>
  <c r="D95" i="9"/>
  <c r="BA95" i="9" s="1"/>
  <c r="BB95" i="9" s="1"/>
  <c r="F149" i="6"/>
  <c r="F176" i="6"/>
  <c r="F193" i="6" s="1"/>
  <c r="W18" i="10"/>
  <c r="D69" i="9"/>
  <c r="BA69" i="9" s="1"/>
  <c r="BB69" i="9" s="1"/>
  <c r="AE18" i="10"/>
  <c r="AI18" i="10"/>
  <c r="AM18" i="10"/>
  <c r="AQ18" i="10"/>
  <c r="AU18" i="10"/>
  <c r="AP13" i="11"/>
  <c r="AP13" i="10"/>
  <c r="AS13" i="9"/>
  <c r="AP13" i="8"/>
  <c r="O64" i="8"/>
  <c r="AY64" i="8" s="1"/>
  <c r="AZ64" i="8" s="1"/>
  <c r="S64" i="8"/>
  <c r="S190" i="8" s="1"/>
  <c r="AY70" i="8"/>
  <c r="AZ70" i="8" s="1"/>
  <c r="AY78" i="8"/>
  <c r="AZ78" i="8" s="1"/>
  <c r="AY86" i="8"/>
  <c r="AZ86" i="8" s="1"/>
  <c r="P190" i="8"/>
  <c r="Y190" i="8"/>
  <c r="AC190" i="8"/>
  <c r="AG190" i="8"/>
  <c r="AK190" i="8"/>
  <c r="AO190" i="8"/>
  <c r="AS190" i="8"/>
  <c r="AY134" i="8"/>
  <c r="AZ134" i="8" s="1"/>
  <c r="AY141" i="8"/>
  <c r="AZ141" i="8" s="1"/>
  <c r="AY148" i="8"/>
  <c r="AZ148" i="8" s="1"/>
  <c r="AB190" i="8"/>
  <c r="AF190" i="8"/>
  <c r="AJ190" i="8"/>
  <c r="AN190" i="8"/>
  <c r="AR190" i="8"/>
  <c r="E119" i="8"/>
  <c r="AY119" i="8" s="1"/>
  <c r="AZ119" i="8" s="1"/>
  <c r="E159" i="8"/>
  <c r="AY159" i="8" s="1"/>
  <c r="AZ159" i="8" s="1"/>
  <c r="AY160" i="8"/>
  <c r="AZ160" i="8" s="1"/>
  <c r="E170" i="8"/>
  <c r="AY171" i="8"/>
  <c r="AZ171" i="8" s="1"/>
  <c r="AY174" i="8"/>
  <c r="AZ174" i="8" s="1"/>
  <c r="AD190" i="8"/>
  <c r="AH190" i="8"/>
  <c r="AL190" i="8"/>
  <c r="AP190" i="8"/>
  <c r="AT190" i="8"/>
  <c r="G22" i="9"/>
  <c r="AS24" i="9"/>
  <c r="AE26" i="9"/>
  <c r="AN27" i="9"/>
  <c r="P27" i="9" s="1"/>
  <c r="AW28" i="9"/>
  <c r="Y28" i="9" s="1"/>
  <c r="AB31" i="9"/>
  <c r="AK32" i="9"/>
  <c r="M32" i="9" s="1"/>
  <c r="AT33" i="9"/>
  <c r="V33" i="9" s="1"/>
  <c r="AJ35" i="9"/>
  <c r="L35" i="9" s="1"/>
  <c r="AN39" i="9"/>
  <c r="P39" i="9" s="1"/>
  <c r="AO40" i="9"/>
  <c r="Q40" i="9" s="1"/>
  <c r="AA42" i="9"/>
  <c r="AQ42" i="9"/>
  <c r="S42" i="9" s="1"/>
  <c r="AC44" i="9"/>
  <c r="Z39" i="11" s="1"/>
  <c r="AS44" i="9"/>
  <c r="U44" i="9" s="1"/>
  <c r="AD46" i="9"/>
  <c r="AT46" i="9"/>
  <c r="V46" i="9" s="1"/>
  <c r="AD48" i="9"/>
  <c r="AT48" i="9"/>
  <c r="V48" i="9" s="1"/>
  <c r="AG51" i="9"/>
  <c r="AW51" i="9"/>
  <c r="AJ54" i="9"/>
  <c r="AK55" i="9"/>
  <c r="M55" i="9" s="1"/>
  <c r="AN58" i="9"/>
  <c r="AJ59" i="9"/>
  <c r="L59" i="9" s="1"/>
  <c r="AM62" i="9"/>
  <c r="AN63" i="9"/>
  <c r="P63" i="9" s="1"/>
  <c r="AP65" i="9"/>
  <c r="R65" i="9" s="1"/>
  <c r="AA66" i="9"/>
  <c r="AQ66" i="9"/>
  <c r="S66" i="9" s="1"/>
  <c r="AI68" i="9"/>
  <c r="K68" i="9" s="1"/>
  <c r="AY68" i="9"/>
  <c r="AB70" i="9"/>
  <c r="AS71" i="9"/>
  <c r="U71" i="9" s="1"/>
  <c r="AN72" i="9"/>
  <c r="P72" i="9" s="1"/>
  <c r="AJ73" i="9"/>
  <c r="L73" i="9" s="1"/>
  <c r="AA75" i="9"/>
  <c r="AW75" i="9"/>
  <c r="Y75" i="9" s="1"/>
  <c r="AR76" i="9"/>
  <c r="T76" i="9" s="1"/>
  <c r="AJ78" i="9"/>
  <c r="L78" i="9" s="1"/>
  <c r="AE79" i="9"/>
  <c r="AA80" i="9"/>
  <c r="AR81" i="9"/>
  <c r="T81" i="9" s="1"/>
  <c r="AN82" i="9"/>
  <c r="P82" i="9" s="1"/>
  <c r="AI83" i="9"/>
  <c r="K83" i="9" s="1"/>
  <c r="AA85" i="9"/>
  <c r="AV85" i="9"/>
  <c r="X85" i="9" s="1"/>
  <c r="AR86" i="9"/>
  <c r="T86" i="9" s="1"/>
  <c r="AI88" i="9"/>
  <c r="K88" i="9" s="1"/>
  <c r="AE89" i="9"/>
  <c r="Z90" i="9"/>
  <c r="W86" i="11" s="1"/>
  <c r="AQ91" i="9"/>
  <c r="S91" i="9" s="1"/>
  <c r="AM92" i="9"/>
  <c r="O92" i="9" s="1"/>
  <c r="AI93" i="9"/>
  <c r="K93" i="9" s="1"/>
  <c r="Z95" i="9"/>
  <c r="W91" i="11" s="1"/>
  <c r="AU95" i="9"/>
  <c r="W95" i="9" s="1"/>
  <c r="AQ96" i="9"/>
  <c r="S96" i="9" s="1"/>
  <c r="AK100" i="9"/>
  <c r="M100" i="9" s="1"/>
  <c r="AM102" i="9"/>
  <c r="O102" i="9" s="1"/>
  <c r="AO104" i="9"/>
  <c r="Q104" i="9" s="1"/>
  <c r="AQ106" i="9"/>
  <c r="S106" i="9" s="1"/>
  <c r="AB107" i="9"/>
  <c r="AS108" i="9"/>
  <c r="U108" i="9" s="1"/>
  <c r="AU110" i="9"/>
  <c r="W110" i="9" s="1"/>
  <c r="AL111" i="9"/>
  <c r="N111" i="9" s="1"/>
  <c r="H19" i="9"/>
  <c r="F21" i="9"/>
  <c r="AX184" i="9" s="1"/>
  <c r="AE24" i="9"/>
  <c r="AM24" i="9"/>
  <c r="AU24" i="9"/>
  <c r="AF25" i="9"/>
  <c r="H25" i="9" s="1"/>
  <c r="AN25" i="9"/>
  <c r="P25" i="9" s="1"/>
  <c r="AV25" i="9"/>
  <c r="X25" i="9" s="1"/>
  <c r="AG26" i="9"/>
  <c r="I26" i="9" s="1"/>
  <c r="AO26" i="9"/>
  <c r="Q26" i="9" s="1"/>
  <c r="AW26" i="9"/>
  <c r="Y26" i="9" s="1"/>
  <c r="Z27" i="9"/>
  <c r="W22" i="11" s="1" a="1"/>
  <c r="W22" i="11" s="1"/>
  <c r="AH27" i="9"/>
  <c r="J27" i="9" s="1"/>
  <c r="AP27" i="9"/>
  <c r="R27" i="9" s="1"/>
  <c r="AX27" i="9"/>
  <c r="AA28" i="9"/>
  <c r="AI28" i="9"/>
  <c r="K28" i="9" s="1"/>
  <c r="AQ28" i="9"/>
  <c r="S28" i="9" s="1"/>
  <c r="AY28" i="9"/>
  <c r="AG29" i="9"/>
  <c r="I29" i="9" s="1"/>
  <c r="AO29" i="9"/>
  <c r="Q29" i="9" s="1"/>
  <c r="AW29" i="9"/>
  <c r="Y29" i="9" s="1"/>
  <c r="AD31" i="9"/>
  <c r="AL31" i="9"/>
  <c r="AT31" i="9"/>
  <c r="AE32" i="9"/>
  <c r="AM32" i="9"/>
  <c r="O32" i="9" s="1"/>
  <c r="AU32" i="9"/>
  <c r="W32" i="9" s="1"/>
  <c r="AF33" i="9"/>
  <c r="H33" i="9" s="1"/>
  <c r="AN33" i="9"/>
  <c r="P33" i="9" s="1"/>
  <c r="AV33" i="9"/>
  <c r="X33" i="9" s="1"/>
  <c r="AG34" i="9"/>
  <c r="I34" i="9" s="1"/>
  <c r="AO34" i="9"/>
  <c r="Q34" i="9" s="1"/>
  <c r="AW34" i="9"/>
  <c r="Y34" i="9" s="1"/>
  <c r="Z35" i="9"/>
  <c r="W30" i="11" s="1"/>
  <c r="AN35" i="9"/>
  <c r="P35" i="9" s="1"/>
  <c r="AO36" i="9"/>
  <c r="Q36" i="9" s="1"/>
  <c r="Z37" i="9"/>
  <c r="W32" i="11" s="1"/>
  <c r="AP37" i="9"/>
  <c r="R37" i="9" s="1"/>
  <c r="AA38" i="9"/>
  <c r="AQ38" i="9"/>
  <c r="S38" i="9" s="1"/>
  <c r="AB39" i="9"/>
  <c r="AR39" i="9"/>
  <c r="T39" i="9" s="1"/>
  <c r="AC40" i="9"/>
  <c r="Z35" i="11" s="1"/>
  <c r="AS40" i="9"/>
  <c r="U40" i="9" s="1"/>
  <c r="AD41" i="9"/>
  <c r="AT41" i="9"/>
  <c r="V41" i="9" s="1"/>
  <c r="AE42" i="9"/>
  <c r="AU42" i="9"/>
  <c r="W42" i="9" s="1"/>
  <c r="AF43" i="9"/>
  <c r="H43" i="9" s="1"/>
  <c r="AV43" i="9"/>
  <c r="X43" i="9" s="1"/>
  <c r="AG44" i="9"/>
  <c r="I44" i="9" s="1"/>
  <c r="AW44" i="9"/>
  <c r="Y44" i="9" s="1"/>
  <c r="AH45" i="9"/>
  <c r="J45" i="9" s="1"/>
  <c r="AX45" i="9"/>
  <c r="AH46" i="9"/>
  <c r="J46" i="9" s="1"/>
  <c r="AX46" i="9"/>
  <c r="AH47" i="9"/>
  <c r="J47" i="9" s="1"/>
  <c r="AX47" i="9"/>
  <c r="AH48" i="9"/>
  <c r="J48" i="9" s="1"/>
  <c r="AX48" i="9"/>
  <c r="AH49" i="9"/>
  <c r="J49" i="9" s="1"/>
  <c r="AX49" i="9"/>
  <c r="AK51" i="9"/>
  <c r="AG52" i="9"/>
  <c r="I52" i="9" s="1"/>
  <c r="AW52" i="9"/>
  <c r="Y52" i="9" s="1"/>
  <c r="AN54" i="9"/>
  <c r="AO55" i="9"/>
  <c r="Q55" i="9" s="1"/>
  <c r="AK56" i="9"/>
  <c r="M56" i="9" s="1"/>
  <c r="AB58" i="9"/>
  <c r="AR58" i="9"/>
  <c r="AN59" i="9"/>
  <c r="P59" i="9" s="1"/>
  <c r="AJ60" i="9"/>
  <c r="L60" i="9" s="1"/>
  <c r="AA62" i="9"/>
  <c r="AQ62" i="9"/>
  <c r="AB63" i="9"/>
  <c r="AR63" i="9"/>
  <c r="T63" i="9" s="1"/>
  <c r="AC64" i="9"/>
  <c r="AS64" i="9"/>
  <c r="U64" i="9" s="1"/>
  <c r="AD65" i="9"/>
  <c r="AT65" i="9"/>
  <c r="V65" i="9" s="1"/>
  <c r="AE66" i="9"/>
  <c r="AU66" i="9"/>
  <c r="W66" i="9" s="1"/>
  <c r="AA67" i="9"/>
  <c r="AQ67" i="9"/>
  <c r="S67" i="9" s="1"/>
  <c r="AM68" i="9"/>
  <c r="O68" i="9" s="1"/>
  <c r="AG70" i="9"/>
  <c r="AC71" i="9"/>
  <c r="Z67" i="11" s="1"/>
  <c r="AX71" i="9"/>
  <c r="AT72" i="9"/>
  <c r="V72" i="9" s="1"/>
  <c r="AO73" i="9"/>
  <c r="Q73" i="9" s="1"/>
  <c r="AK74" i="9"/>
  <c r="M74" i="9" s="1"/>
  <c r="AG75" i="9"/>
  <c r="I75" i="9" s="1"/>
  <c r="AB76" i="9"/>
  <c r="AX76" i="9"/>
  <c r="AS77" i="9"/>
  <c r="U77" i="9" s="1"/>
  <c r="AO78" i="9"/>
  <c r="Q78" i="9" s="1"/>
  <c r="AK79" i="9"/>
  <c r="M79" i="9" s="1"/>
  <c r="AF80" i="9"/>
  <c r="H80" i="9" s="1"/>
  <c r="AB81" i="9"/>
  <c r="AW81" i="9"/>
  <c r="Y81" i="9" s="1"/>
  <c r="AS82" i="9"/>
  <c r="U82" i="9" s="1"/>
  <c r="AO83" i="9"/>
  <c r="Q83" i="9" s="1"/>
  <c r="AJ84" i="9"/>
  <c r="L84" i="9" s="1"/>
  <c r="AF85" i="9"/>
  <c r="H85" i="9" s="1"/>
  <c r="AB86" i="9"/>
  <c r="AW86" i="9"/>
  <c r="Y86" i="9" s="1"/>
  <c r="AS87" i="9"/>
  <c r="U87" i="9" s="1"/>
  <c r="AN88" i="9"/>
  <c r="P88" i="9" s="1"/>
  <c r="AJ89" i="9"/>
  <c r="L89" i="9" s="1"/>
  <c r="AF90" i="9"/>
  <c r="H90" i="9" s="1"/>
  <c r="AA91" i="9"/>
  <c r="AW91" i="9"/>
  <c r="Y91" i="9" s="1"/>
  <c r="AR92" i="9"/>
  <c r="T92" i="9" s="1"/>
  <c r="AN93" i="9"/>
  <c r="P93" i="9" s="1"/>
  <c r="AJ94" i="9"/>
  <c r="L94" i="9" s="1"/>
  <c r="AE95" i="9"/>
  <c r="AA96" i="9"/>
  <c r="AV96" i="9"/>
  <c r="X96" i="9" s="1"/>
  <c r="AQ98" i="9"/>
  <c r="AB99" i="9"/>
  <c r="AS100" i="9"/>
  <c r="U100" i="9" s="1"/>
  <c r="AD101" i="9"/>
  <c r="AU102" i="9"/>
  <c r="W102" i="9" s="1"/>
  <c r="AF103" i="9"/>
  <c r="H103" i="9" s="1"/>
  <c r="AW104" i="9"/>
  <c r="Y104" i="9" s="1"/>
  <c r="AH105" i="9"/>
  <c r="J105" i="9" s="1"/>
  <c r="AY106" i="9"/>
  <c r="AJ107" i="9"/>
  <c r="L107" i="9" s="1"/>
  <c r="AL109" i="9"/>
  <c r="N109" i="9" s="1"/>
  <c r="AO114" i="9"/>
  <c r="Q114" i="9" s="1"/>
  <c r="E195" i="9"/>
  <c r="F195" i="9"/>
  <c r="G195" i="9"/>
  <c r="F18" i="11"/>
  <c r="K25" i="11"/>
  <c r="K191" i="11" s="1"/>
  <c r="O25" i="11"/>
  <c r="S25" i="11"/>
  <c r="F45" i="11"/>
  <c r="V45" i="11"/>
  <c r="E53" i="11"/>
  <c r="G18" i="11"/>
  <c r="S18" i="11"/>
  <c r="F93" i="11"/>
  <c r="J93" i="11"/>
  <c r="N93" i="11"/>
  <c r="R93" i="11"/>
  <c r="R191" i="11" s="1"/>
  <c r="V93" i="11"/>
  <c r="V191" i="11" s="1"/>
  <c r="H18" i="11"/>
  <c r="E25" i="11"/>
  <c r="Q25" i="11"/>
  <c r="U25" i="11"/>
  <c r="L25" i="11"/>
  <c r="P25" i="11"/>
  <c r="G49" i="11"/>
  <c r="F25" i="11"/>
  <c r="E45" i="11"/>
  <c r="E57" i="11"/>
  <c r="E65" i="11"/>
  <c r="M65" i="11"/>
  <c r="Q65" i="11"/>
  <c r="G93" i="11"/>
  <c r="O93" i="11"/>
  <c r="S93" i="11"/>
  <c r="F53" i="11"/>
  <c r="F57" i="11"/>
  <c r="H65" i="11"/>
  <c r="L65" i="11"/>
  <c r="P65" i="11"/>
  <c r="T65" i="11"/>
  <c r="T191" i="11" s="1"/>
  <c r="AA65" i="11"/>
  <c r="N160" i="11"/>
  <c r="R160" i="11"/>
  <c r="V160" i="11"/>
  <c r="AF191" i="11"/>
  <c r="AF23" i="1" s="1"/>
  <c r="AJ191" i="11"/>
  <c r="AJ23" i="1" s="1"/>
  <c r="AN191" i="11"/>
  <c r="AN23" i="1" s="1"/>
  <c r="AR191" i="11"/>
  <c r="AR23" i="1" s="1"/>
  <c r="E18" i="11"/>
  <c r="I18" i="11"/>
  <c r="M18" i="11"/>
  <c r="Q18" i="11"/>
  <c r="U18" i="11"/>
  <c r="G65" i="11"/>
  <c r="K65" i="11"/>
  <c r="O65" i="11"/>
  <c r="S65" i="11"/>
  <c r="J120" i="11"/>
  <c r="R120" i="11"/>
  <c r="N174" i="11"/>
  <c r="D203" i="10"/>
  <c r="F65" i="11"/>
  <c r="N65" i="11"/>
  <c r="V65" i="11"/>
  <c r="AB65" i="11"/>
  <c r="E120" i="11"/>
  <c r="I133" i="11"/>
  <c r="Q133" i="11"/>
  <c r="E147" i="11"/>
  <c r="K174" i="11"/>
  <c r="S174" i="11"/>
  <c r="AC191" i="11"/>
  <c r="AG191" i="11"/>
  <c r="AG23" i="1" s="1"/>
  <c r="AK191" i="11"/>
  <c r="AK23" i="1" s="1"/>
  <c r="AO191" i="11"/>
  <c r="AO23" i="1" s="1"/>
  <c r="AS191" i="11"/>
  <c r="AS23" i="1" s="1"/>
  <c r="G57" i="11"/>
  <c r="K57" i="11"/>
  <c r="O57" i="11"/>
  <c r="S57" i="11"/>
  <c r="X65" i="11"/>
  <c r="E93" i="11"/>
  <c r="I93" i="11"/>
  <c r="M93" i="11"/>
  <c r="Q93" i="11"/>
  <c r="U93" i="11"/>
  <c r="H93" i="11"/>
  <c r="L93" i="11"/>
  <c r="P93" i="11"/>
  <c r="T93" i="11"/>
  <c r="F141" i="11"/>
  <c r="J147" i="11"/>
  <c r="J191" i="11" s="1"/>
  <c r="R147" i="11"/>
  <c r="G147" i="11"/>
  <c r="K147" i="11"/>
  <c r="O147" i="11"/>
  <c r="O191" i="11" s="1"/>
  <c r="S147" i="11"/>
  <c r="F160" i="11"/>
  <c r="E174" i="11"/>
  <c r="H120" i="11"/>
  <c r="L120" i="11"/>
  <c r="P120" i="11"/>
  <c r="T120" i="11"/>
  <c r="E141" i="11"/>
  <c r="H141" i="11"/>
  <c r="L141" i="11"/>
  <c r="P141" i="11"/>
  <c r="T141" i="11"/>
  <c r="G160" i="11"/>
  <c r="K160" i="11"/>
  <c r="S160" i="11"/>
  <c r="G171" i="11"/>
  <c r="J174" i="11"/>
  <c r="R174" i="11"/>
  <c r="G174" i="11"/>
  <c r="O174" i="11"/>
  <c r="G120" i="11"/>
  <c r="K120" i="11"/>
  <c r="O120" i="11"/>
  <c r="S120" i="11"/>
  <c r="H133" i="11"/>
  <c r="L133" i="11"/>
  <c r="P133" i="11"/>
  <c r="T133" i="11"/>
  <c r="H147" i="11"/>
  <c r="L147" i="11"/>
  <c r="L191" i="11" s="1"/>
  <c r="P147" i="11"/>
  <c r="T147" i="11"/>
  <c r="H174" i="11"/>
  <c r="L174" i="11"/>
  <c r="P174" i="11"/>
  <c r="T174" i="11"/>
  <c r="I160" i="11"/>
  <c r="M160" i="11"/>
  <c r="Q160" i="11"/>
  <c r="U160" i="11"/>
  <c r="L160" i="11"/>
  <c r="P160" i="11"/>
  <c r="T160" i="11"/>
  <c r="P191" i="11" l="1"/>
  <c r="N191" i="11"/>
  <c r="P23" i="1"/>
  <c r="P24" i="1" s="1"/>
  <c r="P27" i="1" s="1"/>
  <c r="AL24" i="1"/>
  <c r="AL27" i="1" s="1"/>
  <c r="L23" i="1"/>
  <c r="L24" i="1" s="1"/>
  <c r="L27" i="1" s="1"/>
  <c r="AH24" i="1"/>
  <c r="AH27" i="1" s="1"/>
  <c r="N23" i="1"/>
  <c r="N24" i="1" s="1"/>
  <c r="N27" i="1" s="1"/>
  <c r="AJ24" i="1"/>
  <c r="AJ27" i="1" s="1"/>
  <c r="S98" i="9"/>
  <c r="M51" i="9"/>
  <c r="N31" i="9"/>
  <c r="Q191" i="11"/>
  <c r="AF24" i="1"/>
  <c r="AF27" i="1" s="1"/>
  <c r="J23" i="1"/>
  <c r="H191" i="11"/>
  <c r="S191" i="11"/>
  <c r="I70" i="9"/>
  <c r="S62" i="9"/>
  <c r="T58" i="9"/>
  <c r="P54" i="9"/>
  <c r="O62" i="9"/>
  <c r="P58" i="9"/>
  <c r="L54" i="9"/>
  <c r="AG50" i="9"/>
  <c r="I51" i="9"/>
  <c r="I50" i="9" s="1"/>
  <c r="U24" i="9"/>
  <c r="AI106" i="9"/>
  <c r="K106" i="9" s="1"/>
  <c r="AE102" i="9"/>
  <c r="AA98" i="9"/>
  <c r="AY93" i="9"/>
  <c r="AP90" i="9"/>
  <c r="R90" i="9" s="1"/>
  <c r="AH87" i="9"/>
  <c r="J87" i="9" s="1"/>
  <c r="Z84" i="9"/>
  <c r="W80" i="11" s="1"/>
  <c r="AM81" i="9"/>
  <c r="O81" i="9" s="1"/>
  <c r="AD78" i="9"/>
  <c r="AV74" i="9"/>
  <c r="X74" i="9" s="1"/>
  <c r="AM71" i="9"/>
  <c r="O71" i="9" s="1"/>
  <c r="AY67" i="9"/>
  <c r="AK64" i="9"/>
  <c r="M64" i="9" s="1"/>
  <c r="AR60" i="9"/>
  <c r="T60" i="9" s="1"/>
  <c r="AJ58" i="9"/>
  <c r="AG55" i="9"/>
  <c r="I55" i="9" s="1"/>
  <c r="AS51" i="9"/>
  <c r="AP48" i="9"/>
  <c r="R48" i="9" s="1"/>
  <c r="AP46" i="9"/>
  <c r="R46" i="9" s="1"/>
  <c r="AO44" i="9"/>
  <c r="Q44" i="9" s="1"/>
  <c r="AK40" i="9"/>
  <c r="M40" i="9" s="1"/>
  <c r="AX37" i="9"/>
  <c r="AV35" i="9"/>
  <c r="X35" i="9" s="1"/>
  <c r="AC34" i="9"/>
  <c r="Z29" i="11" s="1" a="1"/>
  <c r="Z29" i="11" s="1"/>
  <c r="AY32" i="9"/>
  <c r="AX31" i="9"/>
  <c r="AS29" i="9"/>
  <c r="U29" i="9" s="1"/>
  <c r="AM28" i="9"/>
  <c r="O28" i="9" s="1"/>
  <c r="AD27" i="9"/>
  <c r="AR25" i="9"/>
  <c r="T25" i="9" s="1"/>
  <c r="AQ24" i="9"/>
  <c r="AC108" i="9"/>
  <c r="AN103" i="9"/>
  <c r="P103" i="9" s="1"/>
  <c r="AF96" i="9"/>
  <c r="H96" i="9" s="1"/>
  <c r="AX92" i="9"/>
  <c r="AO89" i="9"/>
  <c r="Q89" i="9" s="1"/>
  <c r="AG86" i="9"/>
  <c r="I86" i="9" s="1"/>
  <c r="AX82" i="9"/>
  <c r="AP79" i="9"/>
  <c r="R79" i="9" s="1"/>
  <c r="AH76" i="9"/>
  <c r="J76" i="9" s="1"/>
  <c r="AY72" i="9"/>
  <c r="AQ68" i="9"/>
  <c r="S68" i="9" s="1"/>
  <c r="AY66" i="9"/>
  <c r="AW64" i="9"/>
  <c r="Y64" i="9" s="1"/>
  <c r="AU62" i="9"/>
  <c r="AB59" i="9"/>
  <c r="AS55" i="9"/>
  <c r="U55" i="9" s="1"/>
  <c r="AK52" i="9"/>
  <c r="M52" i="9" s="1"/>
  <c r="AL47" i="9"/>
  <c r="N47" i="9" s="1"/>
  <c r="AJ43" i="9"/>
  <c r="L43" i="9" s="1"/>
  <c r="AH41" i="9"/>
  <c r="J41" i="9" s="1"/>
  <c r="AF39" i="9"/>
  <c r="H39" i="9" s="1"/>
  <c r="AD37" i="9"/>
  <c r="AB35" i="9"/>
  <c r="AA34" i="9"/>
  <c r="Z33" i="9"/>
  <c r="W28" i="11" s="1"/>
  <c r="AV31" i="9"/>
  <c r="AQ29" i="9"/>
  <c r="S29" i="9" s="1"/>
  <c r="AK28" i="9"/>
  <c r="M28" i="9" s="1"/>
  <c r="AB27" i="9"/>
  <c r="AA26" i="9"/>
  <c r="Z25" i="9"/>
  <c r="W20" i="11" s="1" a="1"/>
  <c r="W20" i="11" s="1"/>
  <c r="Z115" i="9"/>
  <c r="W111" i="11" s="1"/>
  <c r="AB117" i="9"/>
  <c r="AO119" i="9"/>
  <c r="Q119" i="9" s="1"/>
  <c r="AC122" i="9"/>
  <c r="Z118" i="11" s="1"/>
  <c r="AV125" i="9"/>
  <c r="AX127" i="9"/>
  <c r="AK130" i="9"/>
  <c r="M130" i="9" s="1"/>
  <c r="AY133" i="9"/>
  <c r="AQ135" i="9"/>
  <c r="S135" i="9" s="1"/>
  <c r="AE139" i="9"/>
  <c r="AG141" i="9"/>
  <c r="I141" i="9" s="1"/>
  <c r="AI143" i="9"/>
  <c r="K143" i="9" s="1"/>
  <c r="AL146" i="9"/>
  <c r="AF150" i="9"/>
  <c r="H150" i="9" s="1"/>
  <c r="AO154" i="9"/>
  <c r="Q154" i="9" s="1"/>
  <c r="AQ156" i="9"/>
  <c r="S156" i="9" s="1"/>
  <c r="AX160" i="9"/>
  <c r="AL166" i="9"/>
  <c r="N166" i="9" s="1"/>
  <c r="AR172" i="9"/>
  <c r="T172" i="9" s="1"/>
  <c r="AA181" i="9"/>
  <c r="AE185" i="9"/>
  <c r="AD24" i="9"/>
  <c r="AT24" i="9"/>
  <c r="AI25" i="9"/>
  <c r="K25" i="9" s="1"/>
  <c r="AY25" i="9"/>
  <c r="AN26" i="9"/>
  <c r="P26" i="9" s="1"/>
  <c r="AG27" i="9"/>
  <c r="I27" i="9" s="1"/>
  <c r="AW27" i="9"/>
  <c r="Y27" i="9" s="1"/>
  <c r="AL28" i="9"/>
  <c r="N28" i="9" s="1"/>
  <c r="Z29" i="9"/>
  <c r="W24" i="11" s="1"/>
  <c r="AP29" i="9"/>
  <c r="R29" i="9" s="1"/>
  <c r="AG31" i="9"/>
  <c r="AW31" i="9"/>
  <c r="AL32" i="9"/>
  <c r="N32" i="9" s="1"/>
  <c r="AA33" i="9"/>
  <c r="AQ33" i="9"/>
  <c r="S33" i="9" s="1"/>
  <c r="AF34" i="9"/>
  <c r="H34" i="9" s="1"/>
  <c r="AV34" i="9"/>
  <c r="X34" i="9" s="1"/>
  <c r="AO35" i="9"/>
  <c r="Q35" i="9" s="1"/>
  <c r="AD36" i="9"/>
  <c r="AT36" i="9"/>
  <c r="V36" i="9" s="1"/>
  <c r="AI37" i="9"/>
  <c r="K37" i="9" s="1"/>
  <c r="AY37" i="9"/>
  <c r="AN38" i="9"/>
  <c r="P38" i="9" s="1"/>
  <c r="AG39" i="9"/>
  <c r="I39" i="9" s="1"/>
  <c r="AW39" i="9"/>
  <c r="Y39" i="9" s="1"/>
  <c r="AL40" i="9"/>
  <c r="N40" i="9" s="1"/>
  <c r="AA41" i="9"/>
  <c r="AQ41" i="9"/>
  <c r="S41" i="9" s="1"/>
  <c r="AF42" i="9"/>
  <c r="H42" i="9" s="1"/>
  <c r="AV42" i="9"/>
  <c r="X42" i="9" s="1"/>
  <c r="AO43" i="9"/>
  <c r="Q43" i="9" s="1"/>
  <c r="AD44" i="9"/>
  <c r="AT44" i="9"/>
  <c r="V44" i="9" s="1"/>
  <c r="AI45" i="9"/>
  <c r="K45" i="9" s="1"/>
  <c r="AY45" i="9"/>
  <c r="AM46" i="9"/>
  <c r="O46" i="9" s="1"/>
  <c r="AA47" i="9"/>
  <c r="AQ47" i="9"/>
  <c r="S47" i="9" s="1"/>
  <c r="AE48" i="9"/>
  <c r="AU48" i="9"/>
  <c r="W48" i="9" s="1"/>
  <c r="AI49" i="9"/>
  <c r="K49" i="9" s="1"/>
  <c r="AY49" i="9"/>
  <c r="AL51" i="9"/>
  <c r="Z52" i="9"/>
  <c r="W48" i="11" s="1"/>
  <c r="AP52" i="9"/>
  <c r="R52" i="9" s="1"/>
  <c r="AG54" i="9"/>
  <c r="AW54" i="9"/>
  <c r="AL55" i="9"/>
  <c r="N55" i="9" s="1"/>
  <c r="Z56" i="9"/>
  <c r="W52" i="11" s="1"/>
  <c r="AP56" i="9"/>
  <c r="R56" i="9" s="1"/>
  <c r="AG58" i="9"/>
  <c r="AW58" i="9"/>
  <c r="AO59" i="9"/>
  <c r="Q59" i="9" s="1"/>
  <c r="AG60" i="9"/>
  <c r="I60" i="9" s="1"/>
  <c r="AW60" i="9"/>
  <c r="Y60" i="9" s="1"/>
  <c r="AN62" i="9"/>
  <c r="AG63" i="9"/>
  <c r="I63" i="9" s="1"/>
  <c r="AW63" i="9"/>
  <c r="Y63" i="9" s="1"/>
  <c r="AL64" i="9"/>
  <c r="N64" i="9" s="1"/>
  <c r="AA65" i="9"/>
  <c r="AQ65" i="9"/>
  <c r="S65" i="9" s="1"/>
  <c r="AF66" i="9"/>
  <c r="H66" i="9" s="1"/>
  <c r="AV66" i="9"/>
  <c r="X66" i="9" s="1"/>
  <c r="AN67" i="9"/>
  <c r="P67" i="9" s="1"/>
  <c r="AF68" i="9"/>
  <c r="H68" i="9" s="1"/>
  <c r="AV68" i="9"/>
  <c r="X68" i="9" s="1"/>
  <c r="AS70" i="9"/>
  <c r="AO71" i="9"/>
  <c r="Q71" i="9" s="1"/>
  <c r="AE72" i="9"/>
  <c r="AA73" i="9"/>
  <c r="AV73" i="9"/>
  <c r="X73" i="9" s="1"/>
  <c r="AR74" i="9"/>
  <c r="T74" i="9" s="1"/>
  <c r="AM75" i="9"/>
  <c r="O75" i="9" s="1"/>
  <c r="AI76" i="9"/>
  <c r="K76" i="9" s="1"/>
  <c r="AE77" i="9"/>
  <c r="Z78" i="9"/>
  <c r="W74" i="11" s="1"/>
  <c r="AV78" i="9"/>
  <c r="X78" i="9" s="1"/>
  <c r="AQ79" i="9"/>
  <c r="S79" i="9" s="1"/>
  <c r="AM80" i="9"/>
  <c r="O80" i="9" s="1"/>
  <c r="AI81" i="9"/>
  <c r="K81" i="9" s="1"/>
  <c r="AD82" i="9"/>
  <c r="Z83" i="9"/>
  <c r="W79" i="11" s="1"/>
  <c r="AU83" i="9"/>
  <c r="W83" i="9" s="1"/>
  <c r="AQ84" i="9"/>
  <c r="S84" i="9" s="1"/>
  <c r="AM85" i="9"/>
  <c r="O85" i="9" s="1"/>
  <c r="AH86" i="9"/>
  <c r="J86" i="9" s="1"/>
  <c r="AD87" i="9"/>
  <c r="AY87" i="9"/>
  <c r="AP88" i="9"/>
  <c r="R88" i="9" s="1"/>
  <c r="AK89" i="9"/>
  <c r="M89" i="9" s="1"/>
  <c r="AG90" i="9"/>
  <c r="I90" i="9" s="1"/>
  <c r="AC91" i="9"/>
  <c r="AX91" i="9"/>
  <c r="AT92" i="9"/>
  <c r="V92" i="9" s="1"/>
  <c r="AO93" i="9"/>
  <c r="Q93" i="9" s="1"/>
  <c r="AK94" i="9"/>
  <c r="M94" i="9" s="1"/>
  <c r="AG95" i="9"/>
  <c r="I95" i="9" s="1"/>
  <c r="AB96" i="9"/>
  <c r="AX96" i="9"/>
  <c r="AD99" i="9"/>
  <c r="AM100" i="9"/>
  <c r="O100" i="9" s="1"/>
  <c r="AV101" i="9"/>
  <c r="X101" i="9" s="1"/>
  <c r="Z103" i="9"/>
  <c r="W99" i="11" s="1"/>
  <c r="AA104" i="9"/>
  <c r="AB105" i="9"/>
  <c r="AK106" i="9"/>
  <c r="M106" i="9" s="1"/>
  <c r="AT107" i="9"/>
  <c r="V107" i="9" s="1"/>
  <c r="AF109" i="9"/>
  <c r="H109" i="9" s="1"/>
  <c r="AO110" i="9"/>
  <c r="Q110" i="9" s="1"/>
  <c r="AA112" i="9"/>
  <c r="AC114" i="9"/>
  <c r="AE116" i="9"/>
  <c r="AG118" i="9"/>
  <c r="I118" i="9" s="1"/>
  <c r="AO120" i="9"/>
  <c r="Q120" i="9" s="1"/>
  <c r="AC123" i="9"/>
  <c r="Z119" i="11" s="1"/>
  <c r="AL127" i="9"/>
  <c r="N127" i="9" s="1"/>
  <c r="Z131" i="9"/>
  <c r="W127" i="11" s="1"/>
  <c r="AM133" i="9"/>
  <c r="O133" i="9" s="1"/>
  <c r="AU135" i="9"/>
  <c r="W135" i="9" s="1"/>
  <c r="AX138" i="9"/>
  <c r="AK141" i="9"/>
  <c r="M141" i="9" s="1"/>
  <c r="AY144" i="9"/>
  <c r="AQ147" i="9"/>
  <c r="S147" i="9" s="1"/>
  <c r="AJ150" i="9"/>
  <c r="L150" i="9" s="1"/>
  <c r="AR153" i="9"/>
  <c r="T153" i="9" s="1"/>
  <c r="AT155" i="9"/>
  <c r="V155" i="9" s="1"/>
  <c r="AO159" i="9"/>
  <c r="Q159" i="9" s="1"/>
  <c r="AX163" i="9"/>
  <c r="AV168" i="9"/>
  <c r="X168" i="9" s="1"/>
  <c r="AA173" i="9"/>
  <c r="AG179" i="9"/>
  <c r="AM185" i="9"/>
  <c r="O185" i="9" s="1"/>
  <c r="AP35" i="9"/>
  <c r="R35" i="9" s="1"/>
  <c r="AE36" i="9"/>
  <c r="AU36" i="9"/>
  <c r="W36" i="9" s="1"/>
  <c r="AJ37" i="9"/>
  <c r="L37" i="9" s="1"/>
  <c r="AC38" i="9"/>
  <c r="Z33" i="11" s="1"/>
  <c r="AS38" i="9"/>
  <c r="U38" i="9" s="1"/>
  <c r="AH39" i="9"/>
  <c r="J39" i="9" s="1"/>
  <c r="AX39" i="9"/>
  <c r="AM40" i="9"/>
  <c r="O40" i="9" s="1"/>
  <c r="AB41" i="9"/>
  <c r="AR41" i="9"/>
  <c r="T41" i="9" s="1"/>
  <c r="AK42" i="9"/>
  <c r="M42" i="9" s="1"/>
  <c r="Z43" i="9"/>
  <c r="W38" i="11" s="1"/>
  <c r="AP43" i="9"/>
  <c r="R43" i="9" s="1"/>
  <c r="AE44" i="9"/>
  <c r="AU44" i="9"/>
  <c r="W44" i="9" s="1"/>
  <c r="AJ45" i="9"/>
  <c r="L45" i="9" s="1"/>
  <c r="AB46" i="9"/>
  <c r="AR46" i="9"/>
  <c r="T46" i="9" s="1"/>
  <c r="AJ47" i="9"/>
  <c r="L47" i="9" s="1"/>
  <c r="AB48" i="9"/>
  <c r="AR48" i="9"/>
  <c r="T48" i="9" s="1"/>
  <c r="AJ49" i="9"/>
  <c r="L49" i="9" s="1"/>
  <c r="AA51" i="9"/>
  <c r="AQ51" i="9"/>
  <c r="AE52" i="9"/>
  <c r="AU52" i="9"/>
  <c r="W52" i="9" s="1"/>
  <c r="AH54" i="9"/>
  <c r="AX54" i="9"/>
  <c r="AM55" i="9"/>
  <c r="O55" i="9" s="1"/>
  <c r="AA56" i="9"/>
  <c r="AQ56" i="9"/>
  <c r="S56" i="9" s="1"/>
  <c r="AD58" i="9"/>
  <c r="AT58" i="9"/>
  <c r="AH59" i="9"/>
  <c r="J59" i="9" s="1"/>
  <c r="AX59" i="9"/>
  <c r="AL60" i="9"/>
  <c r="N60" i="9" s="1"/>
  <c r="AC62" i="9"/>
  <c r="AS62" i="9"/>
  <c r="AH63" i="9"/>
  <c r="J63" i="9" s="1"/>
  <c r="AX63" i="9"/>
  <c r="AM64" i="9"/>
  <c r="O64" i="9" s="1"/>
  <c r="AB65" i="9"/>
  <c r="AR65" i="9"/>
  <c r="T65" i="9" s="1"/>
  <c r="AK66" i="9"/>
  <c r="M66" i="9" s="1"/>
  <c r="AC67" i="9"/>
  <c r="Z63" i="11" s="1"/>
  <c r="AS67" i="9"/>
  <c r="U67" i="9" s="1"/>
  <c r="AK68" i="9"/>
  <c r="M68" i="9" s="1"/>
  <c r="AD70" i="9"/>
  <c r="Z71" i="9"/>
  <c r="W67" i="11" s="1"/>
  <c r="D67" i="11" s="1"/>
  <c r="AU71" i="9"/>
  <c r="W71" i="9" s="1"/>
  <c r="AQ72" i="9"/>
  <c r="S72" i="9" s="1"/>
  <c r="AM73" i="9"/>
  <c r="O73" i="9" s="1"/>
  <c r="AH74" i="9"/>
  <c r="J74" i="9" s="1"/>
  <c r="AD75" i="9"/>
  <c r="AY75" i="9"/>
  <c r="AP76" i="9"/>
  <c r="R76" i="9" s="1"/>
  <c r="AK77" i="9"/>
  <c r="M77" i="9" s="1"/>
  <c r="AG78" i="9"/>
  <c r="I78" i="9" s="1"/>
  <c r="AC79" i="9"/>
  <c r="Z75" i="11" s="1"/>
  <c r="AX79" i="9"/>
  <c r="AT80" i="9"/>
  <c r="V80" i="9" s="1"/>
  <c r="AO81" i="9"/>
  <c r="Q81" i="9" s="1"/>
  <c r="AK82" i="9"/>
  <c r="M82" i="9" s="1"/>
  <c r="AG83" i="9"/>
  <c r="I83" i="9" s="1"/>
  <c r="AB84" i="9"/>
  <c r="AX84" i="9"/>
  <c r="AS85" i="9"/>
  <c r="U85" i="9" s="1"/>
  <c r="AO86" i="9"/>
  <c r="Q86" i="9" s="1"/>
  <c r="AK87" i="9"/>
  <c r="M87" i="9" s="1"/>
  <c r="AF88" i="9"/>
  <c r="H88" i="9" s="1"/>
  <c r="AB89" i="9"/>
  <c r="AW89" i="9"/>
  <c r="Y89" i="9" s="1"/>
  <c r="AS90" i="9"/>
  <c r="U90" i="9" s="1"/>
  <c r="AO91" i="9"/>
  <c r="Q91" i="9" s="1"/>
  <c r="AE92" i="9"/>
  <c r="AA93" i="9"/>
  <c r="AV93" i="9"/>
  <c r="X93" i="9" s="1"/>
  <c r="AR94" i="9"/>
  <c r="T94" i="9" s="1"/>
  <c r="AM95" i="9"/>
  <c r="O95" i="9" s="1"/>
  <c r="AI96" i="9"/>
  <c r="K96" i="9" s="1"/>
  <c r="AE98" i="9"/>
  <c r="AN99" i="9"/>
  <c r="P99" i="9" s="1"/>
  <c r="AW100" i="9"/>
  <c r="Y100" i="9" s="1"/>
  <c r="AX101" i="9"/>
  <c r="AY102" i="9"/>
  <c r="AC104" i="9"/>
  <c r="AL105" i="9"/>
  <c r="N105" i="9" s="1"/>
  <c r="AU106" i="9"/>
  <c r="W106" i="9" s="1"/>
  <c r="AG108" i="9"/>
  <c r="I108" i="9" s="1"/>
  <c r="AH109" i="9"/>
  <c r="J109" i="9" s="1"/>
  <c r="AI110" i="9"/>
  <c r="K110" i="9" s="1"/>
  <c r="AT111" i="9"/>
  <c r="V111" i="9" s="1"/>
  <c r="AV113" i="9"/>
  <c r="X113" i="9" s="1"/>
  <c r="AX115" i="9"/>
  <c r="AK118" i="9"/>
  <c r="M118" i="9" s="1"/>
  <c r="AS120" i="9"/>
  <c r="U120" i="9" s="1"/>
  <c r="AW123" i="9"/>
  <c r="Y123" i="9" s="1"/>
  <c r="AP127" i="9"/>
  <c r="R127" i="9" s="1"/>
  <c r="AR129" i="9"/>
  <c r="T129" i="9" s="1"/>
  <c r="AT131" i="9"/>
  <c r="V131" i="9" s="1"/>
  <c r="AQ133" i="9"/>
  <c r="S133" i="9" s="1"/>
  <c r="AE136" i="9"/>
  <c r="AN140" i="9"/>
  <c r="P140" i="9" s="1"/>
  <c r="AA143" i="9"/>
  <c r="AT146" i="9"/>
  <c r="AV148" i="9"/>
  <c r="X148" i="9" s="1"/>
  <c r="AE152" i="9"/>
  <c r="AG154" i="9"/>
  <c r="I154" i="9" s="1"/>
  <c r="AI156" i="9"/>
  <c r="K156" i="9" s="1"/>
  <c r="AW159" i="9"/>
  <c r="Y159" i="9" s="1"/>
  <c r="Z163" i="9"/>
  <c r="W159" i="11" s="1"/>
  <c r="Z170" i="9"/>
  <c r="W166" i="11" s="1"/>
  <c r="AN174" i="9"/>
  <c r="P174" i="9" s="1"/>
  <c r="AQ181" i="9"/>
  <c r="S181" i="9" s="1"/>
  <c r="AU185" i="9"/>
  <c r="W185" i="9" s="1"/>
  <c r="AB24" i="9"/>
  <c r="AR24" i="9"/>
  <c r="AK25" i="9"/>
  <c r="M25" i="9" s="1"/>
  <c r="Z26" i="9"/>
  <c r="W21" i="11" s="1" a="1"/>
  <c r="W21" i="11" s="1"/>
  <c r="AP26" i="9"/>
  <c r="R26" i="9" s="1"/>
  <c r="AE27" i="9"/>
  <c r="AU27" i="9"/>
  <c r="W27" i="9" s="1"/>
  <c r="AJ28" i="9"/>
  <c r="L28" i="9" s="1"/>
  <c r="AB29" i="9"/>
  <c r="AR29" i="9"/>
  <c r="T29" i="9" s="1"/>
  <c r="AI31" i="9"/>
  <c r="AY31" i="9"/>
  <c r="AN32" i="9"/>
  <c r="P32" i="9" s="1"/>
  <c r="AG33" i="9"/>
  <c r="I33" i="9" s="1"/>
  <c r="AW33" i="9"/>
  <c r="Y33" i="9" s="1"/>
  <c r="AL34" i="9"/>
  <c r="N34" i="9" s="1"/>
  <c r="AA35" i="9"/>
  <c r="AQ35" i="9"/>
  <c r="S35" i="9" s="1"/>
  <c r="AF36" i="9"/>
  <c r="H36" i="9" s="1"/>
  <c r="AV36" i="9"/>
  <c r="X36" i="9" s="1"/>
  <c r="AO37" i="9"/>
  <c r="Q37" i="9" s="1"/>
  <c r="AD38" i="9"/>
  <c r="AT38" i="9"/>
  <c r="V38" i="9" s="1"/>
  <c r="AI39" i="9"/>
  <c r="K39" i="9" s="1"/>
  <c r="AY39" i="9"/>
  <c r="AN40" i="9"/>
  <c r="P40" i="9" s="1"/>
  <c r="AG41" i="9"/>
  <c r="I41" i="9" s="1"/>
  <c r="AW41" i="9"/>
  <c r="Y41" i="9" s="1"/>
  <c r="AL42" i="9"/>
  <c r="N42" i="9" s="1"/>
  <c r="AA43" i="9"/>
  <c r="AQ43" i="9"/>
  <c r="S43" i="9" s="1"/>
  <c r="AF44" i="9"/>
  <c r="H44" i="9" s="1"/>
  <c r="AV44" i="9"/>
  <c r="X44" i="9" s="1"/>
  <c r="AO45" i="9"/>
  <c r="Q45" i="9" s="1"/>
  <c r="AG46" i="9"/>
  <c r="I46" i="9" s="1"/>
  <c r="AW46" i="9"/>
  <c r="Y46" i="9" s="1"/>
  <c r="AO47" i="9"/>
  <c r="Q47" i="9" s="1"/>
  <c r="AG48" i="9"/>
  <c r="I48" i="9" s="1"/>
  <c r="AW48" i="9"/>
  <c r="Y48" i="9" s="1"/>
  <c r="AO49" i="9"/>
  <c r="Q49" i="9" s="1"/>
  <c r="AF51" i="9"/>
  <c r="AV51" i="9"/>
  <c r="AN52" i="9"/>
  <c r="P52" i="9" s="1"/>
  <c r="AE54" i="9"/>
  <c r="AU54" i="9"/>
  <c r="AJ55" i="9"/>
  <c r="L55" i="9" s="1"/>
  <c r="AB56" i="9"/>
  <c r="AR56" i="9"/>
  <c r="T56" i="9" s="1"/>
  <c r="AI58" i="9"/>
  <c r="AY58" i="9"/>
  <c r="AM59" i="9"/>
  <c r="O59" i="9" s="1"/>
  <c r="AA60" i="9"/>
  <c r="AQ60" i="9"/>
  <c r="S60" i="9" s="1"/>
  <c r="AD62" i="9"/>
  <c r="AT62" i="9"/>
  <c r="AI63" i="9"/>
  <c r="K63" i="9" s="1"/>
  <c r="AY63" i="9"/>
  <c r="AN64" i="9"/>
  <c r="P64" i="9" s="1"/>
  <c r="AG65" i="9"/>
  <c r="I65" i="9" s="1"/>
  <c r="AW65" i="9"/>
  <c r="Y65" i="9" s="1"/>
  <c r="AL66" i="9"/>
  <c r="N66" i="9" s="1"/>
  <c r="Z67" i="9"/>
  <c r="W63" i="11" s="1"/>
  <c r="AP67" i="9"/>
  <c r="R67" i="9" s="1"/>
  <c r="AD68" i="9"/>
  <c r="AT68" i="9"/>
  <c r="V68" i="9" s="1"/>
  <c r="AK70" i="9"/>
  <c r="AG71" i="9"/>
  <c r="I71" i="9" s="1"/>
  <c r="AB72" i="9"/>
  <c r="AX72" i="9"/>
  <c r="AS73" i="9"/>
  <c r="U73" i="9" s="1"/>
  <c r="AO74" i="9"/>
  <c r="Q74" i="9" s="1"/>
  <c r="AK75" i="9"/>
  <c r="M75" i="9" s="1"/>
  <c r="AF76" i="9"/>
  <c r="H76" i="9" s="1"/>
  <c r="AB77" i="9"/>
  <c r="AW77" i="9"/>
  <c r="Y77" i="9" s="1"/>
  <c r="AS78" i="9"/>
  <c r="U78" i="9" s="1"/>
  <c r="AO79" i="9"/>
  <c r="Q79" i="9" s="1"/>
  <c r="AE80" i="9"/>
  <c r="AA81" i="9"/>
  <c r="AV81" i="9"/>
  <c r="X81" i="9" s="1"/>
  <c r="AR82" i="9"/>
  <c r="T82" i="9" s="1"/>
  <c r="AM83" i="9"/>
  <c r="O83" i="9" s="1"/>
  <c r="AI84" i="9"/>
  <c r="K84" i="9" s="1"/>
  <c r="AE85" i="9"/>
  <c r="Z86" i="9"/>
  <c r="W82" i="11" s="1"/>
  <c r="AV86" i="9"/>
  <c r="X86" i="9" s="1"/>
  <c r="AQ87" i="9"/>
  <c r="S87" i="9" s="1"/>
  <c r="AM88" i="9"/>
  <c r="O88" i="9" s="1"/>
  <c r="AI89" i="9"/>
  <c r="K89" i="9" s="1"/>
  <c r="AD90" i="9"/>
  <c r="Z91" i="9"/>
  <c r="W87" i="11" s="1"/>
  <c r="AU91" i="9"/>
  <c r="W91" i="9" s="1"/>
  <c r="AQ92" i="9"/>
  <c r="S92" i="9" s="1"/>
  <c r="AM93" i="9"/>
  <c r="O93" i="9" s="1"/>
  <c r="AH94" i="9"/>
  <c r="J94" i="9" s="1"/>
  <c r="AD95" i="9"/>
  <c r="AY95" i="9"/>
  <c r="AP96" i="9"/>
  <c r="R96" i="9" s="1"/>
  <c r="AW98" i="9"/>
  <c r="AX99" i="9"/>
  <c r="AY100" i="9"/>
  <c r="AC102" i="9"/>
  <c r="AL103" i="9"/>
  <c r="N103" i="9" s="1"/>
  <c r="AU104" i="9"/>
  <c r="W104" i="9" s="1"/>
  <c r="AG106" i="9"/>
  <c r="I106" i="9" s="1"/>
  <c r="AH107" i="9"/>
  <c r="J107" i="9" s="1"/>
  <c r="AI108" i="9"/>
  <c r="K108" i="9" s="1"/>
  <c r="AJ109" i="9"/>
  <c r="L109" i="9" s="1"/>
  <c r="AS110" i="9"/>
  <c r="U110" i="9" s="1"/>
  <c r="AY112" i="9"/>
  <c r="AM116" i="9"/>
  <c r="O116" i="9" s="1"/>
  <c r="AG120" i="9"/>
  <c r="I120" i="9" s="1"/>
  <c r="AO122" i="9"/>
  <c r="Q122" i="9" s="1"/>
  <c r="AC126" i="9"/>
  <c r="AE128" i="9"/>
  <c r="AG130" i="9"/>
  <c r="I130" i="9" s="1"/>
  <c r="AI132" i="9"/>
  <c r="K132" i="9" s="1"/>
  <c r="AA134" i="9"/>
  <c r="AY136" i="9"/>
  <c r="AQ139" i="9"/>
  <c r="S139" i="9" s="1"/>
  <c r="AS141" i="9"/>
  <c r="U141" i="9" s="1"/>
  <c r="AU143" i="9"/>
  <c r="W143" i="9" s="1"/>
  <c r="AX146" i="9"/>
  <c r="AF149" i="9"/>
  <c r="H149" i="9" s="1"/>
  <c r="AI152" i="9"/>
  <c r="AL155" i="9"/>
  <c r="N155" i="9" s="1"/>
  <c r="AX161" i="9"/>
  <c r="AD166" i="9"/>
  <c r="AH170" i="9"/>
  <c r="J170" i="9" s="1"/>
  <c r="AD176" i="9"/>
  <c r="AL184" i="9"/>
  <c r="N184" i="9" s="1"/>
  <c r="AH191" i="9"/>
  <c r="J191" i="9" s="1"/>
  <c r="Z98" i="9"/>
  <c r="AE99" i="9"/>
  <c r="AJ100" i="9"/>
  <c r="L100" i="9" s="1"/>
  <c r="AS101" i="9"/>
  <c r="U101" i="9" s="1"/>
  <c r="AX102" i="9"/>
  <c r="AB104" i="9"/>
  <c r="AK105" i="9"/>
  <c r="M105" i="9" s="1"/>
  <c r="AP106" i="9"/>
  <c r="R106" i="9" s="1"/>
  <c r="AU107" i="9"/>
  <c r="W107" i="9" s="1"/>
  <c r="AC109" i="9"/>
  <c r="AH110" i="9"/>
  <c r="J110" i="9" s="1"/>
  <c r="AM111" i="9"/>
  <c r="O111" i="9" s="1"/>
  <c r="AR112" i="9"/>
  <c r="T112" i="9" s="1"/>
  <c r="Z114" i="9"/>
  <c r="W110" i="11" s="1"/>
  <c r="AJ116" i="9"/>
  <c r="L116" i="9" s="1"/>
  <c r="AX118" i="9"/>
  <c r="AD121" i="9"/>
  <c r="AL123" i="9"/>
  <c r="N123" i="9" s="1"/>
  <c r="AX126" i="9"/>
  <c r="AK129" i="9"/>
  <c r="M129" i="9" s="1"/>
  <c r="AU131" i="9"/>
  <c r="W131" i="9" s="1"/>
  <c r="AJ134" i="9"/>
  <c r="L134" i="9" s="1"/>
  <c r="AA138" i="9"/>
  <c r="AO140" i="9"/>
  <c r="Q140" i="9" s="1"/>
  <c r="AY142" i="9"/>
  <c r="AM146" i="9"/>
  <c r="AC149" i="9"/>
  <c r="AR152" i="9"/>
  <c r="AE155" i="9"/>
  <c r="AA158" i="9"/>
  <c r="AC163" i="9"/>
  <c r="Z159" i="11" s="1"/>
  <c r="AY168" i="9"/>
  <c r="AA174" i="9"/>
  <c r="AQ180" i="9"/>
  <c r="S180" i="9" s="1"/>
  <c r="AV185" i="9"/>
  <c r="X185" i="9" s="1"/>
  <c r="AB111" i="9"/>
  <c r="AP113" i="9"/>
  <c r="R113" i="9" s="1"/>
  <c r="AC116" i="9"/>
  <c r="AM118" i="9"/>
  <c r="O118" i="9" s="1"/>
  <c r="AU120" i="9"/>
  <c r="W120" i="9" s="1"/>
  <c r="AA123" i="9"/>
  <c r="AI126" i="9"/>
  <c r="K126" i="9" s="1"/>
  <c r="AW128" i="9"/>
  <c r="Y128" i="9" s="1"/>
  <c r="AF131" i="9"/>
  <c r="H131" i="9" s="1"/>
  <c r="AW133" i="9"/>
  <c r="Y133" i="9" s="1"/>
  <c r="AO136" i="9"/>
  <c r="Q136" i="9" s="1"/>
  <c r="AD140" i="9"/>
  <c r="AN142" i="9"/>
  <c r="P142" i="9" s="1"/>
  <c r="AF146" i="9"/>
  <c r="AT148" i="9"/>
  <c r="V148" i="9" s="1"/>
  <c r="AC152" i="9"/>
  <c r="AM154" i="9"/>
  <c r="O154" i="9" s="1"/>
  <c r="AA157" i="9"/>
  <c r="AD162" i="9"/>
  <c r="AY167" i="9"/>
  <c r="AE173" i="9"/>
  <c r="AS179" i="9"/>
  <c r="U191" i="11"/>
  <c r="K23" i="1"/>
  <c r="K24" i="1" s="1"/>
  <c r="K27" i="1" s="1"/>
  <c r="AG24" i="1"/>
  <c r="AG27" i="1" s="1"/>
  <c r="W23" i="1"/>
  <c r="W24" i="1" s="1"/>
  <c r="W27" i="1" s="1"/>
  <c r="AS24" i="1"/>
  <c r="AS27" i="1" s="1"/>
  <c r="I23" i="1"/>
  <c r="AE24" i="1"/>
  <c r="AE27" i="1" s="1"/>
  <c r="M191" i="11"/>
  <c r="AR24" i="1"/>
  <c r="AR27" i="1" s="1"/>
  <c r="V23" i="1"/>
  <c r="V24" i="1" s="1"/>
  <c r="V27" i="1" s="1"/>
  <c r="G191" i="11"/>
  <c r="AP194" i="9"/>
  <c r="R194" i="9" s="1"/>
  <c r="Z194" i="9"/>
  <c r="W190" i="11" s="1"/>
  <c r="AL193" i="9"/>
  <c r="N193" i="9" s="1"/>
  <c r="AX192" i="9"/>
  <c r="AH192" i="9"/>
  <c r="J192" i="9" s="1"/>
  <c r="AS191" i="9"/>
  <c r="U191" i="9" s="1"/>
  <c r="AC191" i="9"/>
  <c r="AJ190" i="9"/>
  <c r="L190" i="9" s="1"/>
  <c r="AU189" i="9"/>
  <c r="W189" i="9" s="1"/>
  <c r="AE189" i="9"/>
  <c r="AP188" i="9"/>
  <c r="R188" i="9" s="1"/>
  <c r="Z188" i="9"/>
  <c r="W184" i="11" s="1"/>
  <c r="AK187" i="9"/>
  <c r="M187" i="9" s="1"/>
  <c r="AS194" i="9"/>
  <c r="U194" i="9" s="1"/>
  <c r="AC194" i="9"/>
  <c r="Z190" i="11" s="1"/>
  <c r="AK193" i="9"/>
  <c r="M193" i="9" s="1"/>
  <c r="AS192" i="9"/>
  <c r="U192" i="9" s="1"/>
  <c r="AC192" i="9"/>
  <c r="AJ191" i="9"/>
  <c r="L191" i="9" s="1"/>
  <c r="AU190" i="9"/>
  <c r="W190" i="9" s="1"/>
  <c r="AE190" i="9"/>
  <c r="AP189" i="9"/>
  <c r="R189" i="9" s="1"/>
  <c r="Z189" i="9"/>
  <c r="W185" i="11" s="1"/>
  <c r="AK188" i="9"/>
  <c r="M188" i="9" s="1"/>
  <c r="AR187" i="9"/>
  <c r="T187" i="9" s="1"/>
  <c r="AB187" i="9"/>
  <c r="AM186" i="9"/>
  <c r="O186" i="9" s="1"/>
  <c r="AX185" i="9"/>
  <c r="AH185" i="9"/>
  <c r="J185" i="9" s="1"/>
  <c r="AS184" i="9"/>
  <c r="U184" i="9" s="1"/>
  <c r="AC184" i="9"/>
  <c r="AJ183" i="9"/>
  <c r="L183" i="9" s="1"/>
  <c r="AU182" i="9"/>
  <c r="W182" i="9" s="1"/>
  <c r="AE182" i="9"/>
  <c r="AP181" i="9"/>
  <c r="R181" i="9" s="1"/>
  <c r="Z181" i="9"/>
  <c r="W177" i="11" s="1"/>
  <c r="AK180" i="9"/>
  <c r="M180" i="9" s="1"/>
  <c r="AR179" i="9"/>
  <c r="AB179" i="9"/>
  <c r="AK177" i="9"/>
  <c r="M177" i="9" s="1"/>
  <c r="AS176" i="9"/>
  <c r="AC176" i="9"/>
  <c r="AL174" i="9"/>
  <c r="N174" i="9" s="1"/>
  <c r="AX173" i="9"/>
  <c r="AH173" i="9"/>
  <c r="J173" i="9" s="1"/>
  <c r="AT172" i="9"/>
  <c r="V172" i="9" s="1"/>
  <c r="AD172" i="9"/>
  <c r="AO171" i="9"/>
  <c r="Q171" i="9" s="1"/>
  <c r="AV170" i="9"/>
  <c r="X170" i="9" s="1"/>
  <c r="AF170" i="9"/>
  <c r="H170" i="9" s="1"/>
  <c r="AQ169" i="9"/>
  <c r="S169" i="9" s="1"/>
  <c r="AA169" i="9"/>
  <c r="AL168" i="9"/>
  <c r="N168" i="9" s="1"/>
  <c r="AW167" i="9"/>
  <c r="Y167" i="9" s="1"/>
  <c r="AG167" i="9"/>
  <c r="I167" i="9" s="1"/>
  <c r="AN166" i="9"/>
  <c r="P166" i="9" s="1"/>
  <c r="AY165" i="9"/>
  <c r="AI165" i="9"/>
  <c r="AR163" i="9"/>
  <c r="T163" i="9" s="1"/>
  <c r="AB163" i="9"/>
  <c r="AJ162" i="9"/>
  <c r="L162" i="9" s="1"/>
  <c r="AR161" i="9"/>
  <c r="T161" i="9" s="1"/>
  <c r="AB161" i="9"/>
  <c r="AJ160" i="9"/>
  <c r="L160" i="9" s="1"/>
  <c r="AU159" i="9"/>
  <c r="W159" i="9" s="1"/>
  <c r="AE159" i="9"/>
  <c r="AP158" i="9"/>
  <c r="R158" i="9" s="1"/>
  <c r="Z158" i="9"/>
  <c r="W154" i="11" s="1"/>
  <c r="AK157" i="9"/>
  <c r="M157" i="9" s="1"/>
  <c r="AR194" i="9"/>
  <c r="T194" i="9" s="1"/>
  <c r="AB194" i="9"/>
  <c r="AJ193" i="9"/>
  <c r="L193" i="9" s="1"/>
  <c r="AR192" i="9"/>
  <c r="T192" i="9" s="1"/>
  <c r="AB192" i="9"/>
  <c r="AM191" i="9"/>
  <c r="O191" i="9" s="1"/>
  <c r="AX190" i="9"/>
  <c r="AH190" i="9"/>
  <c r="J190" i="9" s="1"/>
  <c r="AS189" i="9"/>
  <c r="U189" i="9" s="1"/>
  <c r="AC189" i="9"/>
  <c r="AJ188" i="9"/>
  <c r="L188" i="9" s="1"/>
  <c r="AU187" i="9"/>
  <c r="W187" i="9" s="1"/>
  <c r="AE187" i="9"/>
  <c r="AP186" i="9"/>
  <c r="R186" i="9" s="1"/>
  <c r="Z186" i="9"/>
  <c r="W182" i="11" s="1"/>
  <c r="AK185" i="9"/>
  <c r="M185" i="9" s="1"/>
  <c r="AR184" i="9"/>
  <c r="T184" i="9" s="1"/>
  <c r="AB184" i="9"/>
  <c r="AM183" i="9"/>
  <c r="O183" i="9" s="1"/>
  <c r="AX182" i="9"/>
  <c r="AH182" i="9"/>
  <c r="J182" i="9" s="1"/>
  <c r="AS181" i="9"/>
  <c r="U181" i="9" s="1"/>
  <c r="AC181" i="9"/>
  <c r="AJ180" i="9"/>
  <c r="L180" i="9" s="1"/>
  <c r="AU179" i="9"/>
  <c r="AE179" i="9"/>
  <c r="AN177" i="9"/>
  <c r="P177" i="9" s="1"/>
  <c r="AV176" i="9"/>
  <c r="AF176" i="9"/>
  <c r="AO174" i="9"/>
  <c r="Q174" i="9" s="1"/>
  <c r="AW173" i="9"/>
  <c r="Y173" i="9" s="1"/>
  <c r="AG173" i="9"/>
  <c r="I173" i="9" s="1"/>
  <c r="AO172" i="9"/>
  <c r="Q172" i="9" s="1"/>
  <c r="AV171" i="9"/>
  <c r="X171" i="9" s="1"/>
  <c r="AF171" i="9"/>
  <c r="H171" i="9" s="1"/>
  <c r="AQ170" i="9"/>
  <c r="S170" i="9" s="1"/>
  <c r="AA170" i="9"/>
  <c r="AL169" i="9"/>
  <c r="N169" i="9" s="1"/>
  <c r="AW168" i="9"/>
  <c r="Y168" i="9" s="1"/>
  <c r="AG168" i="9"/>
  <c r="I168" i="9" s="1"/>
  <c r="AN167" i="9"/>
  <c r="P167" i="9" s="1"/>
  <c r="AY166" i="9"/>
  <c r="AI166" i="9"/>
  <c r="K166" i="9" s="1"/>
  <c r="AT165" i="9"/>
  <c r="AD165" i="9"/>
  <c r="AQ163" i="9"/>
  <c r="S163" i="9" s="1"/>
  <c r="AA163" i="9"/>
  <c r="AM162" i="9"/>
  <c r="O162" i="9" s="1"/>
  <c r="AY161" i="9"/>
  <c r="AI161" i="9"/>
  <c r="K161" i="9" s="1"/>
  <c r="AU160" i="9"/>
  <c r="W160" i="9" s="1"/>
  <c r="AE160" i="9"/>
  <c r="AP159" i="9"/>
  <c r="R159" i="9" s="1"/>
  <c r="Z159" i="9"/>
  <c r="AK158" i="9"/>
  <c r="M158" i="9" s="1"/>
  <c r="AR157" i="9"/>
  <c r="T157" i="9" s="1"/>
  <c r="AB157" i="9"/>
  <c r="AU192" i="9"/>
  <c r="W192" i="9" s="1"/>
  <c r="AS190" i="9"/>
  <c r="U190" i="9" s="1"/>
  <c r="AQ188" i="9"/>
  <c r="S188" i="9" s="1"/>
  <c r="AS186" i="9"/>
  <c r="U186" i="9" s="1"/>
  <c r="AJ185" i="9"/>
  <c r="L185" i="9" s="1"/>
  <c r="AI184" i="9"/>
  <c r="K184" i="9" s="1"/>
  <c r="AH183" i="9"/>
  <c r="J183" i="9" s="1"/>
  <c r="AG182" i="9"/>
  <c r="I182" i="9" s="1"/>
  <c r="AU180" i="9"/>
  <c r="W180" i="9" s="1"/>
  <c r="AL179" i="9"/>
  <c r="AI177" i="9"/>
  <c r="K177" i="9" s="1"/>
  <c r="AI176" i="9"/>
  <c r="AE174" i="9"/>
  <c r="AY172" i="9"/>
  <c r="AX171" i="9"/>
  <c r="AW170" i="9"/>
  <c r="Y170" i="9" s="1"/>
  <c r="AN169" i="9"/>
  <c r="P169" i="9" s="1"/>
  <c r="AE168" i="9"/>
  <c r="AS166" i="9"/>
  <c r="U166" i="9" s="1"/>
  <c r="AJ165" i="9"/>
  <c r="AG163" i="9"/>
  <c r="I163" i="9" s="1"/>
  <c r="AW161" i="9"/>
  <c r="Y161" i="9" s="1"/>
  <c r="AO160" i="9"/>
  <c r="Q160" i="9" s="1"/>
  <c r="AF159" i="9"/>
  <c r="H159" i="9" s="1"/>
  <c r="AT157" i="9"/>
  <c r="V157" i="9" s="1"/>
  <c r="AT156" i="9"/>
  <c r="V156" i="9" s="1"/>
  <c r="AD156" i="9"/>
  <c r="AO155" i="9"/>
  <c r="Q155" i="9" s="1"/>
  <c r="AV154" i="9"/>
  <c r="X154" i="9" s="1"/>
  <c r="AF154" i="9"/>
  <c r="H154" i="9" s="1"/>
  <c r="AQ153" i="9"/>
  <c r="S153" i="9" s="1"/>
  <c r="AA153" i="9"/>
  <c r="AL152" i="9"/>
  <c r="AY150" i="9"/>
  <c r="AI150" i="9"/>
  <c r="K150" i="9" s="1"/>
  <c r="AU149" i="9"/>
  <c r="W149" i="9" s="1"/>
  <c r="AE149" i="9"/>
  <c r="AQ148" i="9"/>
  <c r="S148" i="9" s="1"/>
  <c r="AA148" i="9"/>
  <c r="AL147" i="9"/>
  <c r="N147" i="9" s="1"/>
  <c r="AW146" i="9"/>
  <c r="AG146" i="9"/>
  <c r="AP144" i="9"/>
  <c r="R144" i="9" s="1"/>
  <c r="Z144" i="9"/>
  <c r="W140" i="11" s="1"/>
  <c r="AL143" i="9"/>
  <c r="N143" i="9" s="1"/>
  <c r="AW142" i="9"/>
  <c r="Y142" i="9" s="1"/>
  <c r="AG142" i="9"/>
  <c r="I142" i="9" s="1"/>
  <c r="AN141" i="9"/>
  <c r="P141" i="9" s="1"/>
  <c r="AY140" i="9"/>
  <c r="AI140" i="9"/>
  <c r="K140" i="9" s="1"/>
  <c r="AT139" i="9"/>
  <c r="V139" i="9" s="1"/>
  <c r="AD139" i="9"/>
  <c r="AO138" i="9"/>
  <c r="AX136" i="9"/>
  <c r="AH136" i="9"/>
  <c r="J136" i="9" s="1"/>
  <c r="AT135" i="9"/>
  <c r="V135" i="9" s="1"/>
  <c r="AD135" i="9"/>
  <c r="AP134" i="9"/>
  <c r="R134" i="9" s="1"/>
  <c r="Z134" i="9"/>
  <c r="W130" i="11" s="1"/>
  <c r="AL133" i="9"/>
  <c r="N133" i="9" s="1"/>
  <c r="AX132" i="9"/>
  <c r="AH132" i="9"/>
  <c r="J132" i="9" s="1"/>
  <c r="AS131" i="9"/>
  <c r="U131" i="9" s="1"/>
  <c r="AC131" i="9"/>
  <c r="AJ130" i="9"/>
  <c r="L130" i="9" s="1"/>
  <c r="AU129" i="9"/>
  <c r="W129" i="9" s="1"/>
  <c r="AE129" i="9"/>
  <c r="AP128" i="9"/>
  <c r="R128" i="9" s="1"/>
  <c r="Z128" i="9"/>
  <c r="W124" i="11" s="1"/>
  <c r="AK127" i="9"/>
  <c r="M127" i="9" s="1"/>
  <c r="AR126" i="9"/>
  <c r="T126" i="9" s="1"/>
  <c r="AB126" i="9"/>
  <c r="AM125" i="9"/>
  <c r="AV123" i="9"/>
  <c r="X123" i="9" s="1"/>
  <c r="AF123" i="9"/>
  <c r="H123" i="9" s="1"/>
  <c r="AN122" i="9"/>
  <c r="P122" i="9" s="1"/>
  <c r="AV121" i="9"/>
  <c r="X121" i="9" s="1"/>
  <c r="AF121" i="9"/>
  <c r="H121" i="9" s="1"/>
  <c r="AN120" i="9"/>
  <c r="P120" i="9" s="1"/>
  <c r="AV119" i="9"/>
  <c r="X119" i="9" s="1"/>
  <c r="AF119" i="9"/>
  <c r="H119" i="9" s="1"/>
  <c r="AN118" i="9"/>
  <c r="P118" i="9" s="1"/>
  <c r="AY117" i="9"/>
  <c r="AI117" i="9"/>
  <c r="K117" i="9" s="1"/>
  <c r="AT116" i="9"/>
  <c r="V116" i="9" s="1"/>
  <c r="AD116" i="9"/>
  <c r="AO115" i="9"/>
  <c r="Q115" i="9" s="1"/>
  <c r="AV114" i="9"/>
  <c r="X114" i="9" s="1"/>
  <c r="AF114" i="9"/>
  <c r="H114" i="9" s="1"/>
  <c r="AQ113" i="9"/>
  <c r="S113" i="9" s="1"/>
  <c r="AA113" i="9"/>
  <c r="AL112" i="9"/>
  <c r="N112" i="9" s="1"/>
  <c r="AW111" i="9"/>
  <c r="Y111" i="9" s="1"/>
  <c r="AG111" i="9"/>
  <c r="I111" i="9" s="1"/>
  <c r="AN110" i="9"/>
  <c r="P110" i="9" s="1"/>
  <c r="AY109" i="9"/>
  <c r="AI109" i="9"/>
  <c r="K109" i="9" s="1"/>
  <c r="AT108" i="9"/>
  <c r="V108" i="9" s="1"/>
  <c r="AD108" i="9"/>
  <c r="AO107" i="9"/>
  <c r="Q107" i="9" s="1"/>
  <c r="AV106" i="9"/>
  <c r="X106" i="9" s="1"/>
  <c r="AF106" i="9"/>
  <c r="H106" i="9" s="1"/>
  <c r="AQ105" i="9"/>
  <c r="S105" i="9" s="1"/>
  <c r="AA105" i="9"/>
  <c r="AL104" i="9"/>
  <c r="N104" i="9" s="1"/>
  <c r="AW103" i="9"/>
  <c r="Y103" i="9" s="1"/>
  <c r="AG103" i="9"/>
  <c r="I103" i="9" s="1"/>
  <c r="AN102" i="9"/>
  <c r="P102" i="9" s="1"/>
  <c r="AY101" i="9"/>
  <c r="AI101" i="9"/>
  <c r="K101" i="9" s="1"/>
  <c r="AT100" i="9"/>
  <c r="V100" i="9" s="1"/>
  <c r="AD100" i="9"/>
  <c r="AO99" i="9"/>
  <c r="Q99" i="9" s="1"/>
  <c r="AV98" i="9"/>
  <c r="AF98" i="9"/>
  <c r="AO96" i="9"/>
  <c r="Q96" i="9" s="1"/>
  <c r="AV95" i="9"/>
  <c r="X95" i="9" s="1"/>
  <c r="AF95" i="9"/>
  <c r="H95" i="9" s="1"/>
  <c r="AQ94" i="9"/>
  <c r="S94" i="9" s="1"/>
  <c r="AA94" i="9"/>
  <c r="AL93" i="9"/>
  <c r="N93" i="9" s="1"/>
  <c r="AW92" i="9"/>
  <c r="Y92" i="9" s="1"/>
  <c r="AG92" i="9"/>
  <c r="I92" i="9" s="1"/>
  <c r="AN91" i="9"/>
  <c r="P91" i="9" s="1"/>
  <c r="AY90" i="9"/>
  <c r="AI90" i="9"/>
  <c r="K90" i="9" s="1"/>
  <c r="AT89" i="9"/>
  <c r="V89" i="9" s="1"/>
  <c r="AD89" i="9"/>
  <c r="AO88" i="9"/>
  <c r="Q88" i="9" s="1"/>
  <c r="AV87" i="9"/>
  <c r="X87" i="9" s="1"/>
  <c r="AF87" i="9"/>
  <c r="H87" i="9" s="1"/>
  <c r="AQ86" i="9"/>
  <c r="S86" i="9" s="1"/>
  <c r="AA86" i="9"/>
  <c r="AL85" i="9"/>
  <c r="N85" i="9" s="1"/>
  <c r="AW84" i="9"/>
  <c r="Y84" i="9" s="1"/>
  <c r="AG84" i="9"/>
  <c r="I84" i="9" s="1"/>
  <c r="AN83" i="9"/>
  <c r="P83" i="9" s="1"/>
  <c r="AY82" i="9"/>
  <c r="AI82" i="9"/>
  <c r="K82" i="9" s="1"/>
  <c r="AT81" i="9"/>
  <c r="V81" i="9" s="1"/>
  <c r="AD81" i="9"/>
  <c r="AO80" i="9"/>
  <c r="Q80" i="9" s="1"/>
  <c r="AV79" i="9"/>
  <c r="X79" i="9" s="1"/>
  <c r="AF79" i="9"/>
  <c r="H79" i="9" s="1"/>
  <c r="AQ78" i="9"/>
  <c r="S78" i="9" s="1"/>
  <c r="AA78" i="9"/>
  <c r="AL77" i="9"/>
  <c r="N77" i="9" s="1"/>
  <c r="AW76" i="9"/>
  <c r="Y76" i="9" s="1"/>
  <c r="AG76" i="9"/>
  <c r="I76" i="9" s="1"/>
  <c r="AN75" i="9"/>
  <c r="P75" i="9" s="1"/>
  <c r="AY74" i="9"/>
  <c r="AI74" i="9"/>
  <c r="K74" i="9" s="1"/>
  <c r="AT73" i="9"/>
  <c r="V73" i="9" s="1"/>
  <c r="AD73" i="9"/>
  <c r="AO72" i="9"/>
  <c r="Q72" i="9" s="1"/>
  <c r="AV71" i="9"/>
  <c r="X71" i="9" s="1"/>
  <c r="AF71" i="9"/>
  <c r="H71" i="9" s="1"/>
  <c r="AQ70" i="9"/>
  <c r="AA70" i="9"/>
  <c r="AQ192" i="9"/>
  <c r="S192" i="9" s="1"/>
  <c r="AO190" i="9"/>
  <c r="Q190" i="9" s="1"/>
  <c r="AR186" i="9"/>
  <c r="T186" i="9" s="1"/>
  <c r="AQ185" i="9"/>
  <c r="S185" i="9" s="1"/>
  <c r="AP184" i="9"/>
  <c r="R184" i="9" s="1"/>
  <c r="AO183" i="9"/>
  <c r="Q183" i="9" s="1"/>
  <c r="AF182" i="9"/>
  <c r="H182" i="9" s="1"/>
  <c r="AT180" i="9"/>
  <c r="V180" i="9" s="1"/>
  <c r="AK179" i="9"/>
  <c r="AH177" i="9"/>
  <c r="J177" i="9" s="1"/>
  <c r="AH176" i="9"/>
  <c r="AB174" i="9"/>
  <c r="AV172" i="9"/>
  <c r="X172" i="9" s="1"/>
  <c r="AM171" i="9"/>
  <c r="O171" i="9" s="1"/>
  <c r="AD170" i="9"/>
  <c r="AR168" i="9"/>
  <c r="T168" i="9" s="1"/>
  <c r="AQ167" i="9"/>
  <c r="S167" i="9" s="1"/>
  <c r="AP166" i="9"/>
  <c r="R166" i="9" s="1"/>
  <c r="AO165" i="9"/>
  <c r="AD163" i="9"/>
  <c r="AT161" i="9"/>
  <c r="V161" i="9" s="1"/>
  <c r="AL160" i="9"/>
  <c r="N160" i="9" s="1"/>
  <c r="AC159" i="9"/>
  <c r="AY157" i="9"/>
  <c r="AW156" i="9"/>
  <c r="Y156" i="9" s="1"/>
  <c r="AG156" i="9"/>
  <c r="I156" i="9" s="1"/>
  <c r="AN155" i="9"/>
  <c r="P155" i="9" s="1"/>
  <c r="AY154" i="9"/>
  <c r="AI154" i="9"/>
  <c r="K154" i="9" s="1"/>
  <c r="AT153" i="9"/>
  <c r="V153" i="9" s="1"/>
  <c r="AD153" i="9"/>
  <c r="AO152" i="9"/>
  <c r="AX150" i="9"/>
  <c r="AH150" i="9"/>
  <c r="J150" i="9" s="1"/>
  <c r="AT149" i="9"/>
  <c r="V149" i="9" s="1"/>
  <c r="AD149" i="9"/>
  <c r="AP148" i="9"/>
  <c r="R148" i="9" s="1"/>
  <c r="Z148" i="9"/>
  <c r="W144" i="11" s="1"/>
  <c r="AK147" i="9"/>
  <c r="M147" i="9" s="1"/>
  <c r="AR146" i="9"/>
  <c r="AB146" i="9"/>
  <c r="AK144" i="9"/>
  <c r="M144" i="9" s="1"/>
  <c r="AS143" i="9"/>
  <c r="U143" i="9" s="1"/>
  <c r="AC143" i="9"/>
  <c r="Z139" i="11" s="1"/>
  <c r="AJ142" i="9"/>
  <c r="L142" i="9" s="1"/>
  <c r="AU141" i="9"/>
  <c r="W141" i="9" s="1"/>
  <c r="AE141" i="9"/>
  <c r="AP140" i="9"/>
  <c r="R140" i="9" s="1"/>
  <c r="Z140" i="9"/>
  <c r="W136" i="11" s="1"/>
  <c r="AK139" i="9"/>
  <c r="M139" i="9" s="1"/>
  <c r="AR138" i="9"/>
  <c r="AB138" i="9"/>
  <c r="AK136" i="9"/>
  <c r="M136" i="9" s="1"/>
  <c r="AS135" i="9"/>
  <c r="U135" i="9" s="1"/>
  <c r="AC135" i="9"/>
  <c r="Z131" i="11" s="1"/>
  <c r="AK134" i="9"/>
  <c r="M134" i="9" s="1"/>
  <c r="AS133" i="9"/>
  <c r="U133" i="9" s="1"/>
  <c r="AC133" i="9"/>
  <c r="AK132" i="9"/>
  <c r="M132" i="9" s="1"/>
  <c r="AR131" i="9"/>
  <c r="T131" i="9" s="1"/>
  <c r="AB131" i="9"/>
  <c r="AM130" i="9"/>
  <c r="O130" i="9" s="1"/>
  <c r="AX129" i="9"/>
  <c r="AH129" i="9"/>
  <c r="J129" i="9" s="1"/>
  <c r="AS128" i="9"/>
  <c r="U128" i="9" s="1"/>
  <c r="AC128" i="9"/>
  <c r="AJ127" i="9"/>
  <c r="L127" i="9" s="1"/>
  <c r="AU126" i="9"/>
  <c r="W126" i="9" s="1"/>
  <c r="AE126" i="9"/>
  <c r="AP125" i="9"/>
  <c r="Z125" i="9"/>
  <c r="AM123" i="9"/>
  <c r="O123" i="9" s="1"/>
  <c r="AY122" i="9"/>
  <c r="AI122" i="9"/>
  <c r="K122" i="9" s="1"/>
  <c r="AU121" i="9"/>
  <c r="W121" i="9" s="1"/>
  <c r="AE121" i="9"/>
  <c r="AQ120" i="9"/>
  <c r="S120" i="9" s="1"/>
  <c r="AA120" i="9"/>
  <c r="AM119" i="9"/>
  <c r="O119" i="9" s="1"/>
  <c r="AY118" i="9"/>
  <c r="AI118" i="9"/>
  <c r="K118" i="9" s="1"/>
  <c r="AT117" i="9"/>
  <c r="V117" i="9" s="1"/>
  <c r="AD117" i="9"/>
  <c r="AO116" i="9"/>
  <c r="Q116" i="9" s="1"/>
  <c r="AV115" i="9"/>
  <c r="X115" i="9" s="1"/>
  <c r="AF115" i="9"/>
  <c r="H115" i="9" s="1"/>
  <c r="AQ114" i="9"/>
  <c r="S114" i="9" s="1"/>
  <c r="AA114" i="9"/>
  <c r="AL113" i="9"/>
  <c r="N113" i="9" s="1"/>
  <c r="AW112" i="9"/>
  <c r="Y112" i="9" s="1"/>
  <c r="AG112" i="9"/>
  <c r="I112" i="9" s="1"/>
  <c r="AN111" i="9"/>
  <c r="P111" i="9" s="1"/>
  <c r="AU194" i="9"/>
  <c r="W194" i="9" s="1"/>
  <c r="AM192" i="9"/>
  <c r="O192" i="9" s="1"/>
  <c r="AY188" i="9"/>
  <c r="AW186" i="9"/>
  <c r="Y186" i="9" s="1"/>
  <c r="AN185" i="9"/>
  <c r="P185" i="9" s="1"/>
  <c r="AE184" i="9"/>
  <c r="AS182" i="9"/>
  <c r="U182" i="9" s="1"/>
  <c r="AJ181" i="9"/>
  <c r="L181" i="9" s="1"/>
  <c r="AI180" i="9"/>
  <c r="K180" i="9" s="1"/>
  <c r="AH179" i="9"/>
  <c r="AE177" i="9"/>
  <c r="AY174" i="9"/>
  <c r="AR173" i="9"/>
  <c r="T173" i="9" s="1"/>
  <c r="AM172" i="9"/>
  <c r="O172" i="9" s="1"/>
  <c r="AD171" i="9"/>
  <c r="AR169" i="9"/>
  <c r="T169" i="9" s="1"/>
  <c r="AQ168" i="9"/>
  <c r="S168" i="9" s="1"/>
  <c r="AP167" i="9"/>
  <c r="R167" i="9" s="1"/>
  <c r="AO166" i="9"/>
  <c r="Q166" i="9" s="1"/>
  <c r="AF165" i="9"/>
  <c r="AS162" i="9"/>
  <c r="U162" i="9" s="1"/>
  <c r="AK161" i="9"/>
  <c r="M161" i="9" s="1"/>
  <c r="AC160" i="9"/>
  <c r="AY158" i="9"/>
  <c r="AX157" i="9"/>
  <c r="AV156" i="9"/>
  <c r="X156" i="9" s="1"/>
  <c r="AF156" i="9"/>
  <c r="H156" i="9" s="1"/>
  <c r="AQ155" i="9"/>
  <c r="S155" i="9" s="1"/>
  <c r="AA155" i="9"/>
  <c r="AL154" i="9"/>
  <c r="N154" i="9" s="1"/>
  <c r="AW153" i="9"/>
  <c r="Y153" i="9" s="1"/>
  <c r="AG153" i="9"/>
  <c r="I153" i="9" s="1"/>
  <c r="AN152" i="9"/>
  <c r="AW150" i="9"/>
  <c r="Y150" i="9" s="1"/>
  <c r="AG150" i="9"/>
  <c r="I150" i="9" s="1"/>
  <c r="AO149" i="9"/>
  <c r="Q149" i="9" s="1"/>
  <c r="AW148" i="9"/>
  <c r="Y148" i="9" s="1"/>
  <c r="AG148" i="9"/>
  <c r="I148" i="9" s="1"/>
  <c r="AN147" i="9"/>
  <c r="P147" i="9" s="1"/>
  <c r="AY146" i="9"/>
  <c r="AI146" i="9"/>
  <c r="AR144" i="9"/>
  <c r="T144" i="9" s="1"/>
  <c r="AB144" i="9"/>
  <c r="AJ143" i="9"/>
  <c r="L143" i="9" s="1"/>
  <c r="AU142" i="9"/>
  <c r="W142" i="9" s="1"/>
  <c r="AE142" i="9"/>
  <c r="AP141" i="9"/>
  <c r="R141" i="9" s="1"/>
  <c r="Z141" i="9"/>
  <c r="W137" i="11" s="1"/>
  <c r="AK140" i="9"/>
  <c r="M140" i="9" s="1"/>
  <c r="AR139" i="9"/>
  <c r="T139" i="9" s="1"/>
  <c r="AB139" i="9"/>
  <c r="AM138" i="9"/>
  <c r="AV136" i="9"/>
  <c r="X136" i="9" s="1"/>
  <c r="AF136" i="9"/>
  <c r="H136" i="9" s="1"/>
  <c r="AN135" i="9"/>
  <c r="P135" i="9" s="1"/>
  <c r="AV134" i="9"/>
  <c r="X134" i="9" s="1"/>
  <c r="AF134" i="9"/>
  <c r="H134" i="9" s="1"/>
  <c r="AN133" i="9"/>
  <c r="P133" i="9" s="1"/>
  <c r="AV132" i="9"/>
  <c r="X132" i="9" s="1"/>
  <c r="AF132" i="9"/>
  <c r="H132" i="9" s="1"/>
  <c r="AQ131" i="9"/>
  <c r="S131" i="9" s="1"/>
  <c r="AA131" i="9"/>
  <c r="AL130" i="9"/>
  <c r="N130" i="9" s="1"/>
  <c r="AW129" i="9"/>
  <c r="Y129" i="9" s="1"/>
  <c r="AG129" i="9"/>
  <c r="I129" i="9" s="1"/>
  <c r="AN128" i="9"/>
  <c r="P128" i="9" s="1"/>
  <c r="AY127" i="9"/>
  <c r="AI127" i="9"/>
  <c r="K127" i="9" s="1"/>
  <c r="AT126" i="9"/>
  <c r="V126" i="9" s="1"/>
  <c r="AD126" i="9"/>
  <c r="AO125" i="9"/>
  <c r="AX123" i="9"/>
  <c r="AH123" i="9"/>
  <c r="J123" i="9" s="1"/>
  <c r="AT122" i="9"/>
  <c r="V122" i="9" s="1"/>
  <c r="AD122" i="9"/>
  <c r="AP121" i="9"/>
  <c r="R121" i="9" s="1"/>
  <c r="Z121" i="9"/>
  <c r="W117" i="11" s="1"/>
  <c r="AL120" i="9"/>
  <c r="N120" i="9" s="1"/>
  <c r="AX119" i="9"/>
  <c r="AH119" i="9"/>
  <c r="J119" i="9" s="1"/>
  <c r="AT118" i="9"/>
  <c r="V118" i="9" s="1"/>
  <c r="AD118" i="9"/>
  <c r="AO117" i="9"/>
  <c r="Q117" i="9" s="1"/>
  <c r="AV116" i="9"/>
  <c r="X116" i="9" s="1"/>
  <c r="AF116" i="9"/>
  <c r="H116" i="9" s="1"/>
  <c r="AQ115" i="9"/>
  <c r="S115" i="9" s="1"/>
  <c r="AA115" i="9"/>
  <c r="AL114" i="9"/>
  <c r="N114" i="9" s="1"/>
  <c r="AL194" i="9"/>
  <c r="N194" i="9" s="1"/>
  <c r="AX193" i="9"/>
  <c r="AH193" i="9"/>
  <c r="J193" i="9" s="1"/>
  <c r="AT192" i="9"/>
  <c r="V192" i="9" s="1"/>
  <c r="AD192" i="9"/>
  <c r="AO191" i="9"/>
  <c r="Q191" i="9" s="1"/>
  <c r="AV190" i="9"/>
  <c r="X190" i="9" s="1"/>
  <c r="AF190" i="9"/>
  <c r="H190" i="9" s="1"/>
  <c r="AQ189" i="9"/>
  <c r="S189" i="9" s="1"/>
  <c r="AA189" i="9"/>
  <c r="AL188" i="9"/>
  <c r="N188" i="9" s="1"/>
  <c r="AW187" i="9"/>
  <c r="Y187" i="9" s="1"/>
  <c r="AG187" i="9"/>
  <c r="I187" i="9" s="1"/>
  <c r="AO194" i="9"/>
  <c r="Q194" i="9" s="1"/>
  <c r="AW193" i="9"/>
  <c r="Y193" i="9" s="1"/>
  <c r="AG193" i="9"/>
  <c r="I193" i="9" s="1"/>
  <c r="AO192" i="9"/>
  <c r="Q192" i="9" s="1"/>
  <c r="AV191" i="9"/>
  <c r="X191" i="9" s="1"/>
  <c r="AF191" i="9"/>
  <c r="H191" i="9" s="1"/>
  <c r="AQ190" i="9"/>
  <c r="S190" i="9" s="1"/>
  <c r="AA190" i="9"/>
  <c r="AL189" i="9"/>
  <c r="N189" i="9" s="1"/>
  <c r="AW188" i="9"/>
  <c r="Y188" i="9" s="1"/>
  <c r="AG188" i="9"/>
  <c r="I188" i="9" s="1"/>
  <c r="AN187" i="9"/>
  <c r="P187" i="9" s="1"/>
  <c r="AY186" i="9"/>
  <c r="AI186" i="9"/>
  <c r="K186" i="9" s="1"/>
  <c r="AT185" i="9"/>
  <c r="V185" i="9" s="1"/>
  <c r="AD185" i="9"/>
  <c r="AO184" i="9"/>
  <c r="Q184" i="9" s="1"/>
  <c r="AV183" i="9"/>
  <c r="X183" i="9" s="1"/>
  <c r="AF183" i="9"/>
  <c r="H183" i="9" s="1"/>
  <c r="AQ182" i="9"/>
  <c r="S182" i="9" s="1"/>
  <c r="AA182" i="9"/>
  <c r="AL181" i="9"/>
  <c r="N181" i="9" s="1"/>
  <c r="AW180" i="9"/>
  <c r="Y180" i="9" s="1"/>
  <c r="AG180" i="9"/>
  <c r="I180" i="9" s="1"/>
  <c r="AN179" i="9"/>
  <c r="AW177" i="9"/>
  <c r="Y177" i="9" s="1"/>
  <c r="AG177" i="9"/>
  <c r="I177" i="9" s="1"/>
  <c r="AO176" i="9"/>
  <c r="AX174" i="9"/>
  <c r="AH174" i="9"/>
  <c r="J174" i="9" s="1"/>
  <c r="AT173" i="9"/>
  <c r="V173" i="9" s="1"/>
  <c r="AD173" i="9"/>
  <c r="AP172" i="9"/>
  <c r="R172" i="9" s="1"/>
  <c r="Z172" i="9"/>
  <c r="W168" i="11" s="1"/>
  <c r="AK171" i="9"/>
  <c r="M171" i="9" s="1"/>
  <c r="AR170" i="9"/>
  <c r="T170" i="9" s="1"/>
  <c r="AB170" i="9"/>
  <c r="AM169" i="9"/>
  <c r="O169" i="9" s="1"/>
  <c r="AX168" i="9"/>
  <c r="AH168" i="9"/>
  <c r="J168" i="9" s="1"/>
  <c r="AS167" i="9"/>
  <c r="U167" i="9" s="1"/>
  <c r="AC167" i="9"/>
  <c r="Z163" i="11" s="1"/>
  <c r="AJ166" i="9"/>
  <c r="L166" i="9" s="1"/>
  <c r="AU165" i="9"/>
  <c r="AE165" i="9"/>
  <c r="AN163" i="9"/>
  <c r="P163" i="9" s="1"/>
  <c r="AV162" i="9"/>
  <c r="X162" i="9" s="1"/>
  <c r="AF162" i="9"/>
  <c r="H162" i="9" s="1"/>
  <c r="AN161" i="9"/>
  <c r="P161" i="9" s="1"/>
  <c r="AV160" i="9"/>
  <c r="X160" i="9" s="1"/>
  <c r="AF160" i="9"/>
  <c r="H160" i="9" s="1"/>
  <c r="AQ159" i="9"/>
  <c r="S159" i="9" s="1"/>
  <c r="AA159" i="9"/>
  <c r="AL158" i="9"/>
  <c r="N158" i="9" s="1"/>
  <c r="AW157" i="9"/>
  <c r="Y157" i="9" s="1"/>
  <c r="AG157" i="9"/>
  <c r="I157" i="9" s="1"/>
  <c r="AN194" i="9"/>
  <c r="P194" i="9" s="1"/>
  <c r="AV193" i="9"/>
  <c r="X193" i="9" s="1"/>
  <c r="AF193" i="9"/>
  <c r="H193" i="9" s="1"/>
  <c r="AN192" i="9"/>
  <c r="P192" i="9" s="1"/>
  <c r="AY191" i="9"/>
  <c r="AI191" i="9"/>
  <c r="K191" i="9" s="1"/>
  <c r="AT190" i="9"/>
  <c r="V190" i="9" s="1"/>
  <c r="AD190" i="9"/>
  <c r="AO189" i="9"/>
  <c r="Q189" i="9" s="1"/>
  <c r="AV188" i="9"/>
  <c r="X188" i="9" s="1"/>
  <c r="AF188" i="9"/>
  <c r="H188" i="9" s="1"/>
  <c r="AQ187" i="9"/>
  <c r="S187" i="9" s="1"/>
  <c r="AA187" i="9"/>
  <c r="AL186" i="9"/>
  <c r="N186" i="9" s="1"/>
  <c r="AW185" i="9"/>
  <c r="Y185" i="9" s="1"/>
  <c r="AG185" i="9"/>
  <c r="I185" i="9" s="1"/>
  <c r="AN184" i="9"/>
  <c r="P184" i="9" s="1"/>
  <c r="AY183" i="9"/>
  <c r="AI183" i="9"/>
  <c r="K183" i="9" s="1"/>
  <c r="AT182" i="9"/>
  <c r="V182" i="9" s="1"/>
  <c r="AD182" i="9"/>
  <c r="AO181" i="9"/>
  <c r="Q181" i="9" s="1"/>
  <c r="AV180" i="9"/>
  <c r="X180" i="9" s="1"/>
  <c r="AF180" i="9"/>
  <c r="H180" i="9" s="1"/>
  <c r="AQ179" i="9"/>
  <c r="AA179" i="9"/>
  <c r="AJ177" i="9"/>
  <c r="L177" i="9" s="1"/>
  <c r="AR176" i="9"/>
  <c r="AB176" i="9"/>
  <c r="AK174" i="9"/>
  <c r="M174" i="9" s="1"/>
  <c r="AS173" i="9"/>
  <c r="U173" i="9" s="1"/>
  <c r="AC173" i="9"/>
  <c r="Z169" i="11" s="1"/>
  <c r="AK172" i="9"/>
  <c r="M172" i="9" s="1"/>
  <c r="AR171" i="9"/>
  <c r="T171" i="9" s="1"/>
  <c r="AB171" i="9"/>
  <c r="AM170" i="9"/>
  <c r="O170" i="9" s="1"/>
  <c r="AX169" i="9"/>
  <c r="AH169" i="9"/>
  <c r="J169" i="9" s="1"/>
  <c r="AS168" i="9"/>
  <c r="U168" i="9" s="1"/>
  <c r="AC168" i="9"/>
  <c r="Z164" i="11" s="1"/>
  <c r="AJ167" i="9"/>
  <c r="L167" i="9" s="1"/>
  <c r="AU166" i="9"/>
  <c r="W166" i="9" s="1"/>
  <c r="AE166" i="9"/>
  <c r="AP165" i="9"/>
  <c r="Z165" i="9"/>
  <c r="AM163" i="9"/>
  <c r="O163" i="9" s="1"/>
  <c r="AY162" i="9"/>
  <c r="AI162" i="9"/>
  <c r="K162" i="9" s="1"/>
  <c r="AU161" i="9"/>
  <c r="W161" i="9" s="1"/>
  <c r="AE161" i="9"/>
  <c r="AQ160" i="9"/>
  <c r="S160" i="9" s="1"/>
  <c r="AA160" i="9"/>
  <c r="AL159" i="9"/>
  <c r="N159" i="9" s="1"/>
  <c r="AW158" i="9"/>
  <c r="Y158" i="9" s="1"/>
  <c r="AG158" i="9"/>
  <c r="I158" i="9" s="1"/>
  <c r="AN157" i="9"/>
  <c r="P157" i="9" s="1"/>
  <c r="AM194" i="9"/>
  <c r="O194" i="9" s="1"/>
  <c r="AE192" i="9"/>
  <c r="AC190" i="9"/>
  <c r="AA188" i="9"/>
  <c r="AK186" i="9"/>
  <c r="M186" i="9" s="1"/>
  <c r="AB185" i="9"/>
  <c r="AA184" i="9"/>
  <c r="Z183" i="9"/>
  <c r="W179" i="11" s="1"/>
  <c r="AV181" i="9"/>
  <c r="X181" i="9" s="1"/>
  <c r="AM180" i="9"/>
  <c r="O180" i="9" s="1"/>
  <c r="AD179" i="9"/>
  <c r="AA177" i="9"/>
  <c r="AA176" i="9"/>
  <c r="AV173" i="9"/>
  <c r="X173" i="9" s="1"/>
  <c r="AQ172" i="9"/>
  <c r="S172" i="9" s="1"/>
  <c r="AP171" i="9"/>
  <c r="R171" i="9" s="1"/>
  <c r="AO170" i="9"/>
  <c r="Q170" i="9" s="1"/>
  <c r="AF169" i="9"/>
  <c r="H169" i="9" s="1"/>
  <c r="AT167" i="9"/>
  <c r="V167" i="9" s="1"/>
  <c r="AK166" i="9"/>
  <c r="M166" i="9" s="1"/>
  <c r="AB165" i="9"/>
  <c r="AW162" i="9"/>
  <c r="Y162" i="9" s="1"/>
  <c r="AO161" i="9"/>
  <c r="Q161" i="9" s="1"/>
  <c r="AG160" i="9"/>
  <c r="I160" i="9" s="1"/>
  <c r="AU158" i="9"/>
  <c r="W158" i="9" s="1"/>
  <c r="AL157" i="9"/>
  <c r="N157" i="9" s="1"/>
  <c r="AP156" i="9"/>
  <c r="R156" i="9" s="1"/>
  <c r="Z156" i="9"/>
  <c r="W152" i="11" s="1"/>
  <c r="AK155" i="9"/>
  <c r="M155" i="9" s="1"/>
  <c r="AR154" i="9"/>
  <c r="T154" i="9" s="1"/>
  <c r="AB154" i="9"/>
  <c r="AM153" i="9"/>
  <c r="O153" i="9" s="1"/>
  <c r="AX152" i="9"/>
  <c r="AH152" i="9"/>
  <c r="AU150" i="9"/>
  <c r="W150" i="9" s="1"/>
  <c r="AE150" i="9"/>
  <c r="AQ149" i="9"/>
  <c r="S149" i="9" s="1"/>
  <c r="AA149" i="9"/>
  <c r="AM148" i="9"/>
  <c r="O148" i="9" s="1"/>
  <c r="AX147" i="9"/>
  <c r="AH147" i="9"/>
  <c r="J147" i="9" s="1"/>
  <c r="AS146" i="9"/>
  <c r="AC146" i="9"/>
  <c r="AL144" i="9"/>
  <c r="N144" i="9" s="1"/>
  <c r="AX143" i="9"/>
  <c r="AH143" i="9"/>
  <c r="J143" i="9" s="1"/>
  <c r="AS142" i="9"/>
  <c r="U142" i="9" s="1"/>
  <c r="AC142" i="9"/>
  <c r="Z138" i="11" s="1"/>
  <c r="AJ141" i="9"/>
  <c r="L141" i="9" s="1"/>
  <c r="AU140" i="9"/>
  <c r="W140" i="9" s="1"/>
  <c r="AE140" i="9"/>
  <c r="AP139" i="9"/>
  <c r="R139" i="9" s="1"/>
  <c r="Z139" i="9"/>
  <c r="W135" i="11" s="1"/>
  <c r="AK138" i="9"/>
  <c r="AT136" i="9"/>
  <c r="V136" i="9" s="1"/>
  <c r="AD136" i="9"/>
  <c r="AP135" i="9"/>
  <c r="R135" i="9" s="1"/>
  <c r="Z135" i="9"/>
  <c r="W131" i="11" s="1"/>
  <c r="AL134" i="9"/>
  <c r="N134" i="9" s="1"/>
  <c r="AX133" i="9"/>
  <c r="AH133" i="9"/>
  <c r="J133" i="9" s="1"/>
  <c r="AT132" i="9"/>
  <c r="V132" i="9" s="1"/>
  <c r="AD132" i="9"/>
  <c r="AO131" i="9"/>
  <c r="Q131" i="9" s="1"/>
  <c r="AV130" i="9"/>
  <c r="X130" i="9" s="1"/>
  <c r="AF130" i="9"/>
  <c r="H130" i="9" s="1"/>
  <c r="AQ129" i="9"/>
  <c r="S129" i="9" s="1"/>
  <c r="AA129" i="9"/>
  <c r="AL128" i="9"/>
  <c r="N128" i="9" s="1"/>
  <c r="AW127" i="9"/>
  <c r="Y127" i="9" s="1"/>
  <c r="AG127" i="9"/>
  <c r="I127" i="9" s="1"/>
  <c r="AN126" i="9"/>
  <c r="P126" i="9" s="1"/>
  <c r="AY125" i="9"/>
  <c r="AI125" i="9"/>
  <c r="AR123" i="9"/>
  <c r="T123" i="9" s="1"/>
  <c r="AB123" i="9"/>
  <c r="AJ122" i="9"/>
  <c r="L122" i="9" s="1"/>
  <c r="AR121" i="9"/>
  <c r="T121" i="9" s="1"/>
  <c r="AB121" i="9"/>
  <c r="AJ120" i="9"/>
  <c r="L120" i="9" s="1"/>
  <c r="AR119" i="9"/>
  <c r="T119" i="9" s="1"/>
  <c r="AB119" i="9"/>
  <c r="AJ118" i="9"/>
  <c r="L118" i="9" s="1"/>
  <c r="AU117" i="9"/>
  <c r="W117" i="9" s="1"/>
  <c r="AE117" i="9"/>
  <c r="AP116" i="9"/>
  <c r="R116" i="9" s="1"/>
  <c r="Z116" i="9"/>
  <c r="W112" i="11" s="1"/>
  <c r="AK115" i="9"/>
  <c r="M115" i="9" s="1"/>
  <c r="AR114" i="9"/>
  <c r="T114" i="9" s="1"/>
  <c r="AB114" i="9"/>
  <c r="AM113" i="9"/>
  <c r="O113" i="9" s="1"/>
  <c r="AX112" i="9"/>
  <c r="AH112" i="9"/>
  <c r="J112" i="9" s="1"/>
  <c r="AS111" i="9"/>
  <c r="U111" i="9" s="1"/>
  <c r="AC111" i="9"/>
  <c r="AJ110" i="9"/>
  <c r="L110" i="9" s="1"/>
  <c r="AU109" i="9"/>
  <c r="W109" i="9" s="1"/>
  <c r="AE109" i="9"/>
  <c r="AP108" i="9"/>
  <c r="R108" i="9" s="1"/>
  <c r="Z108" i="9"/>
  <c r="W104" i="11" s="1"/>
  <c r="AK107" i="9"/>
  <c r="M107" i="9" s="1"/>
  <c r="AR106" i="9"/>
  <c r="T106" i="9" s="1"/>
  <c r="AB106" i="9"/>
  <c r="AM105" i="9"/>
  <c r="O105" i="9" s="1"/>
  <c r="AX104" i="9"/>
  <c r="AH104" i="9"/>
  <c r="J104" i="9" s="1"/>
  <c r="AS103" i="9"/>
  <c r="U103" i="9" s="1"/>
  <c r="AC103" i="9"/>
  <c r="AJ102" i="9"/>
  <c r="L102" i="9" s="1"/>
  <c r="AU101" i="9"/>
  <c r="W101" i="9" s="1"/>
  <c r="AE101" i="9"/>
  <c r="AP100" i="9"/>
  <c r="R100" i="9" s="1"/>
  <c r="Z100" i="9"/>
  <c r="W96" i="11" s="1"/>
  <c r="AK99" i="9"/>
  <c r="M99" i="9" s="1"/>
  <c r="AR98" i="9"/>
  <c r="AB98" i="9"/>
  <c r="AK96" i="9"/>
  <c r="M96" i="9" s="1"/>
  <c r="AR95" i="9"/>
  <c r="T95" i="9" s="1"/>
  <c r="AB95" i="9"/>
  <c r="AM94" i="9"/>
  <c r="O94" i="9" s="1"/>
  <c r="AX93" i="9"/>
  <c r="AH93" i="9"/>
  <c r="J93" i="9" s="1"/>
  <c r="AS92" i="9"/>
  <c r="U92" i="9" s="1"/>
  <c r="AC92" i="9"/>
  <c r="AJ91" i="9"/>
  <c r="L91" i="9" s="1"/>
  <c r="AU90" i="9"/>
  <c r="W90" i="9" s="1"/>
  <c r="AE90" i="9"/>
  <c r="AP89" i="9"/>
  <c r="R89" i="9" s="1"/>
  <c r="Z89" i="9"/>
  <c r="W85" i="11" s="1"/>
  <c r="AK88" i="9"/>
  <c r="M88" i="9" s="1"/>
  <c r="AR87" i="9"/>
  <c r="T87" i="9" s="1"/>
  <c r="AB87" i="9"/>
  <c r="AM86" i="9"/>
  <c r="O86" i="9" s="1"/>
  <c r="AX85" i="9"/>
  <c r="AH85" i="9"/>
  <c r="J85" i="9" s="1"/>
  <c r="AS84" i="9"/>
  <c r="U84" i="9" s="1"/>
  <c r="AC84" i="9"/>
  <c r="AJ83" i="9"/>
  <c r="L83" i="9" s="1"/>
  <c r="AU82" i="9"/>
  <c r="W82" i="9" s="1"/>
  <c r="AE82" i="9"/>
  <c r="AP81" i="9"/>
  <c r="R81" i="9" s="1"/>
  <c r="Z81" i="9"/>
  <c r="W77" i="11" s="1"/>
  <c r="AK80" i="9"/>
  <c r="M80" i="9" s="1"/>
  <c r="AR79" i="9"/>
  <c r="T79" i="9" s="1"/>
  <c r="AB79" i="9"/>
  <c r="AM78" i="9"/>
  <c r="O78" i="9" s="1"/>
  <c r="AX77" i="9"/>
  <c r="AH77" i="9"/>
  <c r="J77" i="9" s="1"/>
  <c r="AS76" i="9"/>
  <c r="U76" i="9" s="1"/>
  <c r="AC76" i="9"/>
  <c r="Z72" i="11" s="1"/>
  <c r="AJ75" i="9"/>
  <c r="L75" i="9" s="1"/>
  <c r="AU74" i="9"/>
  <c r="W74" i="9" s="1"/>
  <c r="AE74" i="9"/>
  <c r="AP73" i="9"/>
  <c r="R73" i="9" s="1"/>
  <c r="Z73" i="9"/>
  <c r="W69" i="11" s="1"/>
  <c r="AK72" i="9"/>
  <c r="M72" i="9" s="1"/>
  <c r="AR71" i="9"/>
  <c r="T71" i="9" s="1"/>
  <c r="AB71" i="9"/>
  <c r="AM70" i="9"/>
  <c r="AY194" i="9"/>
  <c r="AA192" i="9"/>
  <c r="AN189" i="9"/>
  <c r="P189" i="9" s="1"/>
  <c r="AJ186" i="9"/>
  <c r="L186" i="9" s="1"/>
  <c r="AI185" i="9"/>
  <c r="K185" i="9" s="1"/>
  <c r="AH184" i="9"/>
  <c r="J184" i="9" s="1"/>
  <c r="AG183" i="9"/>
  <c r="I183" i="9" s="1"/>
  <c r="AU181" i="9"/>
  <c r="W181" i="9" s="1"/>
  <c r="AL180" i="9"/>
  <c r="N180" i="9" s="1"/>
  <c r="AC179" i="9"/>
  <c r="Z177" i="9"/>
  <c r="W173" i="11" s="1"/>
  <c r="Z176" i="9"/>
  <c r="AU173" i="9"/>
  <c r="W173" i="9" s="1"/>
  <c r="AN172" i="9"/>
  <c r="P172" i="9" s="1"/>
  <c r="AE171" i="9"/>
  <c r="AS169" i="9"/>
  <c r="U169" i="9" s="1"/>
  <c r="AJ168" i="9"/>
  <c r="L168" i="9" s="1"/>
  <c r="AI167" i="9"/>
  <c r="K167" i="9" s="1"/>
  <c r="AH166" i="9"/>
  <c r="J166" i="9" s="1"/>
  <c r="AG165" i="9"/>
  <c r="AT162" i="9"/>
  <c r="V162" i="9" s="1"/>
  <c r="AL161" i="9"/>
  <c r="N161" i="9" s="1"/>
  <c r="AD160" i="9"/>
  <c r="AR158" i="9"/>
  <c r="T158" i="9" s="1"/>
  <c r="AQ157" i="9"/>
  <c r="S157" i="9" s="1"/>
  <c r="AS156" i="9"/>
  <c r="U156" i="9" s="1"/>
  <c r="AC156" i="9"/>
  <c r="AJ155" i="9"/>
  <c r="L155" i="9" s="1"/>
  <c r="AU154" i="9"/>
  <c r="W154" i="9" s="1"/>
  <c r="AE154" i="9"/>
  <c r="AP153" i="9"/>
  <c r="R153" i="9" s="1"/>
  <c r="Z153" i="9"/>
  <c r="W149" i="11" s="1"/>
  <c r="AK152" i="9"/>
  <c r="AT150" i="9"/>
  <c r="V150" i="9" s="1"/>
  <c r="AD150" i="9"/>
  <c r="AP149" i="9"/>
  <c r="R149" i="9" s="1"/>
  <c r="Z149" i="9"/>
  <c r="W145" i="11" s="1"/>
  <c r="AL148" i="9"/>
  <c r="N148" i="9" s="1"/>
  <c r="AW147" i="9"/>
  <c r="Y147" i="9" s="1"/>
  <c r="AG147" i="9"/>
  <c r="I147" i="9" s="1"/>
  <c r="AN146" i="9"/>
  <c r="AW144" i="9"/>
  <c r="Y144" i="9" s="1"/>
  <c r="AG144" i="9"/>
  <c r="I144" i="9" s="1"/>
  <c r="AO143" i="9"/>
  <c r="Q143" i="9" s="1"/>
  <c r="AV142" i="9"/>
  <c r="X142" i="9" s="1"/>
  <c r="AF142" i="9"/>
  <c r="H142" i="9" s="1"/>
  <c r="AQ141" i="9"/>
  <c r="S141" i="9" s="1"/>
  <c r="AA141" i="9"/>
  <c r="AL140" i="9"/>
  <c r="N140" i="9" s="1"/>
  <c r="AW139" i="9"/>
  <c r="Y139" i="9" s="1"/>
  <c r="AG139" i="9"/>
  <c r="I139" i="9" s="1"/>
  <c r="AN138" i="9"/>
  <c r="AW136" i="9"/>
  <c r="Y136" i="9" s="1"/>
  <c r="AG136" i="9"/>
  <c r="I136" i="9" s="1"/>
  <c r="AO135" i="9"/>
  <c r="Q135" i="9" s="1"/>
  <c r="AW134" i="9"/>
  <c r="Y134" i="9" s="1"/>
  <c r="AG134" i="9"/>
  <c r="I134" i="9" s="1"/>
  <c r="AO133" i="9"/>
  <c r="Q133" i="9" s="1"/>
  <c r="AW132" i="9"/>
  <c r="Y132" i="9" s="1"/>
  <c r="AG132" i="9"/>
  <c r="I132" i="9" s="1"/>
  <c r="AN131" i="9"/>
  <c r="P131" i="9" s="1"/>
  <c r="AY130" i="9"/>
  <c r="AI130" i="9"/>
  <c r="K130" i="9" s="1"/>
  <c r="AT129" i="9"/>
  <c r="V129" i="9" s="1"/>
  <c r="AD129" i="9"/>
  <c r="AO128" i="9"/>
  <c r="Q128" i="9" s="1"/>
  <c r="AV127" i="9"/>
  <c r="X127" i="9" s="1"/>
  <c r="AF127" i="9"/>
  <c r="H127" i="9" s="1"/>
  <c r="AQ126" i="9"/>
  <c r="S126" i="9" s="1"/>
  <c r="AA126" i="9"/>
  <c r="AL125" i="9"/>
  <c r="AY123" i="9"/>
  <c r="AI123" i="9"/>
  <c r="K123" i="9" s="1"/>
  <c r="AU122" i="9"/>
  <c r="W122" i="9" s="1"/>
  <c r="AE122" i="9"/>
  <c r="AQ121" i="9"/>
  <c r="S121" i="9" s="1"/>
  <c r="AA121" i="9"/>
  <c r="AM120" i="9"/>
  <c r="O120" i="9" s="1"/>
  <c r="AY119" i="9"/>
  <c r="AI119" i="9"/>
  <c r="K119" i="9" s="1"/>
  <c r="AU118" i="9"/>
  <c r="W118" i="9" s="1"/>
  <c r="AE118" i="9"/>
  <c r="AP117" i="9"/>
  <c r="R117" i="9" s="1"/>
  <c r="Z117" i="9"/>
  <c r="W113" i="11" s="1"/>
  <c r="AK116" i="9"/>
  <c r="M116" i="9" s="1"/>
  <c r="AR115" i="9"/>
  <c r="T115" i="9" s="1"/>
  <c r="AB115" i="9"/>
  <c r="AM114" i="9"/>
  <c r="O114" i="9" s="1"/>
  <c r="AX113" i="9"/>
  <c r="AH113" i="9"/>
  <c r="J113" i="9" s="1"/>
  <c r="AS112" i="9"/>
  <c r="U112" i="9" s="1"/>
  <c r="AC112" i="9"/>
  <c r="AJ111" i="9"/>
  <c r="L111" i="9" s="1"/>
  <c r="AE194" i="9"/>
  <c r="AL191" i="9"/>
  <c r="N191" i="9" s="1"/>
  <c r="AI188" i="9"/>
  <c r="K188" i="9" s="1"/>
  <c r="AO186" i="9"/>
  <c r="Q186" i="9" s="1"/>
  <c r="AF185" i="9"/>
  <c r="H185" i="9" s="1"/>
  <c r="AT183" i="9"/>
  <c r="V183" i="9" s="1"/>
  <c r="AK182" i="9"/>
  <c r="M182" i="9" s="1"/>
  <c r="AB181" i="9"/>
  <c r="AA180" i="9"/>
  <c r="Z179" i="9"/>
  <c r="AU176" i="9"/>
  <c r="AQ174" i="9"/>
  <c r="S174" i="9" s="1"/>
  <c r="AJ173" i="9"/>
  <c r="L173" i="9" s="1"/>
  <c r="AE172" i="9"/>
  <c r="AS170" i="9"/>
  <c r="U170" i="9" s="1"/>
  <c r="AJ169" i="9"/>
  <c r="L169" i="9" s="1"/>
  <c r="AI168" i="9"/>
  <c r="K168" i="9" s="1"/>
  <c r="AH167" i="9"/>
  <c r="J167" i="9" s="1"/>
  <c r="AG166" i="9"/>
  <c r="I166" i="9" s="1"/>
  <c r="AS163" i="9"/>
  <c r="U163" i="9" s="1"/>
  <c r="AK162" i="9"/>
  <c r="M162" i="9" s="1"/>
  <c r="AC161" i="9"/>
  <c r="AR159" i="9"/>
  <c r="T159" i="9" s="1"/>
  <c r="AQ158" i="9"/>
  <c r="S158" i="9" s="1"/>
  <c r="AP157" i="9"/>
  <c r="R157" i="9" s="1"/>
  <c r="AR156" i="9"/>
  <c r="T156" i="9" s="1"/>
  <c r="AB156" i="9"/>
  <c r="AM155" i="9"/>
  <c r="O155" i="9" s="1"/>
  <c r="AX154" i="9"/>
  <c r="AH154" i="9"/>
  <c r="J154" i="9" s="1"/>
  <c r="AS153" i="9"/>
  <c r="U153" i="9" s="1"/>
  <c r="AC153" i="9"/>
  <c r="AJ152" i="9"/>
  <c r="AS150" i="9"/>
  <c r="U150" i="9" s="1"/>
  <c r="AC150" i="9"/>
  <c r="AK149" i="9"/>
  <c r="M149" i="9" s="1"/>
  <c r="AS148" i="9"/>
  <c r="U148" i="9" s="1"/>
  <c r="AC148" i="9"/>
  <c r="AJ147" i="9"/>
  <c r="L147" i="9" s="1"/>
  <c r="AU146" i="9"/>
  <c r="AE146" i="9"/>
  <c r="AN144" i="9"/>
  <c r="P144" i="9" s="1"/>
  <c r="AV143" i="9"/>
  <c r="X143" i="9" s="1"/>
  <c r="AF143" i="9"/>
  <c r="H143" i="9" s="1"/>
  <c r="AQ142" i="9"/>
  <c r="S142" i="9" s="1"/>
  <c r="AA142" i="9"/>
  <c r="AL141" i="9"/>
  <c r="N141" i="9" s="1"/>
  <c r="AW140" i="9"/>
  <c r="Y140" i="9" s="1"/>
  <c r="AG140" i="9"/>
  <c r="I140" i="9" s="1"/>
  <c r="AN139" i="9"/>
  <c r="P139" i="9" s="1"/>
  <c r="AY138" i="9"/>
  <c r="AI138" i="9"/>
  <c r="AR136" i="9"/>
  <c r="T136" i="9" s="1"/>
  <c r="AB136" i="9"/>
  <c r="AJ135" i="9"/>
  <c r="L135" i="9" s="1"/>
  <c r="AR134" i="9"/>
  <c r="T134" i="9" s="1"/>
  <c r="AB134" i="9"/>
  <c r="AJ133" i="9"/>
  <c r="L133" i="9" s="1"/>
  <c r="AR132" i="9"/>
  <c r="T132" i="9" s="1"/>
  <c r="AB132" i="9"/>
  <c r="AM131" i="9"/>
  <c r="O131" i="9" s="1"/>
  <c r="AX130" i="9"/>
  <c r="AH130" i="9"/>
  <c r="J130" i="9" s="1"/>
  <c r="AS129" i="9"/>
  <c r="U129" i="9" s="1"/>
  <c r="AC129" i="9"/>
  <c r="AJ128" i="9"/>
  <c r="L128" i="9" s="1"/>
  <c r="AU127" i="9"/>
  <c r="W127" i="9" s="1"/>
  <c r="AE127" i="9"/>
  <c r="AP126" i="9"/>
  <c r="R126" i="9" s="1"/>
  <c r="Z126" i="9"/>
  <c r="W122" i="11" s="1"/>
  <c r="AK125" i="9"/>
  <c r="AT123" i="9"/>
  <c r="V123" i="9" s="1"/>
  <c r="AD123" i="9"/>
  <c r="AP122" i="9"/>
  <c r="R122" i="9" s="1"/>
  <c r="Z122" i="9"/>
  <c r="W118" i="11" s="1"/>
  <c r="AL121" i="9"/>
  <c r="N121" i="9" s="1"/>
  <c r="AX120" i="9"/>
  <c r="AH120" i="9"/>
  <c r="J120" i="9" s="1"/>
  <c r="AT119" i="9"/>
  <c r="V119" i="9" s="1"/>
  <c r="AD119" i="9"/>
  <c r="AP118" i="9"/>
  <c r="R118" i="9" s="1"/>
  <c r="Z118" i="9"/>
  <c r="W114" i="11" s="1"/>
  <c r="AK117" i="9"/>
  <c r="M117" i="9" s="1"/>
  <c r="AR116" i="9"/>
  <c r="T116" i="9" s="1"/>
  <c r="AB116" i="9"/>
  <c r="AM115" i="9"/>
  <c r="O115" i="9" s="1"/>
  <c r="AX114" i="9"/>
  <c r="AH114" i="9"/>
  <c r="J114" i="9" s="1"/>
  <c r="AS113" i="9"/>
  <c r="U113" i="9" s="1"/>
  <c r="AC113" i="9"/>
  <c r="AJ112" i="9"/>
  <c r="L112" i="9" s="1"/>
  <c r="AU111" i="9"/>
  <c r="W111" i="9" s="1"/>
  <c r="AE111" i="9"/>
  <c r="AP110" i="9"/>
  <c r="R110" i="9" s="1"/>
  <c r="Z110" i="9"/>
  <c r="W106" i="11" s="1"/>
  <c r="AK109" i="9"/>
  <c r="M109" i="9" s="1"/>
  <c r="AR108" i="9"/>
  <c r="T108" i="9" s="1"/>
  <c r="AB108" i="9"/>
  <c r="AM107" i="9"/>
  <c r="O107" i="9" s="1"/>
  <c r="AX106" i="9"/>
  <c r="AH106" i="9"/>
  <c r="J106" i="9" s="1"/>
  <c r="AS105" i="9"/>
  <c r="U105" i="9" s="1"/>
  <c r="AC105" i="9"/>
  <c r="AJ104" i="9"/>
  <c r="L104" i="9" s="1"/>
  <c r="AU103" i="9"/>
  <c r="W103" i="9" s="1"/>
  <c r="AE103" i="9"/>
  <c r="AP102" i="9"/>
  <c r="R102" i="9" s="1"/>
  <c r="Z102" i="9"/>
  <c r="W98" i="11" s="1"/>
  <c r="AK101" i="9"/>
  <c r="M101" i="9" s="1"/>
  <c r="AR100" i="9"/>
  <c r="T100" i="9" s="1"/>
  <c r="AB100" i="9"/>
  <c r="AM99" i="9"/>
  <c r="O99" i="9" s="1"/>
  <c r="AX98" i="9"/>
  <c r="AH98" i="9"/>
  <c r="AA194" i="9"/>
  <c r="AI192" i="9"/>
  <c r="K192" i="9" s="1"/>
  <c r="AG190" i="9"/>
  <c r="I190" i="9" s="1"/>
  <c r="AD187" i="9"/>
  <c r="AY181" i="9"/>
  <c r="AX194" i="9"/>
  <c r="AH194" i="9"/>
  <c r="J194" i="9" s="1"/>
  <c r="AT193" i="9"/>
  <c r="V193" i="9" s="1"/>
  <c r="AD193" i="9"/>
  <c r="AP192" i="9"/>
  <c r="R192" i="9" s="1"/>
  <c r="Z192" i="9"/>
  <c r="W188" i="11" s="1"/>
  <c r="AK191" i="9"/>
  <c r="M191" i="9" s="1"/>
  <c r="AR190" i="9"/>
  <c r="T190" i="9" s="1"/>
  <c r="AB190" i="9"/>
  <c r="AM189" i="9"/>
  <c r="O189" i="9" s="1"/>
  <c r="AX188" i="9"/>
  <c r="AH188" i="9"/>
  <c r="J188" i="9" s="1"/>
  <c r="AS187" i="9"/>
  <c r="U187" i="9" s="1"/>
  <c r="AC187" i="9"/>
  <c r="AK194" i="9"/>
  <c r="M194" i="9" s="1"/>
  <c r="AS193" i="9"/>
  <c r="U193" i="9" s="1"/>
  <c r="AC193" i="9"/>
  <c r="AK192" i="9"/>
  <c r="M192" i="9" s="1"/>
  <c r="AR191" i="9"/>
  <c r="T191" i="9" s="1"/>
  <c r="AB191" i="9"/>
  <c r="AM190" i="9"/>
  <c r="O190" i="9" s="1"/>
  <c r="AX189" i="9"/>
  <c r="AH189" i="9"/>
  <c r="J189" i="9" s="1"/>
  <c r="AS188" i="9"/>
  <c r="U188" i="9" s="1"/>
  <c r="AC188" i="9"/>
  <c r="AJ187" i="9"/>
  <c r="L187" i="9" s="1"/>
  <c r="AU186" i="9"/>
  <c r="W186" i="9" s="1"/>
  <c r="AE186" i="9"/>
  <c r="AP185" i="9"/>
  <c r="R185" i="9" s="1"/>
  <c r="Z185" i="9"/>
  <c r="W181" i="11" s="1"/>
  <c r="AK184" i="9"/>
  <c r="M184" i="9" s="1"/>
  <c r="AR183" i="9"/>
  <c r="T183" i="9" s="1"/>
  <c r="AB183" i="9"/>
  <c r="AM182" i="9"/>
  <c r="O182" i="9" s="1"/>
  <c r="AX181" i="9"/>
  <c r="AH181" i="9"/>
  <c r="J181" i="9" s="1"/>
  <c r="AS180" i="9"/>
  <c r="U180" i="9" s="1"/>
  <c r="AC180" i="9"/>
  <c r="AJ179" i="9"/>
  <c r="AS177" i="9"/>
  <c r="U177" i="9" s="1"/>
  <c r="AC177" i="9"/>
  <c r="Z173" i="11" s="1"/>
  <c r="AK176" i="9"/>
  <c r="AT174" i="9"/>
  <c r="V174" i="9" s="1"/>
  <c r="AD174" i="9"/>
  <c r="AP173" i="9"/>
  <c r="R173" i="9" s="1"/>
  <c r="Z173" i="9"/>
  <c r="W169" i="11" s="1"/>
  <c r="AL172" i="9"/>
  <c r="N172" i="9" s="1"/>
  <c r="AW171" i="9"/>
  <c r="Y171" i="9" s="1"/>
  <c r="AG171" i="9"/>
  <c r="I171" i="9" s="1"/>
  <c r="AN170" i="9"/>
  <c r="P170" i="9" s="1"/>
  <c r="AY169" i="9"/>
  <c r="AI169" i="9"/>
  <c r="K169" i="9" s="1"/>
  <c r="AT168" i="9"/>
  <c r="V168" i="9" s="1"/>
  <c r="AD168" i="9"/>
  <c r="AO167" i="9"/>
  <c r="Q167" i="9" s="1"/>
  <c r="AV166" i="9"/>
  <c r="X166" i="9" s="1"/>
  <c r="AF166" i="9"/>
  <c r="H166" i="9" s="1"/>
  <c r="AQ165" i="9"/>
  <c r="AA165" i="9"/>
  <c r="AJ163" i="9"/>
  <c r="L163" i="9" s="1"/>
  <c r="AR162" i="9"/>
  <c r="T162" i="9" s="1"/>
  <c r="AB162" i="9"/>
  <c r="AJ161" i="9"/>
  <c r="L161" i="9" s="1"/>
  <c r="AR160" i="9"/>
  <c r="T160" i="9" s="1"/>
  <c r="AB160" i="9"/>
  <c r="AM159" i="9"/>
  <c r="O159" i="9" s="1"/>
  <c r="AX158" i="9"/>
  <c r="AH158" i="9"/>
  <c r="J158" i="9" s="1"/>
  <c r="AS157" i="9"/>
  <c r="U157" i="9" s="1"/>
  <c r="AC157" i="9"/>
  <c r="AJ194" i="9"/>
  <c r="L194" i="9" s="1"/>
  <c r="AR193" i="9"/>
  <c r="T193" i="9" s="1"/>
  <c r="AB193" i="9"/>
  <c r="AJ192" i="9"/>
  <c r="L192" i="9" s="1"/>
  <c r="AU191" i="9"/>
  <c r="W191" i="9" s="1"/>
  <c r="AE191" i="9"/>
  <c r="AP190" i="9"/>
  <c r="R190" i="9" s="1"/>
  <c r="Z190" i="9"/>
  <c r="W186" i="11" s="1"/>
  <c r="AK189" i="9"/>
  <c r="M189" i="9" s="1"/>
  <c r="AR188" i="9"/>
  <c r="T188" i="9" s="1"/>
  <c r="AB188" i="9"/>
  <c r="AM187" i="9"/>
  <c r="O187" i="9" s="1"/>
  <c r="AX186" i="9"/>
  <c r="AH186" i="9"/>
  <c r="J186" i="9" s="1"/>
  <c r="AS185" i="9"/>
  <c r="U185" i="9" s="1"/>
  <c r="AC185" i="9"/>
  <c r="AJ184" i="9"/>
  <c r="L184" i="9" s="1"/>
  <c r="AU183" i="9"/>
  <c r="W183" i="9" s="1"/>
  <c r="AE183" i="9"/>
  <c r="AP182" i="9"/>
  <c r="R182" i="9" s="1"/>
  <c r="Z182" i="9"/>
  <c r="W178" i="11" s="1"/>
  <c r="AK181" i="9"/>
  <c r="M181" i="9" s="1"/>
  <c r="AR180" i="9"/>
  <c r="T180" i="9" s="1"/>
  <c r="AB180" i="9"/>
  <c r="AM179" i="9"/>
  <c r="AV177" i="9"/>
  <c r="X177" i="9" s="1"/>
  <c r="AF177" i="9"/>
  <c r="H177" i="9" s="1"/>
  <c r="AN176" i="9"/>
  <c r="AW174" i="9"/>
  <c r="Y174" i="9" s="1"/>
  <c r="AG174" i="9"/>
  <c r="I174" i="9" s="1"/>
  <c r="AO173" i="9"/>
  <c r="Q173" i="9" s="1"/>
  <c r="AW172" i="9"/>
  <c r="Y172" i="9" s="1"/>
  <c r="AG172" i="9"/>
  <c r="I172" i="9" s="1"/>
  <c r="AN171" i="9"/>
  <c r="P171" i="9" s="1"/>
  <c r="AY170" i="9"/>
  <c r="AI170" i="9"/>
  <c r="K170" i="9" s="1"/>
  <c r="AT169" i="9"/>
  <c r="V169" i="9" s="1"/>
  <c r="AD169" i="9"/>
  <c r="AO168" i="9"/>
  <c r="Q168" i="9" s="1"/>
  <c r="AV167" i="9"/>
  <c r="X167" i="9" s="1"/>
  <c r="AF167" i="9"/>
  <c r="H167" i="9" s="1"/>
  <c r="AQ166" i="9"/>
  <c r="S166" i="9" s="1"/>
  <c r="AA166" i="9"/>
  <c r="AL165" i="9"/>
  <c r="AY163" i="9"/>
  <c r="AI163" i="9"/>
  <c r="K163" i="9" s="1"/>
  <c r="AU162" i="9"/>
  <c r="W162" i="9" s="1"/>
  <c r="AE162" i="9"/>
  <c r="AQ161" i="9"/>
  <c r="S161" i="9" s="1"/>
  <c r="AA161" i="9"/>
  <c r="AM160" i="9"/>
  <c r="O160" i="9" s="1"/>
  <c r="AX159" i="9"/>
  <c r="AH159" i="9"/>
  <c r="J159" i="9" s="1"/>
  <c r="AS158" i="9"/>
  <c r="U158" i="9" s="1"/>
  <c r="AC158" i="9"/>
  <c r="AJ157" i="9"/>
  <c r="L157" i="9" s="1"/>
  <c r="AQ193" i="9"/>
  <c r="S193" i="9" s="1"/>
  <c r="AT191" i="9"/>
  <c r="V191" i="9" s="1"/>
  <c r="AR189" i="9"/>
  <c r="T189" i="9" s="1"/>
  <c r="AP187" i="9"/>
  <c r="R187" i="9" s="1"/>
  <c r="AC186" i="9"/>
  <c r="AY184" i="9"/>
  <c r="AX183" i="9"/>
  <c r="AW182" i="9"/>
  <c r="Y182" i="9" s="1"/>
  <c r="AN181" i="9"/>
  <c r="P181" i="9" s="1"/>
  <c r="AE180" i="9"/>
  <c r="AY177" i="9"/>
  <c r="AY176" i="9"/>
  <c r="AU174" i="9"/>
  <c r="W174" i="9" s="1"/>
  <c r="AN173" i="9"/>
  <c r="P173" i="9" s="1"/>
  <c r="AI172" i="9"/>
  <c r="K172" i="9" s="1"/>
  <c r="AH171" i="9"/>
  <c r="J171" i="9" s="1"/>
  <c r="AG170" i="9"/>
  <c r="I170" i="9" s="1"/>
  <c r="AU168" i="9"/>
  <c r="W168" i="9" s="1"/>
  <c r="AL167" i="9"/>
  <c r="N167" i="9" s="1"/>
  <c r="AC166" i="9"/>
  <c r="Z162" i="11" s="1"/>
  <c r="AW163" i="9"/>
  <c r="Y163" i="9" s="1"/>
  <c r="AO162" i="9"/>
  <c r="Q162" i="9" s="1"/>
  <c r="AG161" i="9"/>
  <c r="I161" i="9" s="1"/>
  <c r="AV159" i="9"/>
  <c r="X159" i="9" s="1"/>
  <c r="AM158" i="9"/>
  <c r="O158" i="9" s="1"/>
  <c r="AD157" i="9"/>
  <c r="AL156" i="9"/>
  <c r="N156" i="9" s="1"/>
  <c r="AW155" i="9"/>
  <c r="Y155" i="9" s="1"/>
  <c r="AG155" i="9"/>
  <c r="I155" i="9" s="1"/>
  <c r="AN154" i="9"/>
  <c r="P154" i="9" s="1"/>
  <c r="AY153" i="9"/>
  <c r="AI153" i="9"/>
  <c r="K153" i="9" s="1"/>
  <c r="AT152" i="9"/>
  <c r="AD152" i="9"/>
  <c r="AQ150" i="9"/>
  <c r="S150" i="9" s="1"/>
  <c r="AA150" i="9"/>
  <c r="AM149" i="9"/>
  <c r="O149" i="9" s="1"/>
  <c r="AY148" i="9"/>
  <c r="AI148" i="9"/>
  <c r="K148" i="9" s="1"/>
  <c r="AT147" i="9"/>
  <c r="V147" i="9" s="1"/>
  <c r="AD147" i="9"/>
  <c r="AO146" i="9"/>
  <c r="AX144" i="9"/>
  <c r="AH144" i="9"/>
  <c r="J144" i="9" s="1"/>
  <c r="AT143" i="9"/>
  <c r="V143" i="9" s="1"/>
  <c r="AD143" i="9"/>
  <c r="AO142" i="9"/>
  <c r="Q142" i="9" s="1"/>
  <c r="AV141" i="9"/>
  <c r="X141" i="9" s="1"/>
  <c r="AF141" i="9"/>
  <c r="H141" i="9" s="1"/>
  <c r="AQ140" i="9"/>
  <c r="S140" i="9" s="1"/>
  <c r="AA140" i="9"/>
  <c r="AL139" i="9"/>
  <c r="N139" i="9" s="1"/>
  <c r="AW138" i="9"/>
  <c r="AG138" i="9"/>
  <c r="AP136" i="9"/>
  <c r="R136" i="9" s="1"/>
  <c r="Z136" i="9"/>
  <c r="W132" i="11" s="1"/>
  <c r="AL135" i="9"/>
  <c r="N135" i="9" s="1"/>
  <c r="AX134" i="9"/>
  <c r="AH134" i="9"/>
  <c r="J134" i="9" s="1"/>
  <c r="AT133" i="9"/>
  <c r="V133" i="9" s="1"/>
  <c r="AD133" i="9"/>
  <c r="AP132" i="9"/>
  <c r="R132" i="9" s="1"/>
  <c r="Z132" i="9"/>
  <c r="W128" i="11" s="1"/>
  <c r="AK131" i="9"/>
  <c r="M131" i="9" s="1"/>
  <c r="AR130" i="9"/>
  <c r="T130" i="9" s="1"/>
  <c r="AB130" i="9"/>
  <c r="AM129" i="9"/>
  <c r="O129" i="9" s="1"/>
  <c r="AX128" i="9"/>
  <c r="AH128" i="9"/>
  <c r="J128" i="9" s="1"/>
  <c r="AS127" i="9"/>
  <c r="U127" i="9" s="1"/>
  <c r="AC127" i="9"/>
  <c r="AJ126" i="9"/>
  <c r="L126" i="9" s="1"/>
  <c r="AU125" i="9"/>
  <c r="AE125" i="9"/>
  <c r="AN123" i="9"/>
  <c r="P123" i="9" s="1"/>
  <c r="AV122" i="9"/>
  <c r="X122" i="9" s="1"/>
  <c r="AF122" i="9"/>
  <c r="H122" i="9" s="1"/>
  <c r="AN121" i="9"/>
  <c r="P121" i="9" s="1"/>
  <c r="AV120" i="9"/>
  <c r="X120" i="9" s="1"/>
  <c r="AF120" i="9"/>
  <c r="H120" i="9" s="1"/>
  <c r="AN119" i="9"/>
  <c r="P119" i="9" s="1"/>
  <c r="AV118" i="9"/>
  <c r="X118" i="9" s="1"/>
  <c r="AF118" i="9"/>
  <c r="H118" i="9" s="1"/>
  <c r="AQ117" i="9"/>
  <c r="S117" i="9" s="1"/>
  <c r="AA117" i="9"/>
  <c r="AL116" i="9"/>
  <c r="N116" i="9" s="1"/>
  <c r="AW115" i="9"/>
  <c r="Y115" i="9" s="1"/>
  <c r="AG115" i="9"/>
  <c r="I115" i="9" s="1"/>
  <c r="AN114" i="9"/>
  <c r="P114" i="9" s="1"/>
  <c r="AY113" i="9"/>
  <c r="AI113" i="9"/>
  <c r="K113" i="9" s="1"/>
  <c r="AT112" i="9"/>
  <c r="V112" i="9" s="1"/>
  <c r="AD112" i="9"/>
  <c r="AO111" i="9"/>
  <c r="Q111" i="9" s="1"/>
  <c r="AV110" i="9"/>
  <c r="X110" i="9" s="1"/>
  <c r="AF110" i="9"/>
  <c r="H110" i="9" s="1"/>
  <c r="AQ109" i="9"/>
  <c r="S109" i="9" s="1"/>
  <c r="AA109" i="9"/>
  <c r="AL108" i="9"/>
  <c r="N108" i="9" s="1"/>
  <c r="AW107" i="9"/>
  <c r="Y107" i="9" s="1"/>
  <c r="AG107" i="9"/>
  <c r="I107" i="9" s="1"/>
  <c r="AN106" i="9"/>
  <c r="P106" i="9" s="1"/>
  <c r="AY105" i="9"/>
  <c r="AI105" i="9"/>
  <c r="K105" i="9" s="1"/>
  <c r="AT104" i="9"/>
  <c r="V104" i="9" s="1"/>
  <c r="AD104" i="9"/>
  <c r="AO103" i="9"/>
  <c r="Q103" i="9" s="1"/>
  <c r="AV102" i="9"/>
  <c r="X102" i="9" s="1"/>
  <c r="AF102" i="9"/>
  <c r="H102" i="9" s="1"/>
  <c r="AQ101" i="9"/>
  <c r="S101" i="9" s="1"/>
  <c r="AA101" i="9"/>
  <c r="AL100" i="9"/>
  <c r="N100" i="9" s="1"/>
  <c r="AW99" i="9"/>
  <c r="Y99" i="9" s="1"/>
  <c r="AG99" i="9"/>
  <c r="I99" i="9" s="1"/>
  <c r="AN98" i="9"/>
  <c r="AW96" i="9"/>
  <c r="Y96" i="9" s="1"/>
  <c r="AG96" i="9"/>
  <c r="I96" i="9" s="1"/>
  <c r="AN95" i="9"/>
  <c r="P95" i="9" s="1"/>
  <c r="AY94" i="9"/>
  <c r="AI94" i="9"/>
  <c r="K94" i="9" s="1"/>
  <c r="AT93" i="9"/>
  <c r="V93" i="9" s="1"/>
  <c r="AD93" i="9"/>
  <c r="AO92" i="9"/>
  <c r="Q92" i="9" s="1"/>
  <c r="AV91" i="9"/>
  <c r="X91" i="9" s="1"/>
  <c r="AF91" i="9"/>
  <c r="H91" i="9" s="1"/>
  <c r="AQ90" i="9"/>
  <c r="S90" i="9" s="1"/>
  <c r="AA90" i="9"/>
  <c r="AL89" i="9"/>
  <c r="N89" i="9" s="1"/>
  <c r="AW88" i="9"/>
  <c r="Y88" i="9" s="1"/>
  <c r="AG88" i="9"/>
  <c r="I88" i="9" s="1"/>
  <c r="AN87" i="9"/>
  <c r="P87" i="9" s="1"/>
  <c r="AY86" i="9"/>
  <c r="AI86" i="9"/>
  <c r="K86" i="9" s="1"/>
  <c r="AT85" i="9"/>
  <c r="V85" i="9" s="1"/>
  <c r="AD85" i="9"/>
  <c r="AO84" i="9"/>
  <c r="Q84" i="9" s="1"/>
  <c r="AV83" i="9"/>
  <c r="X83" i="9" s="1"/>
  <c r="AF83" i="9"/>
  <c r="H83" i="9" s="1"/>
  <c r="AQ82" i="9"/>
  <c r="S82" i="9" s="1"/>
  <c r="AA82" i="9"/>
  <c r="AL81" i="9"/>
  <c r="N81" i="9" s="1"/>
  <c r="AW80" i="9"/>
  <c r="Y80" i="9" s="1"/>
  <c r="AG80" i="9"/>
  <c r="I80" i="9" s="1"/>
  <c r="AN79" i="9"/>
  <c r="P79" i="9" s="1"/>
  <c r="AY78" i="9"/>
  <c r="AI78" i="9"/>
  <c r="K78" i="9" s="1"/>
  <c r="AT77" i="9"/>
  <c r="V77" i="9" s="1"/>
  <c r="AD77" i="9"/>
  <c r="AO76" i="9"/>
  <c r="Q76" i="9" s="1"/>
  <c r="AV75" i="9"/>
  <c r="X75" i="9" s="1"/>
  <c r="AF75" i="9"/>
  <c r="H75" i="9" s="1"/>
  <c r="AQ74" i="9"/>
  <c r="S74" i="9" s="1"/>
  <c r="AA74" i="9"/>
  <c r="AL73" i="9"/>
  <c r="N73" i="9" s="1"/>
  <c r="AW72" i="9"/>
  <c r="Y72" i="9" s="1"/>
  <c r="AG72" i="9"/>
  <c r="I72" i="9" s="1"/>
  <c r="AN71" i="9"/>
  <c r="P71" i="9" s="1"/>
  <c r="AY70" i="9"/>
  <c r="AI70" i="9"/>
  <c r="AI194" i="9"/>
  <c r="K194" i="9" s="1"/>
  <c r="AP191" i="9"/>
  <c r="R191" i="9" s="1"/>
  <c r="AM188" i="9"/>
  <c r="O188" i="9" s="1"/>
  <c r="AB186" i="9"/>
  <c r="AA185" i="9"/>
  <c r="Z184" i="9"/>
  <c r="W180" i="11" s="1"/>
  <c r="AV182" i="9"/>
  <c r="X182" i="9" s="1"/>
  <c r="AM181" i="9"/>
  <c r="O181" i="9" s="1"/>
  <c r="AD180" i="9"/>
  <c r="AX177" i="9"/>
  <c r="AX176" i="9"/>
  <c r="AR174" i="9"/>
  <c r="T174" i="9" s="1"/>
  <c r="AM173" i="9"/>
  <c r="O173" i="9" s="1"/>
  <c r="AF172" i="9"/>
  <c r="H172" i="9" s="1"/>
  <c r="AT170" i="9"/>
  <c r="V170" i="9" s="1"/>
  <c r="AK169" i="9"/>
  <c r="M169" i="9" s="1"/>
  <c r="AB168" i="9"/>
  <c r="AA167" i="9"/>
  <c r="Z166" i="9"/>
  <c r="W162" i="11" s="1"/>
  <c r="AT163" i="9"/>
  <c r="V163" i="9" s="1"/>
  <c r="AL162" i="9"/>
  <c r="N162" i="9" s="1"/>
  <c r="AD161" i="9"/>
  <c r="AS159" i="9"/>
  <c r="U159" i="9" s="1"/>
  <c r="AJ158" i="9"/>
  <c r="L158" i="9" s="1"/>
  <c r="AI157" i="9"/>
  <c r="K157" i="9" s="1"/>
  <c r="AO156" i="9"/>
  <c r="Q156" i="9" s="1"/>
  <c r="AV155" i="9"/>
  <c r="X155" i="9" s="1"/>
  <c r="AF155" i="9"/>
  <c r="H155" i="9" s="1"/>
  <c r="AQ154" i="9"/>
  <c r="S154" i="9" s="1"/>
  <c r="AA154" i="9"/>
  <c r="AL153" i="9"/>
  <c r="N153" i="9" s="1"/>
  <c r="AW152" i="9"/>
  <c r="AG152" i="9"/>
  <c r="AP150" i="9"/>
  <c r="R150" i="9" s="1"/>
  <c r="Z150" i="9"/>
  <c r="W146" i="11" s="1"/>
  <c r="AL149" i="9"/>
  <c r="N149" i="9" s="1"/>
  <c r="AX148" i="9"/>
  <c r="AH148" i="9"/>
  <c r="J148" i="9" s="1"/>
  <c r="AS147" i="9"/>
  <c r="U147" i="9" s="1"/>
  <c r="AC147" i="9"/>
  <c r="AJ146" i="9"/>
  <c r="AS144" i="9"/>
  <c r="U144" i="9" s="1"/>
  <c r="AC144" i="9"/>
  <c r="Z140" i="11" s="1"/>
  <c r="AK143" i="9"/>
  <c r="M143" i="9" s="1"/>
  <c r="AR142" i="9"/>
  <c r="T142" i="9" s="1"/>
  <c r="AB142" i="9"/>
  <c r="AM141" i="9"/>
  <c r="O141" i="9" s="1"/>
  <c r="AX140" i="9"/>
  <c r="AH140" i="9"/>
  <c r="J140" i="9" s="1"/>
  <c r="AS139" i="9"/>
  <c r="U139" i="9" s="1"/>
  <c r="AC139" i="9"/>
  <c r="Z135" i="11" s="1"/>
  <c r="AJ138" i="9"/>
  <c r="AS136" i="9"/>
  <c r="U136" i="9" s="1"/>
  <c r="AC136" i="9"/>
  <c r="Z132" i="11" s="1"/>
  <c r="AK135" i="9"/>
  <c r="M135" i="9" s="1"/>
  <c r="AS134" i="9"/>
  <c r="U134" i="9" s="1"/>
  <c r="AC134" i="9"/>
  <c r="Z130" i="11" s="1"/>
  <c r="AK133" i="9"/>
  <c r="M133" i="9" s="1"/>
  <c r="AS132" i="9"/>
  <c r="U132" i="9" s="1"/>
  <c r="AC132" i="9"/>
  <c r="AJ131" i="9"/>
  <c r="L131" i="9" s="1"/>
  <c r="AU130" i="9"/>
  <c r="W130" i="9" s="1"/>
  <c r="AE130" i="9"/>
  <c r="AP129" i="9"/>
  <c r="R129" i="9" s="1"/>
  <c r="Z129" i="9"/>
  <c r="W125" i="11" s="1"/>
  <c r="AK128" i="9"/>
  <c r="M128" i="9" s="1"/>
  <c r="AR127" i="9"/>
  <c r="T127" i="9" s="1"/>
  <c r="AB127" i="9"/>
  <c r="AM126" i="9"/>
  <c r="O126" i="9" s="1"/>
  <c r="AX125" i="9"/>
  <c r="AH125" i="9"/>
  <c r="AU123" i="9"/>
  <c r="W123" i="9" s="1"/>
  <c r="AE123" i="9"/>
  <c r="AQ122" i="9"/>
  <c r="S122" i="9" s="1"/>
  <c r="AA122" i="9"/>
  <c r="AM121" i="9"/>
  <c r="O121" i="9" s="1"/>
  <c r="AY120" i="9"/>
  <c r="AI120" i="9"/>
  <c r="K120" i="9" s="1"/>
  <c r="AU119" i="9"/>
  <c r="W119" i="9" s="1"/>
  <c r="AE119" i="9"/>
  <c r="AQ118" i="9"/>
  <c r="S118" i="9" s="1"/>
  <c r="AA118" i="9"/>
  <c r="AL117" i="9"/>
  <c r="N117" i="9" s="1"/>
  <c r="AW116" i="9"/>
  <c r="Y116" i="9" s="1"/>
  <c r="AG116" i="9"/>
  <c r="I116" i="9" s="1"/>
  <c r="AN115" i="9"/>
  <c r="P115" i="9" s="1"/>
  <c r="AY114" i="9"/>
  <c r="AI114" i="9"/>
  <c r="K114" i="9" s="1"/>
  <c r="AT113" i="9"/>
  <c r="V113" i="9" s="1"/>
  <c r="AD113" i="9"/>
  <c r="AO112" i="9"/>
  <c r="Q112" i="9" s="1"/>
  <c r="AV111" i="9"/>
  <c r="X111" i="9" s="1"/>
  <c r="AF111" i="9"/>
  <c r="H111" i="9" s="1"/>
  <c r="AY193" i="9"/>
  <c r="AK190" i="9"/>
  <c r="M190" i="9" s="1"/>
  <c r="AX187" i="9"/>
  <c r="AG186" i="9"/>
  <c r="I186" i="9" s="1"/>
  <c r="AU184" i="9"/>
  <c r="W184" i="9" s="1"/>
  <c r="AL183" i="9"/>
  <c r="N183" i="9" s="1"/>
  <c r="AC182" i="9"/>
  <c r="AY180" i="9"/>
  <c r="AX179" i="9"/>
  <c r="AU177" i="9"/>
  <c r="W177" i="9" s="1"/>
  <c r="AM176" i="9"/>
  <c r="AI174" i="9"/>
  <c r="K174" i="9" s="1"/>
  <c r="AB173" i="9"/>
  <c r="AT171" i="9"/>
  <c r="V171" i="9" s="1"/>
  <c r="AK170" i="9"/>
  <c r="M170" i="9" s="1"/>
  <c r="AB169" i="9"/>
  <c r="AA168" i="9"/>
  <c r="Z167" i="9"/>
  <c r="W163" i="11" s="1"/>
  <c r="AV165" i="9"/>
  <c r="AK163" i="9"/>
  <c r="M163" i="9" s="1"/>
  <c r="AC162" i="9"/>
  <c r="Z158" i="11" s="1"/>
  <c r="AS160" i="9"/>
  <c r="U160" i="9" s="1"/>
  <c r="AJ159" i="9"/>
  <c r="L159" i="9" s="1"/>
  <c r="AI158" i="9"/>
  <c r="K158" i="9" s="1"/>
  <c r="AH157" i="9"/>
  <c r="J157" i="9" s="1"/>
  <c r="AN156" i="9"/>
  <c r="P156" i="9" s="1"/>
  <c r="AY155" i="9"/>
  <c r="AI155" i="9"/>
  <c r="K155" i="9" s="1"/>
  <c r="AT154" i="9"/>
  <c r="V154" i="9" s="1"/>
  <c r="AD154" i="9"/>
  <c r="AO153" i="9"/>
  <c r="Q153" i="9" s="1"/>
  <c r="AV152" i="9"/>
  <c r="AF152" i="9"/>
  <c r="AO150" i="9"/>
  <c r="Q150" i="9" s="1"/>
  <c r="AW149" i="9"/>
  <c r="Y149" i="9" s="1"/>
  <c r="AG149" i="9"/>
  <c r="I149" i="9" s="1"/>
  <c r="AO148" i="9"/>
  <c r="Q148" i="9" s="1"/>
  <c r="AV147" i="9"/>
  <c r="X147" i="9" s="1"/>
  <c r="AF147" i="9"/>
  <c r="H147" i="9" s="1"/>
  <c r="AQ146" i="9"/>
  <c r="AA146" i="9"/>
  <c r="AJ144" i="9"/>
  <c r="L144" i="9" s="1"/>
  <c r="AR143" i="9"/>
  <c r="T143" i="9" s="1"/>
  <c r="AB143" i="9"/>
  <c r="AM142" i="9"/>
  <c r="O142" i="9" s="1"/>
  <c r="AX141" i="9"/>
  <c r="AH141" i="9"/>
  <c r="J141" i="9" s="1"/>
  <c r="AS140" i="9"/>
  <c r="U140" i="9" s="1"/>
  <c r="AC140" i="9"/>
  <c r="Z136" i="11" s="1"/>
  <c r="AJ139" i="9"/>
  <c r="L139" i="9" s="1"/>
  <c r="AU138" i="9"/>
  <c r="AE138" i="9"/>
  <c r="AN136" i="9"/>
  <c r="P136" i="9" s="1"/>
  <c r="AV135" i="9"/>
  <c r="X135" i="9" s="1"/>
  <c r="AF135" i="9"/>
  <c r="H135" i="9" s="1"/>
  <c r="AN134" i="9"/>
  <c r="P134" i="9" s="1"/>
  <c r="AV133" i="9"/>
  <c r="X133" i="9" s="1"/>
  <c r="AF133" i="9"/>
  <c r="H133" i="9" s="1"/>
  <c r="AN132" i="9"/>
  <c r="P132" i="9" s="1"/>
  <c r="AY131" i="9"/>
  <c r="AI131" i="9"/>
  <c r="K131" i="9" s="1"/>
  <c r="AT130" i="9"/>
  <c r="V130" i="9" s="1"/>
  <c r="AD130" i="9"/>
  <c r="AO129" i="9"/>
  <c r="Q129" i="9" s="1"/>
  <c r="AV128" i="9"/>
  <c r="X128" i="9" s="1"/>
  <c r="AF128" i="9"/>
  <c r="H128" i="9" s="1"/>
  <c r="AQ127" i="9"/>
  <c r="S127" i="9" s="1"/>
  <c r="AA127" i="9"/>
  <c r="AL126" i="9"/>
  <c r="N126" i="9" s="1"/>
  <c r="AW125" i="9"/>
  <c r="AG125" i="9"/>
  <c r="AP123" i="9"/>
  <c r="R123" i="9" s="1"/>
  <c r="Z123" i="9"/>
  <c r="W119" i="11" s="1"/>
  <c r="AL122" i="9"/>
  <c r="N122" i="9" s="1"/>
  <c r="AX121" i="9"/>
  <c r="AH121" i="9"/>
  <c r="J121" i="9" s="1"/>
  <c r="AT120" i="9"/>
  <c r="V120" i="9" s="1"/>
  <c r="AD120" i="9"/>
  <c r="AP119" i="9"/>
  <c r="R119" i="9" s="1"/>
  <c r="Z119" i="9"/>
  <c r="W115" i="11" s="1"/>
  <c r="AL118" i="9"/>
  <c r="N118" i="9" s="1"/>
  <c r="AW117" i="9"/>
  <c r="Y117" i="9" s="1"/>
  <c r="AG117" i="9"/>
  <c r="I117" i="9" s="1"/>
  <c r="AN116" i="9"/>
  <c r="P116" i="9" s="1"/>
  <c r="AY115" i="9"/>
  <c r="AI115" i="9"/>
  <c r="K115" i="9" s="1"/>
  <c r="AT114" i="9"/>
  <c r="V114" i="9" s="1"/>
  <c r="AD114" i="9"/>
  <c r="AO113" i="9"/>
  <c r="Q113" i="9" s="1"/>
  <c r="AV112" i="9"/>
  <c r="X112" i="9" s="1"/>
  <c r="AF112" i="9"/>
  <c r="H112" i="9" s="1"/>
  <c r="AQ111" i="9"/>
  <c r="S111" i="9" s="1"/>
  <c r="AA111" i="9"/>
  <c r="AL110" i="9"/>
  <c r="N110" i="9" s="1"/>
  <c r="AW109" i="9"/>
  <c r="Y109" i="9" s="1"/>
  <c r="AG109" i="9"/>
  <c r="I109" i="9" s="1"/>
  <c r="AN108" i="9"/>
  <c r="P108" i="9" s="1"/>
  <c r="AY107" i="9"/>
  <c r="AI107" i="9"/>
  <c r="K107" i="9" s="1"/>
  <c r="AT106" i="9"/>
  <c r="V106" i="9" s="1"/>
  <c r="AD106" i="9"/>
  <c r="AO105" i="9"/>
  <c r="Q105" i="9" s="1"/>
  <c r="AV104" i="9"/>
  <c r="X104" i="9" s="1"/>
  <c r="AF104" i="9"/>
  <c r="H104" i="9" s="1"/>
  <c r="AQ103" i="9"/>
  <c r="S103" i="9" s="1"/>
  <c r="AA103" i="9"/>
  <c r="AL102" i="9"/>
  <c r="N102" i="9" s="1"/>
  <c r="AW101" i="9"/>
  <c r="Y101" i="9" s="1"/>
  <c r="AG101" i="9"/>
  <c r="I101" i="9" s="1"/>
  <c r="AN100" i="9"/>
  <c r="P100" i="9" s="1"/>
  <c r="AY99" i="9"/>
  <c r="AI99" i="9"/>
  <c r="K99" i="9" s="1"/>
  <c r="AT98" i="9"/>
  <c r="AD98" i="9"/>
  <c r="AU193" i="9"/>
  <c r="W193" i="9" s="1"/>
  <c r="AX191" i="9"/>
  <c r="AV189" i="9"/>
  <c r="X189" i="9" s="1"/>
  <c r="AN186" i="9"/>
  <c r="P186" i="9" s="1"/>
  <c r="AH180" i="9"/>
  <c r="J180" i="9" s="1"/>
  <c r="AV174" i="9"/>
  <c r="X174" i="9" s="1"/>
  <c r="AT194" i="9"/>
  <c r="V194" i="9" s="1"/>
  <c r="AD194" i="9"/>
  <c r="AP193" i="9"/>
  <c r="R193" i="9" s="1"/>
  <c r="Z193" i="9"/>
  <c r="W189" i="11" s="1"/>
  <c r="AL192" i="9"/>
  <c r="N192" i="9" s="1"/>
  <c r="AW191" i="9"/>
  <c r="Y191" i="9" s="1"/>
  <c r="AG191" i="9"/>
  <c r="I191" i="9" s="1"/>
  <c r="AN190" i="9"/>
  <c r="P190" i="9" s="1"/>
  <c r="AY189" i="9"/>
  <c r="AI189" i="9"/>
  <c r="K189" i="9" s="1"/>
  <c r="AT188" i="9"/>
  <c r="V188" i="9" s="1"/>
  <c r="AD188" i="9"/>
  <c r="AO187" i="9"/>
  <c r="Q187" i="9" s="1"/>
  <c r="AW194" i="9"/>
  <c r="Y194" i="9" s="1"/>
  <c r="AG194" i="9"/>
  <c r="I194" i="9" s="1"/>
  <c r="AO193" i="9"/>
  <c r="Q193" i="9" s="1"/>
  <c r="AW192" i="9"/>
  <c r="Y192" i="9" s="1"/>
  <c r="AG192" i="9"/>
  <c r="I192" i="9" s="1"/>
  <c r="AN191" i="9"/>
  <c r="P191" i="9" s="1"/>
  <c r="AY190" i="9"/>
  <c r="AI190" i="9"/>
  <c r="K190" i="9" s="1"/>
  <c r="AT189" i="9"/>
  <c r="V189" i="9" s="1"/>
  <c r="AD189" i="9"/>
  <c r="AO188" i="9"/>
  <c r="Q188" i="9" s="1"/>
  <c r="AV187" i="9"/>
  <c r="X187" i="9" s="1"/>
  <c r="AF187" i="9"/>
  <c r="H187" i="9" s="1"/>
  <c r="AQ186" i="9"/>
  <c r="S186" i="9" s="1"/>
  <c r="AA186" i="9"/>
  <c r="AL185" i="9"/>
  <c r="N185" i="9" s="1"/>
  <c r="AW184" i="9"/>
  <c r="Y184" i="9" s="1"/>
  <c r="AG184" i="9"/>
  <c r="I184" i="9" s="1"/>
  <c r="AN183" i="9"/>
  <c r="P183" i="9" s="1"/>
  <c r="AY182" i="9"/>
  <c r="AI182" i="9"/>
  <c r="K182" i="9" s="1"/>
  <c r="AT181" i="9"/>
  <c r="V181" i="9" s="1"/>
  <c r="AD181" i="9"/>
  <c r="AO180" i="9"/>
  <c r="Q180" i="9" s="1"/>
  <c r="AV179" i="9"/>
  <c r="AF179" i="9"/>
  <c r="AO177" i="9"/>
  <c r="Q177" i="9" s="1"/>
  <c r="AW176" i="9"/>
  <c r="AG176" i="9"/>
  <c r="AP174" i="9"/>
  <c r="R174" i="9" s="1"/>
  <c r="Z174" i="9"/>
  <c r="W170" i="11" s="1"/>
  <c r="AL173" i="9"/>
  <c r="N173" i="9" s="1"/>
  <c r="AX172" i="9"/>
  <c r="AH172" i="9"/>
  <c r="J172" i="9" s="1"/>
  <c r="AS171" i="9"/>
  <c r="U171" i="9" s="1"/>
  <c r="AC171" i="9"/>
  <c r="AJ170" i="9"/>
  <c r="L170" i="9" s="1"/>
  <c r="AU169" i="9"/>
  <c r="W169" i="9" s="1"/>
  <c r="AE169" i="9"/>
  <c r="AP168" i="9"/>
  <c r="R168" i="9" s="1"/>
  <c r="Z168" i="9"/>
  <c r="W164" i="11" s="1"/>
  <c r="AK167" i="9"/>
  <c r="M167" i="9" s="1"/>
  <c r="AR166" i="9"/>
  <c r="T166" i="9" s="1"/>
  <c r="AB166" i="9"/>
  <c r="AM165" i="9"/>
  <c r="AV163" i="9"/>
  <c r="X163" i="9" s="1"/>
  <c r="AF163" i="9"/>
  <c r="H163" i="9" s="1"/>
  <c r="AN162" i="9"/>
  <c r="P162" i="9" s="1"/>
  <c r="AV161" i="9"/>
  <c r="X161" i="9" s="1"/>
  <c r="AF161" i="9"/>
  <c r="H161" i="9" s="1"/>
  <c r="AN160" i="9"/>
  <c r="P160" i="9" s="1"/>
  <c r="AY159" i="9"/>
  <c r="AI159" i="9"/>
  <c r="K159" i="9" s="1"/>
  <c r="AT158" i="9"/>
  <c r="V158" i="9" s="1"/>
  <c r="AD158" i="9"/>
  <c r="AO157" i="9"/>
  <c r="Q157" i="9" s="1"/>
  <c r="AV194" i="9"/>
  <c r="X194" i="9" s="1"/>
  <c r="AF194" i="9"/>
  <c r="H194" i="9" s="1"/>
  <c r="AN193" i="9"/>
  <c r="P193" i="9" s="1"/>
  <c r="AV192" i="9"/>
  <c r="X192" i="9" s="1"/>
  <c r="AF192" i="9"/>
  <c r="H192" i="9" s="1"/>
  <c r="AQ191" i="9"/>
  <c r="S191" i="9" s="1"/>
  <c r="AA191" i="9"/>
  <c r="AL190" i="9"/>
  <c r="N190" i="9" s="1"/>
  <c r="AW189" i="9"/>
  <c r="Y189" i="9" s="1"/>
  <c r="AG189" i="9"/>
  <c r="I189" i="9" s="1"/>
  <c r="AN188" i="9"/>
  <c r="P188" i="9" s="1"/>
  <c r="AY187" i="9"/>
  <c r="AI187" i="9"/>
  <c r="K187" i="9" s="1"/>
  <c r="AT186" i="9"/>
  <c r="V186" i="9" s="1"/>
  <c r="AD186" i="9"/>
  <c r="AO185" i="9"/>
  <c r="Q185" i="9" s="1"/>
  <c r="AV184" i="9"/>
  <c r="X184" i="9" s="1"/>
  <c r="AF184" i="9"/>
  <c r="H184" i="9" s="1"/>
  <c r="AQ183" i="9"/>
  <c r="S183" i="9" s="1"/>
  <c r="AA183" i="9"/>
  <c r="AL182" i="9"/>
  <c r="N182" i="9" s="1"/>
  <c r="AW181" i="9"/>
  <c r="Y181" i="9" s="1"/>
  <c r="AG181" i="9"/>
  <c r="I181" i="9" s="1"/>
  <c r="AN180" i="9"/>
  <c r="P180" i="9" s="1"/>
  <c r="AY179" i="9"/>
  <c r="AI179" i="9"/>
  <c r="AR177" i="9"/>
  <c r="T177" i="9" s="1"/>
  <c r="AB177" i="9"/>
  <c r="AJ176" i="9"/>
  <c r="AS174" i="9"/>
  <c r="U174" i="9" s="1"/>
  <c r="AC174" i="9"/>
  <c r="Z170" i="11" s="1"/>
  <c r="AK173" i="9"/>
  <c r="M173" i="9" s="1"/>
  <c r="AS172" i="9"/>
  <c r="U172" i="9" s="1"/>
  <c r="AC172" i="9"/>
  <c r="Z168" i="11" s="1"/>
  <c r="AJ171" i="9"/>
  <c r="L171" i="9" s="1"/>
  <c r="AU170" i="9"/>
  <c r="W170" i="9" s="1"/>
  <c r="AE170" i="9"/>
  <c r="AP169" i="9"/>
  <c r="R169" i="9" s="1"/>
  <c r="Z169" i="9"/>
  <c r="W165" i="11" s="1"/>
  <c r="AK168" i="9"/>
  <c r="M168" i="9" s="1"/>
  <c r="AR167" i="9"/>
  <c r="T167" i="9" s="1"/>
  <c r="AB167" i="9"/>
  <c r="AM166" i="9"/>
  <c r="O166" i="9" s="1"/>
  <c r="AX165" i="9"/>
  <c r="AH165" i="9"/>
  <c r="AU163" i="9"/>
  <c r="W163" i="9" s="1"/>
  <c r="AE163" i="9"/>
  <c r="AQ162" i="9"/>
  <c r="S162" i="9" s="1"/>
  <c r="AA162" i="9"/>
  <c r="AM161" i="9"/>
  <c r="O161" i="9" s="1"/>
  <c r="AY160" i="9"/>
  <c r="AI160" i="9"/>
  <c r="K160" i="9" s="1"/>
  <c r="AT159" i="9"/>
  <c r="V159" i="9" s="1"/>
  <c r="AD159" i="9"/>
  <c r="AO158" i="9"/>
  <c r="Q158" i="9" s="1"/>
  <c r="AV157" i="9"/>
  <c r="X157" i="9" s="1"/>
  <c r="AF157" i="9"/>
  <c r="H157" i="9" s="1"/>
  <c r="AA193" i="9"/>
  <c r="AD191" i="9"/>
  <c r="AB189" i="9"/>
  <c r="Z187" i="9"/>
  <c r="W183" i="11" s="1"/>
  <c r="AR185" i="9"/>
  <c r="T185" i="9" s="1"/>
  <c r="AQ184" i="9"/>
  <c r="S184" i="9" s="1"/>
  <c r="AP183" i="9"/>
  <c r="R183" i="9" s="1"/>
  <c r="AO182" i="9"/>
  <c r="Q182" i="9" s="1"/>
  <c r="AF181" i="9"/>
  <c r="H181" i="9" s="1"/>
  <c r="AT179" i="9"/>
  <c r="AQ177" i="9"/>
  <c r="S177" i="9" s="1"/>
  <c r="AQ176" i="9"/>
  <c r="AM174" i="9"/>
  <c r="O174" i="9" s="1"/>
  <c r="AF173" i="9"/>
  <c r="H173" i="9" s="1"/>
  <c r="AA172" i="9"/>
  <c r="Z171" i="9"/>
  <c r="W167" i="11" s="1"/>
  <c r="AV169" i="9"/>
  <c r="X169" i="9" s="1"/>
  <c r="AM168" i="9"/>
  <c r="O168" i="9" s="1"/>
  <c r="AD167" i="9"/>
  <c r="AR165" i="9"/>
  <c r="AO163" i="9"/>
  <c r="Q163" i="9" s="1"/>
  <c r="AG162" i="9"/>
  <c r="I162" i="9" s="1"/>
  <c r="AW160" i="9"/>
  <c r="Y160" i="9" s="1"/>
  <c r="AN159" i="9"/>
  <c r="P159" i="9" s="1"/>
  <c r="AE158" i="9"/>
  <c r="AX156" i="9"/>
  <c r="AH156" i="9"/>
  <c r="J156" i="9" s="1"/>
  <c r="AS155" i="9"/>
  <c r="U155" i="9" s="1"/>
  <c r="AC155" i="9"/>
  <c r="AJ154" i="9"/>
  <c r="L154" i="9" s="1"/>
  <c r="AU153" i="9"/>
  <c r="W153" i="9" s="1"/>
  <c r="AE153" i="9"/>
  <c r="AP152" i="9"/>
  <c r="Z152" i="9"/>
  <c r="AM150" i="9"/>
  <c r="O150" i="9" s="1"/>
  <c r="AY149" i="9"/>
  <c r="AI149" i="9"/>
  <c r="K149" i="9" s="1"/>
  <c r="AU148" i="9"/>
  <c r="W148" i="9" s="1"/>
  <c r="AE148" i="9"/>
  <c r="AP147" i="9"/>
  <c r="R147" i="9" s="1"/>
  <c r="Z147" i="9"/>
  <c r="W143" i="11" s="1"/>
  <c r="AK146" i="9"/>
  <c r="AT144" i="9"/>
  <c r="V144" i="9" s="1"/>
  <c r="AD144" i="9"/>
  <c r="AP143" i="9"/>
  <c r="R143" i="9" s="1"/>
  <c r="Z143" i="9"/>
  <c r="W139" i="11" s="1"/>
  <c r="AK142" i="9"/>
  <c r="M142" i="9" s="1"/>
  <c r="AR141" i="9"/>
  <c r="T141" i="9" s="1"/>
  <c r="AB141" i="9"/>
  <c r="AM140" i="9"/>
  <c r="O140" i="9" s="1"/>
  <c r="AX139" i="9"/>
  <c r="AH139" i="9"/>
  <c r="J139" i="9" s="1"/>
  <c r="AS138" i="9"/>
  <c r="AC138" i="9"/>
  <c r="AL136" i="9"/>
  <c r="N136" i="9" s="1"/>
  <c r="AX135" i="9"/>
  <c r="AH135" i="9"/>
  <c r="J135" i="9" s="1"/>
  <c r="AT134" i="9"/>
  <c r="V134" i="9" s="1"/>
  <c r="AD134" i="9"/>
  <c r="AP133" i="9"/>
  <c r="R133" i="9" s="1"/>
  <c r="Z133" i="9"/>
  <c r="W129" i="11" s="1"/>
  <c r="AL132" i="9"/>
  <c r="N132" i="9" s="1"/>
  <c r="AW131" i="9"/>
  <c r="Y131" i="9" s="1"/>
  <c r="AG131" i="9"/>
  <c r="I131" i="9" s="1"/>
  <c r="AN130" i="9"/>
  <c r="P130" i="9" s="1"/>
  <c r="AY129" i="9"/>
  <c r="AI129" i="9"/>
  <c r="K129" i="9" s="1"/>
  <c r="AT128" i="9"/>
  <c r="V128" i="9" s="1"/>
  <c r="AD128" i="9"/>
  <c r="AO127" i="9"/>
  <c r="Q127" i="9" s="1"/>
  <c r="AV126" i="9"/>
  <c r="X126" i="9" s="1"/>
  <c r="AF126" i="9"/>
  <c r="H126" i="9" s="1"/>
  <c r="AQ125" i="9"/>
  <c r="AA125" i="9"/>
  <c r="AJ123" i="9"/>
  <c r="L123" i="9" s="1"/>
  <c r="AR122" i="9"/>
  <c r="T122" i="9" s="1"/>
  <c r="AB122" i="9"/>
  <c r="AJ121" i="9"/>
  <c r="L121" i="9" s="1"/>
  <c r="AR120" i="9"/>
  <c r="T120" i="9" s="1"/>
  <c r="AB120" i="9"/>
  <c r="AJ119" i="9"/>
  <c r="L119" i="9" s="1"/>
  <c r="AR118" i="9"/>
  <c r="T118" i="9" s="1"/>
  <c r="AB118" i="9"/>
  <c r="AM117" i="9"/>
  <c r="O117" i="9" s="1"/>
  <c r="AX116" i="9"/>
  <c r="AH116" i="9"/>
  <c r="J116" i="9" s="1"/>
  <c r="AS115" i="9"/>
  <c r="U115" i="9" s="1"/>
  <c r="AC115" i="9"/>
  <c r="AJ114" i="9"/>
  <c r="L114" i="9" s="1"/>
  <c r="AU113" i="9"/>
  <c r="W113" i="9" s="1"/>
  <c r="AE113" i="9"/>
  <c r="AP112" i="9"/>
  <c r="R112" i="9" s="1"/>
  <c r="Z112" i="9"/>
  <c r="W108" i="11" s="1"/>
  <c r="AK111" i="9"/>
  <c r="M111" i="9" s="1"/>
  <c r="AR110" i="9"/>
  <c r="T110" i="9" s="1"/>
  <c r="AB110" i="9"/>
  <c r="AM109" i="9"/>
  <c r="O109" i="9" s="1"/>
  <c r="AX108" i="9"/>
  <c r="AH108" i="9"/>
  <c r="J108" i="9" s="1"/>
  <c r="AS107" i="9"/>
  <c r="U107" i="9" s="1"/>
  <c r="AC107" i="9"/>
  <c r="AJ106" i="9"/>
  <c r="L106" i="9" s="1"/>
  <c r="AU105" i="9"/>
  <c r="W105" i="9" s="1"/>
  <c r="AE105" i="9"/>
  <c r="AP104" i="9"/>
  <c r="R104" i="9" s="1"/>
  <c r="Z104" i="9"/>
  <c r="W100" i="11" s="1"/>
  <c r="AK103" i="9"/>
  <c r="M103" i="9" s="1"/>
  <c r="AR102" i="9"/>
  <c r="T102" i="9" s="1"/>
  <c r="AB102" i="9"/>
  <c r="AM101" i="9"/>
  <c r="O101" i="9" s="1"/>
  <c r="AX100" i="9"/>
  <c r="AH100" i="9"/>
  <c r="J100" i="9" s="1"/>
  <c r="AS99" i="9"/>
  <c r="U99" i="9" s="1"/>
  <c r="AC99" i="9"/>
  <c r="Z95" i="11" s="1"/>
  <c r="AJ98" i="9"/>
  <c r="AS96" i="9"/>
  <c r="U96" i="9" s="1"/>
  <c r="AC96" i="9"/>
  <c r="AJ95" i="9"/>
  <c r="L95" i="9" s="1"/>
  <c r="AU94" i="9"/>
  <c r="W94" i="9" s="1"/>
  <c r="AE94" i="9"/>
  <c r="AP93" i="9"/>
  <c r="R93" i="9" s="1"/>
  <c r="Z93" i="9"/>
  <c r="W89" i="11" s="1"/>
  <c r="D89" i="11" s="1"/>
  <c r="AK92" i="9"/>
  <c r="M92" i="9" s="1"/>
  <c r="AR91" i="9"/>
  <c r="T91" i="9" s="1"/>
  <c r="AB91" i="9"/>
  <c r="AM90" i="9"/>
  <c r="O90" i="9" s="1"/>
  <c r="AX89" i="9"/>
  <c r="AH89" i="9"/>
  <c r="J89" i="9" s="1"/>
  <c r="AS88" i="9"/>
  <c r="U88" i="9" s="1"/>
  <c r="AC88" i="9"/>
  <c r="Z84" i="11" s="1"/>
  <c r="AJ87" i="9"/>
  <c r="L87" i="9" s="1"/>
  <c r="AU86" i="9"/>
  <c r="W86" i="9" s="1"/>
  <c r="AE86" i="9"/>
  <c r="AP85" i="9"/>
  <c r="R85" i="9" s="1"/>
  <c r="Z85" i="9"/>
  <c r="W81" i="11" s="1"/>
  <c r="AK84" i="9"/>
  <c r="M84" i="9" s="1"/>
  <c r="AR83" i="9"/>
  <c r="T83" i="9" s="1"/>
  <c r="AB83" i="9"/>
  <c r="AM82" i="9"/>
  <c r="O82" i="9" s="1"/>
  <c r="AX81" i="9"/>
  <c r="AH81" i="9"/>
  <c r="J81" i="9" s="1"/>
  <c r="AS80" i="9"/>
  <c r="U80" i="9" s="1"/>
  <c r="AC80" i="9"/>
  <c r="Z76" i="11" s="1"/>
  <c r="AJ79" i="9"/>
  <c r="L79" i="9" s="1"/>
  <c r="AU78" i="9"/>
  <c r="W78" i="9" s="1"/>
  <c r="AE78" i="9"/>
  <c r="AP77" i="9"/>
  <c r="R77" i="9" s="1"/>
  <c r="Z77" i="9"/>
  <c r="W73" i="11" s="1"/>
  <c r="AK76" i="9"/>
  <c r="M76" i="9" s="1"/>
  <c r="AR75" i="9"/>
  <c r="T75" i="9" s="1"/>
  <c r="AB75" i="9"/>
  <c r="AM74" i="9"/>
  <c r="O74" i="9" s="1"/>
  <c r="AX73" i="9"/>
  <c r="AH73" i="9"/>
  <c r="J73" i="9" s="1"/>
  <c r="AS72" i="9"/>
  <c r="U72" i="9" s="1"/>
  <c r="AC72" i="9"/>
  <c r="Z68" i="11" s="1"/>
  <c r="AJ71" i="9"/>
  <c r="L71" i="9" s="1"/>
  <c r="AU70" i="9"/>
  <c r="AE70" i="9"/>
  <c r="AM193" i="9"/>
  <c r="O193" i="9" s="1"/>
  <c r="Z191" i="9"/>
  <c r="W187" i="11" s="1"/>
  <c r="AD109" i="9"/>
  <c r="Z105" i="9"/>
  <c r="W101" i="11" s="1"/>
  <c r="AI98" i="9"/>
  <c r="AD94" i="9"/>
  <c r="AV90" i="9"/>
  <c r="X90" i="9" s="1"/>
  <c r="AM87" i="9"/>
  <c r="O87" i="9" s="1"/>
  <c r="AE84" i="9"/>
  <c r="AV80" i="9"/>
  <c r="X80" i="9" s="1"/>
  <c r="AN77" i="9"/>
  <c r="P77" i="9" s="1"/>
  <c r="AF74" i="9"/>
  <c r="H74" i="9" s="1"/>
  <c r="AW70" i="9"/>
  <c r="AM67" i="9"/>
  <c r="O67" i="9" s="1"/>
  <c r="Z65" i="9"/>
  <c r="W61" i="11" s="1"/>
  <c r="AV60" i="9"/>
  <c r="X60" i="9" s="1"/>
  <c r="AW56" i="9"/>
  <c r="Y56" i="9" s="1"/>
  <c r="AS52" i="9"/>
  <c r="U52" i="9" s="1"/>
  <c r="AT49" i="9"/>
  <c r="V49" i="9" s="1"/>
  <c r="AT47" i="9"/>
  <c r="V47" i="9" s="1"/>
  <c r="AT45" i="9"/>
  <c r="V45" i="9" s="1"/>
  <c r="AR43" i="9"/>
  <c r="T43" i="9" s="1"/>
  <c r="AP41" i="9"/>
  <c r="R41" i="9" s="1"/>
  <c r="AM38" i="9"/>
  <c r="O38" i="9" s="1"/>
  <c r="AU34" i="9"/>
  <c r="W34" i="9" s="1"/>
  <c r="AL33" i="9"/>
  <c r="N33" i="9" s="1"/>
  <c r="AC32" i="9"/>
  <c r="Z27" i="11" s="1"/>
  <c r="AU29" i="9"/>
  <c r="W29" i="9" s="1"/>
  <c r="AO28" i="9"/>
  <c r="Q28" i="9" s="1"/>
  <c r="AF27" i="9"/>
  <c r="H27" i="9" s="1"/>
  <c r="AT25" i="9"/>
  <c r="V25" i="9" s="1"/>
  <c r="AK24" i="9"/>
  <c r="AM112" i="9"/>
  <c r="O112" i="9" s="1"/>
  <c r="AX105" i="9"/>
  <c r="AT101" i="9"/>
  <c r="V101" i="9" s="1"/>
  <c r="AL96" i="9"/>
  <c r="N96" i="9" s="1"/>
  <c r="AC93" i="9"/>
  <c r="AU89" i="9"/>
  <c r="W89" i="9" s="1"/>
  <c r="AL86" i="9"/>
  <c r="N86" i="9" s="1"/>
  <c r="AY83" i="9"/>
  <c r="AQ80" i="9"/>
  <c r="S80" i="9" s="1"/>
  <c r="AI77" i="9"/>
  <c r="K77" i="9" s="1"/>
  <c r="Z74" i="9"/>
  <c r="W70" i="11" s="1"/>
  <c r="AR70" i="9"/>
  <c r="AI67" i="9"/>
  <c r="K67" i="9" s="1"/>
  <c r="AJ63" i="9"/>
  <c r="L63" i="9" s="1"/>
  <c r="AB60" i="9"/>
  <c r="AB57" i="9" s="1"/>
  <c r="AS56" i="9"/>
  <c r="U56" i="9" s="1"/>
  <c r="AV54" i="9"/>
  <c r="AC51" i="9"/>
  <c r="Z48" i="9"/>
  <c r="W43" i="11" s="1"/>
  <c r="Z46" i="9"/>
  <c r="W41" i="11" s="1"/>
  <c r="AN43" i="9"/>
  <c r="P43" i="9" s="1"/>
  <c r="AJ39" i="9"/>
  <c r="L39" i="9" s="1"/>
  <c r="AH37" i="9"/>
  <c r="J37" i="9" s="1"/>
  <c r="AF35" i="9"/>
  <c r="H35" i="9" s="1"/>
  <c r="AR33" i="9"/>
  <c r="T33" i="9" s="1"/>
  <c r="AQ32" i="9"/>
  <c r="S32" i="9" s="1"/>
  <c r="AP31" i="9"/>
  <c r="AK29" i="9"/>
  <c r="M29" i="9" s="1"/>
  <c r="AE28" i="9"/>
  <c r="AS26" i="9"/>
  <c r="U26" i="9" s="1"/>
  <c r="AJ25" i="9"/>
  <c r="L25" i="9" s="1"/>
  <c r="AI24" i="9"/>
  <c r="E190" i="8"/>
  <c r="AY170" i="8"/>
  <c r="AZ170" i="8" s="1"/>
  <c r="AN113" i="9"/>
  <c r="P113" i="9" s="1"/>
  <c r="AR107" i="9"/>
  <c r="T107" i="9" s="1"/>
  <c r="AL101" i="9"/>
  <c r="N101" i="9" s="1"/>
  <c r="AK95" i="9"/>
  <c r="M95" i="9" s="1"/>
  <c r="AB92" i="9"/>
  <c r="AT88" i="9"/>
  <c r="V88" i="9" s="1"/>
  <c r="AK85" i="9"/>
  <c r="M85" i="9" s="1"/>
  <c r="AC82" i="9"/>
  <c r="AT78" i="9"/>
  <c r="V78" i="9" s="1"/>
  <c r="AL75" i="9"/>
  <c r="N75" i="9" s="1"/>
  <c r="AD72" i="9"/>
  <c r="AA68" i="9"/>
  <c r="AI66" i="9"/>
  <c r="K66" i="9" s="1"/>
  <c r="AG64" i="9"/>
  <c r="I64" i="9" s="1"/>
  <c r="AE62" i="9"/>
  <c r="AV58" i="9"/>
  <c r="AC55" i="9"/>
  <c r="Z51" i="11" s="1"/>
  <c r="AO51" i="9"/>
  <c r="AL46" i="9"/>
  <c r="N46" i="9" s="1"/>
  <c r="AY42" i="9"/>
  <c r="AW40" i="9"/>
  <c r="Y40" i="9" s="1"/>
  <c r="AU38" i="9"/>
  <c r="W38" i="9" s="1"/>
  <c r="AS36" i="9"/>
  <c r="U36" i="9" s="1"/>
  <c r="AY34" i="9"/>
  <c r="AX33" i="9"/>
  <c r="AW32" i="9"/>
  <c r="Y32" i="9" s="1"/>
  <c r="AN31" i="9"/>
  <c r="AI29" i="9"/>
  <c r="K29" i="9" s="1"/>
  <c r="AC28" i="9"/>
  <c r="Z23" i="11" s="1" a="1"/>
  <c r="Z23" i="11" s="1"/>
  <c r="AY26" i="9"/>
  <c r="AX25" i="9"/>
  <c r="AW24" i="9"/>
  <c r="AP115" i="9"/>
  <c r="R115" i="9" s="1"/>
  <c r="AR117" i="9"/>
  <c r="T117" i="9" s="1"/>
  <c r="AK120" i="9"/>
  <c r="M120" i="9" s="1"/>
  <c r="AS122" i="9"/>
  <c r="U122" i="9" s="1"/>
  <c r="AG126" i="9"/>
  <c r="I126" i="9" s="1"/>
  <c r="AI128" i="9"/>
  <c r="K128" i="9" s="1"/>
  <c r="AL131" i="9"/>
  <c r="N131" i="9" s="1"/>
  <c r="AE134" i="9"/>
  <c r="AM136" i="9"/>
  <c r="O136" i="9" s="1"/>
  <c r="AU139" i="9"/>
  <c r="W139" i="9" s="1"/>
  <c r="AW141" i="9"/>
  <c r="Y141" i="9" s="1"/>
  <c r="AY143" i="9"/>
  <c r="AM147" i="9"/>
  <c r="O147" i="9" s="1"/>
  <c r="AV150" i="9"/>
  <c r="X150" i="9" s="1"/>
  <c r="Z155" i="9"/>
  <c r="W151" i="11" s="1"/>
  <c r="AE157" i="9"/>
  <c r="Z161" i="9"/>
  <c r="W157" i="11" s="1"/>
  <c r="AN168" i="9"/>
  <c r="P168" i="9" s="1"/>
  <c r="AY173" i="9"/>
  <c r="AR182" i="9"/>
  <c r="T182" i="9" s="1"/>
  <c r="AV186" i="9"/>
  <c r="X186" i="9" s="1"/>
  <c r="AH24" i="9"/>
  <c r="AX24" i="9"/>
  <c r="AM25" i="9"/>
  <c r="O25" i="9" s="1"/>
  <c r="AB26" i="9"/>
  <c r="AR26" i="9"/>
  <c r="T26" i="9" s="1"/>
  <c r="AK27" i="9"/>
  <c r="M27" i="9" s="1"/>
  <c r="Z28" i="9"/>
  <c r="W23" i="11" s="1" a="1"/>
  <c r="W23" i="11" s="1"/>
  <c r="AP28" i="9"/>
  <c r="R28" i="9" s="1"/>
  <c r="AD29" i="9"/>
  <c r="AT29" i="9"/>
  <c r="V29" i="9" s="1"/>
  <c r="AK31" i="9"/>
  <c r="Z32" i="9"/>
  <c r="W27" i="11" s="1"/>
  <c r="AP32" i="9"/>
  <c r="R32" i="9" s="1"/>
  <c r="AE33" i="9"/>
  <c r="AU33" i="9"/>
  <c r="W33" i="9" s="1"/>
  <c r="AJ34" i="9"/>
  <c r="L34" i="9" s="1"/>
  <c r="AC35" i="9"/>
  <c r="Z30" i="11" s="1"/>
  <c r="AS35" i="9"/>
  <c r="U35" i="9" s="1"/>
  <c r="AH36" i="9"/>
  <c r="J36" i="9" s="1"/>
  <c r="AX36" i="9"/>
  <c r="AM37" i="9"/>
  <c r="O37" i="9" s="1"/>
  <c r="AB38" i="9"/>
  <c r="AR38" i="9"/>
  <c r="T38" i="9" s="1"/>
  <c r="AK39" i="9"/>
  <c r="M39" i="9" s="1"/>
  <c r="Z40" i="9"/>
  <c r="W35" i="11" s="1"/>
  <c r="AP40" i="9"/>
  <c r="R40" i="9" s="1"/>
  <c r="AE41" i="9"/>
  <c r="AU41" i="9"/>
  <c r="W41" i="9" s="1"/>
  <c r="AJ42" i="9"/>
  <c r="L42" i="9" s="1"/>
  <c r="AC43" i="9"/>
  <c r="Z38" i="11" s="1"/>
  <c r="AS43" i="9"/>
  <c r="U43" i="9" s="1"/>
  <c r="AH44" i="9"/>
  <c r="J44" i="9" s="1"/>
  <c r="AX44" i="9"/>
  <c r="AM45" i="9"/>
  <c r="O45" i="9" s="1"/>
  <c r="AA46" i="9"/>
  <c r="AQ46" i="9"/>
  <c r="S46" i="9" s="1"/>
  <c r="AE47" i="9"/>
  <c r="AU47" i="9"/>
  <c r="W47" i="9" s="1"/>
  <c r="AI48" i="9"/>
  <c r="K48" i="9" s="1"/>
  <c r="AY48" i="9"/>
  <c r="AM49" i="9"/>
  <c r="O49" i="9" s="1"/>
  <c r="Z51" i="9"/>
  <c r="AP51" i="9"/>
  <c r="AD52" i="9"/>
  <c r="AT52" i="9"/>
  <c r="V52" i="9" s="1"/>
  <c r="AK54" i="9"/>
  <c r="Z55" i="9"/>
  <c r="W51" i="11" s="1"/>
  <c r="AP55" i="9"/>
  <c r="R55" i="9" s="1"/>
  <c r="AD56" i="9"/>
  <c r="AT56" i="9"/>
  <c r="V56" i="9" s="1"/>
  <c r="AK58" i="9"/>
  <c r="AC59" i="9"/>
  <c r="Z55" i="11" s="1"/>
  <c r="AS59" i="9"/>
  <c r="U59" i="9" s="1"/>
  <c r="AK60" i="9"/>
  <c r="M60" i="9" s="1"/>
  <c r="AB62" i="9"/>
  <c r="AR62" i="9"/>
  <c r="AK63" i="9"/>
  <c r="M63" i="9" s="1"/>
  <c r="Z64" i="9"/>
  <c r="W60" i="11" s="1"/>
  <c r="AP64" i="9"/>
  <c r="R64" i="9" s="1"/>
  <c r="AE65" i="9"/>
  <c r="AU65" i="9"/>
  <c r="W65" i="9" s="1"/>
  <c r="AJ66" i="9"/>
  <c r="L66" i="9" s="1"/>
  <c r="AB67" i="9"/>
  <c r="AR67" i="9"/>
  <c r="T67" i="9" s="1"/>
  <c r="AJ68" i="9"/>
  <c r="L68" i="9" s="1"/>
  <c r="AC70" i="9"/>
  <c r="AX70" i="9"/>
  <c r="AT71" i="9"/>
  <c r="V71" i="9" s="1"/>
  <c r="AJ72" i="9"/>
  <c r="L72" i="9" s="1"/>
  <c r="AF73" i="9"/>
  <c r="H73" i="9" s="1"/>
  <c r="AB74" i="9"/>
  <c r="AW74" i="9"/>
  <c r="Y74" i="9" s="1"/>
  <c r="AS75" i="9"/>
  <c r="U75" i="9" s="1"/>
  <c r="AN76" i="9"/>
  <c r="P76" i="9" s="1"/>
  <c r="AJ77" i="9"/>
  <c r="L77" i="9" s="1"/>
  <c r="AF78" i="9"/>
  <c r="H78" i="9" s="1"/>
  <c r="AA79" i="9"/>
  <c r="AW79" i="9"/>
  <c r="Y79" i="9" s="1"/>
  <c r="AR80" i="9"/>
  <c r="T80" i="9" s="1"/>
  <c r="AN81" i="9"/>
  <c r="P81" i="9" s="1"/>
  <c r="AJ82" i="9"/>
  <c r="L82" i="9" s="1"/>
  <c r="AE83" i="9"/>
  <c r="AA84" i="9"/>
  <c r="AV84" i="9"/>
  <c r="X84" i="9" s="1"/>
  <c r="AR85" i="9"/>
  <c r="T85" i="9" s="1"/>
  <c r="AN86" i="9"/>
  <c r="P86" i="9" s="1"/>
  <c r="AI87" i="9"/>
  <c r="K87" i="9" s="1"/>
  <c r="Z88" i="9"/>
  <c r="W84" i="11" s="1"/>
  <c r="D84" i="11" s="1"/>
  <c r="AU88" i="9"/>
  <c r="W88" i="9" s="1"/>
  <c r="AQ89" i="9"/>
  <c r="S89" i="9" s="1"/>
  <c r="AL90" i="9"/>
  <c r="N90" i="9" s="1"/>
  <c r="AH91" i="9"/>
  <c r="J91" i="9" s="1"/>
  <c r="AD92" i="9"/>
  <c r="AY92" i="9"/>
  <c r="AU93" i="9"/>
  <c r="W93" i="9" s="1"/>
  <c r="AP94" i="9"/>
  <c r="R94" i="9" s="1"/>
  <c r="AL95" i="9"/>
  <c r="N95" i="9" s="1"/>
  <c r="AH96" i="9"/>
  <c r="J96" i="9" s="1"/>
  <c r="AC98" i="9"/>
  <c r="AL99" i="9"/>
  <c r="N99" i="9" s="1"/>
  <c r="AU100" i="9"/>
  <c r="W100" i="9" s="1"/>
  <c r="AG102" i="9"/>
  <c r="I102" i="9" s="1"/>
  <c r="AH103" i="9"/>
  <c r="J103" i="9" s="1"/>
  <c r="AI104" i="9"/>
  <c r="K104" i="9" s="1"/>
  <c r="AJ105" i="9"/>
  <c r="L105" i="9" s="1"/>
  <c r="AS106" i="9"/>
  <c r="U106" i="9" s="1"/>
  <c r="AE108" i="9"/>
  <c r="AN109" i="9"/>
  <c r="P109" i="9" s="1"/>
  <c r="AW110" i="9"/>
  <c r="Y110" i="9" s="1"/>
  <c r="AQ112" i="9"/>
  <c r="S112" i="9" s="1"/>
  <c r="AS114" i="9"/>
  <c r="U114" i="9" s="1"/>
  <c r="AU116" i="9"/>
  <c r="W116" i="9" s="1"/>
  <c r="AW118" i="9"/>
  <c r="Y118" i="9" s="1"/>
  <c r="AK121" i="9"/>
  <c r="M121" i="9" s="1"/>
  <c r="AS123" i="9"/>
  <c r="U123" i="9" s="1"/>
  <c r="AM128" i="9"/>
  <c r="O128" i="9" s="1"/>
  <c r="AP131" i="9"/>
  <c r="R131" i="9" s="1"/>
  <c r="AI134" i="9"/>
  <c r="K134" i="9" s="1"/>
  <c r="AA136" i="9"/>
  <c r="AI139" i="9"/>
  <c r="K139" i="9" s="1"/>
  <c r="AL142" i="9"/>
  <c r="N142" i="9" s="1"/>
  <c r="Z146" i="9"/>
  <c r="AB148" i="9"/>
  <c r="AA152" i="9"/>
  <c r="AC154" i="9"/>
  <c r="AE156" i="9"/>
  <c r="Z160" i="9"/>
  <c r="W156" i="11" s="1"/>
  <c r="AC165" i="9"/>
  <c r="AG169" i="9"/>
  <c r="I169" i="9" s="1"/>
  <c r="AF174" i="9"/>
  <c r="H174" i="9" s="1"/>
  <c r="AX180" i="9"/>
  <c r="AD35" i="9"/>
  <c r="AT35" i="9"/>
  <c r="V35" i="9" s="1"/>
  <c r="AI36" i="9"/>
  <c r="K36" i="9" s="1"/>
  <c r="AY36" i="9"/>
  <c r="AN37" i="9"/>
  <c r="P37" i="9" s="1"/>
  <c r="AG38" i="9"/>
  <c r="I38" i="9" s="1"/>
  <c r="AW38" i="9"/>
  <c r="Y38" i="9" s="1"/>
  <c r="AL39" i="9"/>
  <c r="N39" i="9" s="1"/>
  <c r="AA40" i="9"/>
  <c r="AQ40" i="9"/>
  <c r="S40" i="9" s="1"/>
  <c r="AF41" i="9"/>
  <c r="H41" i="9" s="1"/>
  <c r="AV41" i="9"/>
  <c r="X41" i="9" s="1"/>
  <c r="AO42" i="9"/>
  <c r="Q42" i="9" s="1"/>
  <c r="AD43" i="9"/>
  <c r="AT43" i="9"/>
  <c r="V43" i="9" s="1"/>
  <c r="AI44" i="9"/>
  <c r="K44" i="9" s="1"/>
  <c r="AY44" i="9"/>
  <c r="AN45" i="9"/>
  <c r="P45" i="9" s="1"/>
  <c r="AF46" i="9"/>
  <c r="H46" i="9" s="1"/>
  <c r="AV46" i="9"/>
  <c r="X46" i="9" s="1"/>
  <c r="AN47" i="9"/>
  <c r="P47" i="9" s="1"/>
  <c r="AF48" i="9"/>
  <c r="H48" i="9" s="1"/>
  <c r="AV48" i="9"/>
  <c r="X48" i="9" s="1"/>
  <c r="AN49" i="9"/>
  <c r="P49" i="9" s="1"/>
  <c r="AE51" i="9"/>
  <c r="AE50" i="9" s="1"/>
  <c r="AU51" i="9"/>
  <c r="AI52" i="9"/>
  <c r="K52" i="9" s="1"/>
  <c r="AY52" i="9"/>
  <c r="AL54" i="9"/>
  <c r="AA55" i="9"/>
  <c r="AQ55" i="9"/>
  <c r="S55" i="9" s="1"/>
  <c r="AE56" i="9"/>
  <c r="AU56" i="9"/>
  <c r="W56" i="9" s="1"/>
  <c r="AH58" i="9"/>
  <c r="AX58" i="9"/>
  <c r="AL59" i="9"/>
  <c r="N59" i="9" s="1"/>
  <c r="Z60" i="9"/>
  <c r="W56" i="11" s="1"/>
  <c r="AP60" i="9"/>
  <c r="R60" i="9" s="1"/>
  <c r="AG62" i="9"/>
  <c r="AW62" i="9"/>
  <c r="AL63" i="9"/>
  <c r="N63" i="9" s="1"/>
  <c r="AA64" i="9"/>
  <c r="AQ64" i="9"/>
  <c r="S64" i="9" s="1"/>
  <c r="AF65" i="9"/>
  <c r="H65" i="9" s="1"/>
  <c r="AV65" i="9"/>
  <c r="X65" i="9" s="1"/>
  <c r="AO66" i="9"/>
  <c r="Q66" i="9" s="1"/>
  <c r="AG67" i="9"/>
  <c r="I67" i="9" s="1"/>
  <c r="AW67" i="9"/>
  <c r="Y67" i="9" s="1"/>
  <c r="AO68" i="9"/>
  <c r="Q68" i="9" s="1"/>
  <c r="AJ70" i="9"/>
  <c r="AE71" i="9"/>
  <c r="AA72" i="9"/>
  <c r="AV72" i="9"/>
  <c r="X72" i="9" s="1"/>
  <c r="AR73" i="9"/>
  <c r="T73" i="9" s="1"/>
  <c r="AN74" i="9"/>
  <c r="P74" i="9" s="1"/>
  <c r="AI75" i="9"/>
  <c r="K75" i="9" s="1"/>
  <c r="Z76" i="9"/>
  <c r="W72" i="11" s="1"/>
  <c r="D72" i="11" s="1"/>
  <c r="AU76" i="9"/>
  <c r="W76" i="9" s="1"/>
  <c r="AQ77" i="9"/>
  <c r="S77" i="9" s="1"/>
  <c r="AL78" i="9"/>
  <c r="N78" i="9" s="1"/>
  <c r="AH79" i="9"/>
  <c r="J79" i="9" s="1"/>
  <c r="AD80" i="9"/>
  <c r="AY80" i="9"/>
  <c r="AU81" i="9"/>
  <c r="W81" i="9" s="1"/>
  <c r="AP82" i="9"/>
  <c r="R82" i="9" s="1"/>
  <c r="AL83" i="9"/>
  <c r="N83" i="9" s="1"/>
  <c r="AH84" i="9"/>
  <c r="J84" i="9" s="1"/>
  <c r="AC85" i="9"/>
  <c r="AY85" i="9"/>
  <c r="AT86" i="9"/>
  <c r="V86" i="9" s="1"/>
  <c r="AP87" i="9"/>
  <c r="R87" i="9" s="1"/>
  <c r="AL88" i="9"/>
  <c r="N88" i="9" s="1"/>
  <c r="AG89" i="9"/>
  <c r="I89" i="9" s="1"/>
  <c r="AC90" i="9"/>
  <c r="D86" i="11" s="1"/>
  <c r="AX90" i="9"/>
  <c r="AT91" i="9"/>
  <c r="V91" i="9" s="1"/>
  <c r="AJ92" i="9"/>
  <c r="L92" i="9" s="1"/>
  <c r="AF93" i="9"/>
  <c r="H93" i="9" s="1"/>
  <c r="AB94" i="9"/>
  <c r="AW94" i="9"/>
  <c r="Y94" i="9" s="1"/>
  <c r="AS95" i="9"/>
  <c r="U95" i="9" s="1"/>
  <c r="AN96" i="9"/>
  <c r="P96" i="9" s="1"/>
  <c r="AM98" i="9"/>
  <c r="AV99" i="9"/>
  <c r="X99" i="9" s="1"/>
  <c r="Z101" i="9"/>
  <c r="W97" i="11" s="1"/>
  <c r="AA102" i="9"/>
  <c r="AB103" i="9"/>
  <c r="AK104" i="9"/>
  <c r="M104" i="9" s="1"/>
  <c r="AT105" i="9"/>
  <c r="V105" i="9" s="1"/>
  <c r="AF107" i="9"/>
  <c r="H107" i="9" s="1"/>
  <c r="AO108" i="9"/>
  <c r="Q108" i="9" s="1"/>
  <c r="AP109" i="9"/>
  <c r="R109" i="9" s="1"/>
  <c r="AQ110" i="9"/>
  <c r="S110" i="9" s="1"/>
  <c r="AE112" i="9"/>
  <c r="AG114" i="9"/>
  <c r="I114" i="9" s="1"/>
  <c r="AI116" i="9"/>
  <c r="K116" i="9" s="1"/>
  <c r="AG119" i="9"/>
  <c r="I119" i="9" s="1"/>
  <c r="AO121" i="9"/>
  <c r="Q121" i="9" s="1"/>
  <c r="AN125" i="9"/>
  <c r="AA128" i="9"/>
  <c r="AC130" i="9"/>
  <c r="AE132" i="9"/>
  <c r="AM134" i="9"/>
  <c r="O134" i="9" s="1"/>
  <c r="AU136" i="9"/>
  <c r="W136" i="9" s="1"/>
  <c r="AO141" i="9"/>
  <c r="Q141" i="9" s="1"/>
  <c r="AQ143" i="9"/>
  <c r="S143" i="9" s="1"/>
  <c r="AE147" i="9"/>
  <c r="AB149" i="9"/>
  <c r="AU152" i="9"/>
  <c r="AW154" i="9"/>
  <c r="Y154" i="9" s="1"/>
  <c r="AY156" i="9"/>
  <c r="AH160" i="9"/>
  <c r="J160" i="9" s="1"/>
  <c r="AK165" i="9"/>
  <c r="AQ171" i="9"/>
  <c r="S171" i="9" s="1"/>
  <c r="AL177" i="9"/>
  <c r="N177" i="9" s="1"/>
  <c r="AB182" i="9"/>
  <c r="AF186" i="9"/>
  <c r="H186" i="9" s="1"/>
  <c r="AF24" i="9"/>
  <c r="AV24" i="9"/>
  <c r="AO25" i="9"/>
  <c r="Q25" i="9" s="1"/>
  <c r="AD26" i="9"/>
  <c r="AT26" i="9"/>
  <c r="V26" i="9" s="1"/>
  <c r="AI27" i="9"/>
  <c r="K27" i="9" s="1"/>
  <c r="AY27" i="9"/>
  <c r="AN28" i="9"/>
  <c r="P28" i="9" s="1"/>
  <c r="AF29" i="9"/>
  <c r="H29" i="9" s="1"/>
  <c r="AV29" i="9"/>
  <c r="X29" i="9" s="1"/>
  <c r="AM31" i="9"/>
  <c r="AB32" i="9"/>
  <c r="AB30" i="9" s="1"/>
  <c r="AR32" i="9"/>
  <c r="T32" i="9" s="1"/>
  <c r="AK33" i="9"/>
  <c r="M33" i="9" s="1"/>
  <c r="Z34" i="9"/>
  <c r="W29" i="11" s="1" a="1"/>
  <c r="W29" i="11" s="1"/>
  <c r="AP34" i="9"/>
  <c r="R34" i="9" s="1"/>
  <c r="AE35" i="9"/>
  <c r="AU35" i="9"/>
  <c r="W35" i="9" s="1"/>
  <c r="AJ36" i="9"/>
  <c r="L36" i="9" s="1"/>
  <c r="AC37" i="9"/>
  <c r="Z32" i="11" s="1"/>
  <c r="AS37" i="9"/>
  <c r="U37" i="9" s="1"/>
  <c r="AH38" i="9"/>
  <c r="J38" i="9" s="1"/>
  <c r="AX38" i="9"/>
  <c r="AM39" i="9"/>
  <c r="O39" i="9" s="1"/>
  <c r="AB40" i="9"/>
  <c r="AR40" i="9"/>
  <c r="T40" i="9" s="1"/>
  <c r="AK41" i="9"/>
  <c r="M41" i="9" s="1"/>
  <c r="Z42" i="9"/>
  <c r="W37" i="11" s="1"/>
  <c r="AP42" i="9"/>
  <c r="R42" i="9" s="1"/>
  <c r="AE43" i="9"/>
  <c r="AU43" i="9"/>
  <c r="W43" i="9" s="1"/>
  <c r="AJ44" i="9"/>
  <c r="L44" i="9" s="1"/>
  <c r="AC45" i="9"/>
  <c r="Z40" i="11" s="1"/>
  <c r="AS45" i="9"/>
  <c r="U45" i="9" s="1"/>
  <c r="AK46" i="9"/>
  <c r="M46" i="9" s="1"/>
  <c r="AC47" i="9"/>
  <c r="Z42" i="11" s="1"/>
  <c r="AS47" i="9"/>
  <c r="U47" i="9" s="1"/>
  <c r="AK48" i="9"/>
  <c r="M48" i="9" s="1"/>
  <c r="AC49" i="9"/>
  <c r="Z44" i="11" s="1"/>
  <c r="AS49" i="9"/>
  <c r="U49" i="9" s="1"/>
  <c r="AJ51" i="9"/>
  <c r="AB52" i="9"/>
  <c r="AR52" i="9"/>
  <c r="T52" i="9" s="1"/>
  <c r="AI54" i="9"/>
  <c r="AY54" i="9"/>
  <c r="AN55" i="9"/>
  <c r="P55" i="9" s="1"/>
  <c r="AF56" i="9"/>
  <c r="H56" i="9" s="1"/>
  <c r="AV56" i="9"/>
  <c r="X56" i="9" s="1"/>
  <c r="AM58" i="9"/>
  <c r="AA59" i="9"/>
  <c r="AQ59" i="9"/>
  <c r="S59" i="9" s="1"/>
  <c r="AE60" i="9"/>
  <c r="AU60" i="9"/>
  <c r="W60" i="9" s="1"/>
  <c r="AH62" i="9"/>
  <c r="AX62" i="9"/>
  <c r="AM63" i="9"/>
  <c r="O63" i="9" s="1"/>
  <c r="AB64" i="9"/>
  <c r="AR64" i="9"/>
  <c r="T64" i="9" s="1"/>
  <c r="AK65" i="9"/>
  <c r="M65" i="9" s="1"/>
  <c r="Z66" i="9"/>
  <c r="W62" i="11" s="1"/>
  <c r="AP66" i="9"/>
  <c r="R66" i="9" s="1"/>
  <c r="AD67" i="9"/>
  <c r="AT67" i="9"/>
  <c r="V67" i="9" s="1"/>
  <c r="AH68" i="9"/>
  <c r="J68" i="9" s="1"/>
  <c r="AX68" i="9"/>
  <c r="AP70" i="9"/>
  <c r="AL71" i="9"/>
  <c r="N71" i="9" s="1"/>
  <c r="AH72" i="9"/>
  <c r="J72" i="9" s="1"/>
  <c r="AC73" i="9"/>
  <c r="Z69" i="11" s="1"/>
  <c r="AY73" i="9"/>
  <c r="AT74" i="9"/>
  <c r="V74" i="9" s="1"/>
  <c r="AP75" i="9"/>
  <c r="R75" i="9" s="1"/>
  <c r="AL76" i="9"/>
  <c r="N76" i="9" s="1"/>
  <c r="AG77" i="9"/>
  <c r="I77" i="9" s="1"/>
  <c r="AC78" i="9"/>
  <c r="Z74" i="11" s="1"/>
  <c r="AX78" i="9"/>
  <c r="AT79" i="9"/>
  <c r="V79" i="9" s="1"/>
  <c r="AJ80" i="9"/>
  <c r="L80" i="9" s="1"/>
  <c r="AF81" i="9"/>
  <c r="H81" i="9" s="1"/>
  <c r="AB82" i="9"/>
  <c r="AW82" i="9"/>
  <c r="Y82" i="9" s="1"/>
  <c r="AS83" i="9"/>
  <c r="U83" i="9" s="1"/>
  <c r="AN84" i="9"/>
  <c r="P84" i="9" s="1"/>
  <c r="AJ85" i="9"/>
  <c r="L85" i="9" s="1"/>
  <c r="AF86" i="9"/>
  <c r="H86" i="9" s="1"/>
  <c r="AA87" i="9"/>
  <c r="AW87" i="9"/>
  <c r="Y87" i="9" s="1"/>
  <c r="AR88" i="9"/>
  <c r="T88" i="9" s="1"/>
  <c r="AN89" i="9"/>
  <c r="P89" i="9" s="1"/>
  <c r="AJ90" i="9"/>
  <c r="L90" i="9" s="1"/>
  <c r="AE91" i="9"/>
  <c r="AA92" i="9"/>
  <c r="AV92" i="9"/>
  <c r="X92" i="9" s="1"/>
  <c r="AR93" i="9"/>
  <c r="T93" i="9" s="1"/>
  <c r="AN94" i="9"/>
  <c r="P94" i="9" s="1"/>
  <c r="AI95" i="9"/>
  <c r="K95" i="9" s="1"/>
  <c r="Z96" i="9"/>
  <c r="W92" i="11" s="1"/>
  <c r="AU96" i="9"/>
  <c r="W96" i="9" s="1"/>
  <c r="Z99" i="9"/>
  <c r="W95" i="11" s="1"/>
  <c r="AA100" i="9"/>
  <c r="AB101" i="9"/>
  <c r="AK102" i="9"/>
  <c r="M102" i="9" s="1"/>
  <c r="AT103" i="9"/>
  <c r="V103" i="9" s="1"/>
  <c r="AF105" i="9"/>
  <c r="H105" i="9" s="1"/>
  <c r="AO106" i="9"/>
  <c r="Q106" i="9" s="1"/>
  <c r="AP107" i="9"/>
  <c r="R107" i="9" s="1"/>
  <c r="AQ108" i="9"/>
  <c r="S108" i="9" s="1"/>
  <c r="AR109" i="9"/>
  <c r="T109" i="9" s="1"/>
  <c r="AH111" i="9"/>
  <c r="J111" i="9" s="1"/>
  <c r="AJ113" i="9"/>
  <c r="L113" i="9" s="1"/>
  <c r="AN117" i="9"/>
  <c r="P117" i="9" s="1"/>
  <c r="AW120" i="9"/>
  <c r="Y120" i="9" s="1"/>
  <c r="AK123" i="9"/>
  <c r="M123" i="9" s="1"/>
  <c r="AS126" i="9"/>
  <c r="U126" i="9" s="1"/>
  <c r="AU128" i="9"/>
  <c r="W128" i="9" s="1"/>
  <c r="AW130" i="9"/>
  <c r="Y130" i="9" s="1"/>
  <c r="AY132" i="9"/>
  <c r="AQ134" i="9"/>
  <c r="S134" i="9" s="1"/>
  <c r="Z138" i="9"/>
  <c r="AB140" i="9"/>
  <c r="AD142" i="9"/>
  <c r="AA144" i="9"/>
  <c r="AI147" i="9"/>
  <c r="K147" i="9" s="1"/>
  <c r="AV149" i="9"/>
  <c r="X149" i="9" s="1"/>
  <c r="AY152" i="9"/>
  <c r="AY151" i="9" s="1"/>
  <c r="AM156" i="9"/>
  <c r="O156" i="9" s="1"/>
  <c r="Z162" i="9"/>
  <c r="W158" i="11" s="1"/>
  <c r="AU167" i="9"/>
  <c r="W167" i="9" s="1"/>
  <c r="AY171" i="9"/>
  <c r="AT177" i="9"/>
  <c r="V177" i="9" s="1"/>
  <c r="AU188" i="9"/>
  <c r="W188" i="9" s="1"/>
  <c r="AY192" i="9"/>
  <c r="AL98" i="9"/>
  <c r="AQ99" i="9"/>
  <c r="S99" i="9" s="1"/>
  <c r="AV100" i="9"/>
  <c r="X100" i="9" s="1"/>
  <c r="AD102" i="9"/>
  <c r="AI103" i="9"/>
  <c r="K103" i="9" s="1"/>
  <c r="AN104" i="9"/>
  <c r="P104" i="9" s="1"/>
  <c r="AW105" i="9"/>
  <c r="Y105" i="9" s="1"/>
  <c r="AA107" i="9"/>
  <c r="AF108" i="9"/>
  <c r="H108" i="9" s="1"/>
  <c r="AO109" i="9"/>
  <c r="Q109" i="9" s="1"/>
  <c r="AT110" i="9"/>
  <c r="V110" i="9" s="1"/>
  <c r="AY111" i="9"/>
  <c r="AG113" i="9"/>
  <c r="I113" i="9" s="1"/>
  <c r="AP114" i="9"/>
  <c r="R114" i="9" s="1"/>
  <c r="AC117" i="9"/>
  <c r="AL119" i="9"/>
  <c r="N119" i="9" s="1"/>
  <c r="AT121" i="9"/>
  <c r="V121" i="9" s="1"/>
  <c r="AC125" i="9"/>
  <c r="AM127" i="9"/>
  <c r="O127" i="9" s="1"/>
  <c r="Z130" i="9"/>
  <c r="W126" i="11" s="1"/>
  <c r="AJ132" i="9"/>
  <c r="L132" i="9" s="1"/>
  <c r="AB135" i="9"/>
  <c r="AQ138" i="9"/>
  <c r="AD141" i="9"/>
  <c r="AN143" i="9"/>
  <c r="P143" i="9" s="1"/>
  <c r="AB147" i="9"/>
  <c r="AS149" i="9"/>
  <c r="U149" i="9" s="1"/>
  <c r="AK153" i="9"/>
  <c r="M153" i="9" s="1"/>
  <c r="AU155" i="9"/>
  <c r="W155" i="9" s="1"/>
  <c r="AB159" i="9"/>
  <c r="AN165" i="9"/>
  <c r="AC170" i="9"/>
  <c r="Z166" i="11" s="1"/>
  <c r="AE176" i="9"/>
  <c r="AE175" i="9" s="1"/>
  <c r="AR181" i="9"/>
  <c r="T181" i="9" s="1"/>
  <c r="AH187" i="9"/>
  <c r="J187" i="9" s="1"/>
  <c r="AR111" i="9"/>
  <c r="T111" i="9" s="1"/>
  <c r="AE114" i="9"/>
  <c r="AS116" i="9"/>
  <c r="U116" i="9" s="1"/>
  <c r="AA119" i="9"/>
  <c r="AI121" i="9"/>
  <c r="K121" i="9" s="1"/>
  <c r="AQ123" i="9"/>
  <c r="S123" i="9" s="1"/>
  <c r="AY126" i="9"/>
  <c r="AL129" i="9"/>
  <c r="N129" i="9" s="1"/>
  <c r="AV131" i="9"/>
  <c r="X131" i="9" s="1"/>
  <c r="AO134" i="9"/>
  <c r="Q134" i="9" s="1"/>
  <c r="AF138" i="9"/>
  <c r="AT140" i="9"/>
  <c r="V140" i="9" s="1"/>
  <c r="AG143" i="9"/>
  <c r="I143" i="9" s="1"/>
  <c r="AV146" i="9"/>
  <c r="AH149" i="9"/>
  <c r="J149" i="9" s="1"/>
  <c r="AS152" i="9"/>
  <c r="AB155" i="9"/>
  <c r="AB158" i="9"/>
  <c r="AL163" i="9"/>
  <c r="N163" i="9" s="1"/>
  <c r="AC169" i="9"/>
  <c r="Z165" i="11" s="1"/>
  <c r="AJ174" i="9"/>
  <c r="L174" i="9" s="1"/>
  <c r="AE181" i="9"/>
  <c r="AY185" i="9"/>
  <c r="O23" i="1"/>
  <c r="O24" i="1" s="1"/>
  <c r="O27" i="1" s="1"/>
  <c r="AK24" i="1"/>
  <c r="AK27" i="1" s="1"/>
  <c r="E191" i="11"/>
  <c r="S23" i="1"/>
  <c r="S24" i="1" s="1"/>
  <c r="S27" i="1" s="1"/>
  <c r="AO24" i="1"/>
  <c r="AO27" i="1" s="1"/>
  <c r="I191" i="11"/>
  <c r="AN24" i="1"/>
  <c r="AN27" i="1" s="1"/>
  <c r="R23" i="1"/>
  <c r="R24" i="1" s="1"/>
  <c r="R27" i="1" s="1"/>
  <c r="F191" i="11"/>
  <c r="V31" i="9"/>
  <c r="W24" i="9"/>
  <c r="W23" i="9" s="1"/>
  <c r="AO64" i="9"/>
  <c r="Q64" i="9" s="1"/>
  <c r="AF60" i="9"/>
  <c r="H60" i="9" s="1"/>
  <c r="AG56" i="9"/>
  <c r="I56" i="9" s="1"/>
  <c r="AC52" i="9"/>
  <c r="Z48" i="11" s="1"/>
  <c r="AD49" i="9"/>
  <c r="AD47" i="9"/>
  <c r="AD45" i="9"/>
  <c r="AB43" i="9"/>
  <c r="Z41" i="9"/>
  <c r="W36" i="11" s="1"/>
  <c r="AL37" i="9"/>
  <c r="N37" i="9" s="1"/>
  <c r="AM34" i="9"/>
  <c r="O34" i="9" s="1"/>
  <c r="AD33" i="9"/>
  <c r="AR31" i="9"/>
  <c r="AM29" i="9"/>
  <c r="O29" i="9" s="1"/>
  <c r="AG28" i="9"/>
  <c r="I28" i="9" s="1"/>
  <c r="AU26" i="9"/>
  <c r="W26" i="9" s="1"/>
  <c r="AL25" i="9"/>
  <c r="N25" i="9" s="1"/>
  <c r="AC24" i="9"/>
  <c r="AM110" i="9"/>
  <c r="O110" i="9" s="1"/>
  <c r="AG104" i="9"/>
  <c r="I104" i="9" s="1"/>
  <c r="AC100" i="9"/>
  <c r="Z96" i="11" s="1"/>
  <c r="AP95" i="9"/>
  <c r="R95" i="9" s="1"/>
  <c r="AH92" i="9"/>
  <c r="J92" i="9" s="1"/>
  <c r="AY88" i="9"/>
  <c r="AQ85" i="9"/>
  <c r="S85" i="9" s="1"/>
  <c r="AD83" i="9"/>
  <c r="AU79" i="9"/>
  <c r="W79" i="9" s="1"/>
  <c r="AM76" i="9"/>
  <c r="O76" i="9" s="1"/>
  <c r="AE73" i="9"/>
  <c r="AU68" i="9"/>
  <c r="W68" i="9" s="1"/>
  <c r="AM66" i="9"/>
  <c r="O66" i="9" s="1"/>
  <c r="AY62" i="9"/>
  <c r="AV59" i="9"/>
  <c r="X59" i="9" s="1"/>
  <c r="AC56" i="9"/>
  <c r="Z52" i="11" s="1"/>
  <c r="AF54" i="9"/>
  <c r="AP49" i="9"/>
  <c r="R49" i="9" s="1"/>
  <c r="AP47" i="9"/>
  <c r="R47" i="9" s="1"/>
  <c r="AP45" i="9"/>
  <c r="R45" i="9" s="1"/>
  <c r="AM42" i="9"/>
  <c r="O42" i="9" s="1"/>
  <c r="AY38" i="9"/>
  <c r="AW36" i="9"/>
  <c r="Y36" i="9" s="1"/>
  <c r="AS34" i="9"/>
  <c r="U34" i="9" s="1"/>
  <c r="AJ33" i="9"/>
  <c r="L33" i="9" s="1"/>
  <c r="AI32" i="9"/>
  <c r="K32" i="9" s="1"/>
  <c r="AH31" i="9"/>
  <c r="AC29" i="9"/>
  <c r="Z24" i="11" s="1"/>
  <c r="AT27" i="9"/>
  <c r="V27" i="9" s="1"/>
  <c r="AK26" i="9"/>
  <c r="M26" i="9" s="1"/>
  <c r="AB25" i="9"/>
  <c r="AA24" i="9"/>
  <c r="AE110" i="9"/>
  <c r="AA106" i="9"/>
  <c r="AJ99" i="9"/>
  <c r="L99" i="9" s="1"/>
  <c r="AO94" i="9"/>
  <c r="Q94" i="9" s="1"/>
  <c r="AG91" i="9"/>
  <c r="I91" i="9" s="1"/>
  <c r="AX87" i="9"/>
  <c r="AP84" i="9"/>
  <c r="R84" i="9" s="1"/>
  <c r="AG81" i="9"/>
  <c r="I81" i="9" s="1"/>
  <c r="AY77" i="9"/>
  <c r="AP74" i="9"/>
  <c r="R74" i="9" s="1"/>
  <c r="AH71" i="9"/>
  <c r="J71" i="9" s="1"/>
  <c r="AU67" i="9"/>
  <c r="W67" i="9" s="1"/>
  <c r="AX65" i="9"/>
  <c r="AV63" i="9"/>
  <c r="X63" i="9" s="1"/>
  <c r="AN60" i="9"/>
  <c r="P60" i="9" s="1"/>
  <c r="AF58" i="9"/>
  <c r="AR54" i="9"/>
  <c r="AL49" i="9"/>
  <c r="N49" i="9" s="1"/>
  <c r="AL45" i="9"/>
  <c r="N45" i="9" s="1"/>
  <c r="AI42" i="9"/>
  <c r="K42" i="9" s="1"/>
  <c r="AG40" i="9"/>
  <c r="I40" i="9" s="1"/>
  <c r="AE38" i="9"/>
  <c r="AC36" i="9"/>
  <c r="Z31" i="11" s="1"/>
  <c r="AQ34" i="9"/>
  <c r="S34" i="9" s="1"/>
  <c r="AP33" i="9"/>
  <c r="R33" i="9" s="1"/>
  <c r="AO32" i="9"/>
  <c r="Q32" i="9" s="1"/>
  <c r="AF31" i="9"/>
  <c r="AA29" i="9"/>
  <c r="AR27" i="9"/>
  <c r="T27" i="9" s="1"/>
  <c r="AQ26" i="9"/>
  <c r="S26" i="9" s="1"/>
  <c r="AP25" i="9"/>
  <c r="R25" i="9" s="1"/>
  <c r="AO24" i="9"/>
  <c r="AA116" i="9"/>
  <c r="AC118" i="9"/>
  <c r="AG121" i="9"/>
  <c r="I121" i="9" s="1"/>
  <c r="AO123" i="9"/>
  <c r="Q123" i="9" s="1"/>
  <c r="AW126" i="9"/>
  <c r="Y126" i="9" s="1"/>
  <c r="AY128" i="9"/>
  <c r="AM132" i="9"/>
  <c r="O132" i="9" s="1"/>
  <c r="AU134" i="9"/>
  <c r="W134" i="9" s="1"/>
  <c r="AD138" i="9"/>
  <c r="AD137" i="9" s="1"/>
  <c r="AF140" i="9"/>
  <c r="H140" i="9" s="1"/>
  <c r="AH142" i="9"/>
  <c r="J142" i="9" s="1"/>
  <c r="AE144" i="9"/>
  <c r="AN148" i="9"/>
  <c r="P148" i="9" s="1"/>
  <c r="AM152" i="9"/>
  <c r="AP155" i="9"/>
  <c r="R155" i="9" s="1"/>
  <c r="AV158" i="9"/>
  <c r="X158" i="9" s="1"/>
  <c r="AH162" i="9"/>
  <c r="J162" i="9" s="1"/>
  <c r="AP170" i="9"/>
  <c r="R170" i="9" s="1"/>
  <c r="AL176" i="9"/>
  <c r="AC183" i="9"/>
  <c r="AT187" i="9"/>
  <c r="V187" i="9" s="1"/>
  <c r="AL24" i="9"/>
  <c r="AA25" i="9"/>
  <c r="AQ25" i="9"/>
  <c r="S25" i="9" s="1"/>
  <c r="AF26" i="9"/>
  <c r="H26" i="9" s="1"/>
  <c r="AV26" i="9"/>
  <c r="X26" i="9" s="1"/>
  <c r="AO27" i="9"/>
  <c r="Q27" i="9" s="1"/>
  <c r="AD28" i="9"/>
  <c r="AT28" i="9"/>
  <c r="V28" i="9" s="1"/>
  <c r="AH29" i="9"/>
  <c r="J29" i="9" s="1"/>
  <c r="AX29" i="9"/>
  <c r="AO31" i="9"/>
  <c r="AD32" i="9"/>
  <c r="AD30" i="9" s="1"/>
  <c r="AT32" i="9"/>
  <c r="V32" i="9" s="1"/>
  <c r="AI33" i="9"/>
  <c r="K33" i="9" s="1"/>
  <c r="AY33" i="9"/>
  <c r="AN34" i="9"/>
  <c r="P34" i="9" s="1"/>
  <c r="AG35" i="9"/>
  <c r="I35" i="9" s="1"/>
  <c r="AW35" i="9"/>
  <c r="Y35" i="9" s="1"/>
  <c r="AL36" i="9"/>
  <c r="N36" i="9" s="1"/>
  <c r="AA37" i="9"/>
  <c r="AQ37" i="9"/>
  <c r="S37" i="9" s="1"/>
  <c r="AF38" i="9"/>
  <c r="H38" i="9" s="1"/>
  <c r="AV38" i="9"/>
  <c r="X38" i="9" s="1"/>
  <c r="AO39" i="9"/>
  <c r="Q39" i="9" s="1"/>
  <c r="AD40" i="9"/>
  <c r="AT40" i="9"/>
  <c r="V40" i="9" s="1"/>
  <c r="AI41" i="9"/>
  <c r="K41" i="9" s="1"/>
  <c r="AY41" i="9"/>
  <c r="AN42" i="9"/>
  <c r="P42" i="9" s="1"/>
  <c r="AG43" i="9"/>
  <c r="I43" i="9" s="1"/>
  <c r="AW43" i="9"/>
  <c r="Y43" i="9" s="1"/>
  <c r="AL44" i="9"/>
  <c r="N44" i="9" s="1"/>
  <c r="AA45" i="9"/>
  <c r="AQ45" i="9"/>
  <c r="S45" i="9" s="1"/>
  <c r="AE46" i="9"/>
  <c r="AU46" i="9"/>
  <c r="W46" i="9" s="1"/>
  <c r="AI47" i="9"/>
  <c r="K47" i="9" s="1"/>
  <c r="AY47" i="9"/>
  <c r="AM48" i="9"/>
  <c r="O48" i="9" s="1"/>
  <c r="AA49" i="9"/>
  <c r="AQ49" i="9"/>
  <c r="S49" i="9" s="1"/>
  <c r="AD51" i="9"/>
  <c r="AT51" i="9"/>
  <c r="AH52" i="9"/>
  <c r="J52" i="9" s="1"/>
  <c r="AX52" i="9"/>
  <c r="AO54" i="9"/>
  <c r="AD55" i="9"/>
  <c r="AT55" i="9"/>
  <c r="V55" i="9" s="1"/>
  <c r="AH56" i="9"/>
  <c r="J56" i="9" s="1"/>
  <c r="AX56" i="9"/>
  <c r="AO58" i="9"/>
  <c r="AG59" i="9"/>
  <c r="I59" i="9" s="1"/>
  <c r="AW59" i="9"/>
  <c r="Y59" i="9" s="1"/>
  <c r="AO60" i="9"/>
  <c r="Q60" i="9" s="1"/>
  <c r="AF62" i="9"/>
  <c r="AV62" i="9"/>
  <c r="AO63" i="9"/>
  <c r="Q63" i="9" s="1"/>
  <c r="AD64" i="9"/>
  <c r="AT64" i="9"/>
  <c r="V64" i="9" s="1"/>
  <c r="AI65" i="9"/>
  <c r="K65" i="9" s="1"/>
  <c r="AY65" i="9"/>
  <c r="AN66" i="9"/>
  <c r="P66" i="9" s="1"/>
  <c r="AF67" i="9"/>
  <c r="H67" i="9" s="1"/>
  <c r="AV67" i="9"/>
  <c r="X67" i="9" s="1"/>
  <c r="AN68" i="9"/>
  <c r="P68" i="9" s="1"/>
  <c r="AH70" i="9"/>
  <c r="AD71" i="9"/>
  <c r="AY71" i="9"/>
  <c r="AP72" i="9"/>
  <c r="R72" i="9" s="1"/>
  <c r="AK73" i="9"/>
  <c r="M73" i="9" s="1"/>
  <c r="AG74" i="9"/>
  <c r="I74" i="9" s="1"/>
  <c r="AC75" i="9"/>
  <c r="AX75" i="9"/>
  <c r="AT76" i="9"/>
  <c r="V76" i="9" s="1"/>
  <c r="AO77" i="9"/>
  <c r="Q77" i="9" s="1"/>
  <c r="AK78" i="9"/>
  <c r="M78" i="9" s="1"/>
  <c r="AG79" i="9"/>
  <c r="I79" i="9" s="1"/>
  <c r="AB80" i="9"/>
  <c r="AX80" i="9"/>
  <c r="AS81" i="9"/>
  <c r="U81" i="9" s="1"/>
  <c r="AO82" i="9"/>
  <c r="Q82" i="9" s="1"/>
  <c r="AK83" i="9"/>
  <c r="M83" i="9" s="1"/>
  <c r="AF84" i="9"/>
  <c r="H84" i="9" s="1"/>
  <c r="AB85" i="9"/>
  <c r="AW85" i="9"/>
  <c r="Y85" i="9" s="1"/>
  <c r="AS86" i="9"/>
  <c r="U86" i="9" s="1"/>
  <c r="AO87" i="9"/>
  <c r="Q87" i="9" s="1"/>
  <c r="AE88" i="9"/>
  <c r="AA89" i="9"/>
  <c r="AV89" i="9"/>
  <c r="X89" i="9" s="1"/>
  <c r="AR90" i="9"/>
  <c r="T90" i="9" s="1"/>
  <c r="AM91" i="9"/>
  <c r="O91" i="9" s="1"/>
  <c r="AI92" i="9"/>
  <c r="K92" i="9" s="1"/>
  <c r="AE93" i="9"/>
  <c r="Z94" i="9"/>
  <c r="W90" i="11" s="1"/>
  <c r="AV94" i="9"/>
  <c r="X94" i="9" s="1"/>
  <c r="AQ95" i="9"/>
  <c r="S95" i="9" s="1"/>
  <c r="AM96" i="9"/>
  <c r="O96" i="9" s="1"/>
  <c r="AK98" i="9"/>
  <c r="AT99" i="9"/>
  <c r="V99" i="9" s="1"/>
  <c r="AF101" i="9"/>
  <c r="H101" i="9" s="1"/>
  <c r="AO102" i="9"/>
  <c r="Q102" i="9" s="1"/>
  <c r="AP103" i="9"/>
  <c r="R103" i="9" s="1"/>
  <c r="AQ104" i="9"/>
  <c r="S104" i="9" s="1"/>
  <c r="AR105" i="9"/>
  <c r="T105" i="9" s="1"/>
  <c r="AD107" i="9"/>
  <c r="AM108" i="9"/>
  <c r="O108" i="9" s="1"/>
  <c r="AV109" i="9"/>
  <c r="X109" i="9" s="1"/>
  <c r="Z111" i="9"/>
  <c r="W107" i="11" s="1"/>
  <c r="AB113" i="9"/>
  <c r="AD115" i="9"/>
  <c r="AF117" i="9"/>
  <c r="H117" i="9" s="1"/>
  <c r="AC119" i="9"/>
  <c r="Z115" i="11" s="1"/>
  <c r="AG122" i="9"/>
  <c r="I122" i="9" s="1"/>
  <c r="AJ125" i="9"/>
  <c r="AN129" i="9"/>
  <c r="P129" i="9" s="1"/>
  <c r="AA132" i="9"/>
  <c r="AY134" i="9"/>
  <c r="AQ136" i="9"/>
  <c r="S136" i="9" s="1"/>
  <c r="AY139" i="9"/>
  <c r="AM143" i="9"/>
  <c r="O143" i="9" s="1"/>
  <c r="AP146" i="9"/>
  <c r="AR148" i="9"/>
  <c r="T148" i="9" s="1"/>
  <c r="AQ152" i="9"/>
  <c r="AS154" i="9"/>
  <c r="U154" i="9" s="1"/>
  <c r="AU156" i="9"/>
  <c r="W156" i="9" s="1"/>
  <c r="AH161" i="9"/>
  <c r="J161" i="9" s="1"/>
  <c r="AT166" i="9"/>
  <c r="V166" i="9" s="1"/>
  <c r="AX170" i="9"/>
  <c r="AT176" i="9"/>
  <c r="AI181" i="9"/>
  <c r="K181" i="9" s="1"/>
  <c r="AH35" i="9"/>
  <c r="J35" i="9" s="1"/>
  <c r="AX35" i="9"/>
  <c r="AM36" i="9"/>
  <c r="O36" i="9" s="1"/>
  <c r="AB37" i="9"/>
  <c r="AR37" i="9"/>
  <c r="T37" i="9" s="1"/>
  <c r="AK38" i="9"/>
  <c r="M38" i="9" s="1"/>
  <c r="Z39" i="9"/>
  <c r="W34" i="11" s="1"/>
  <c r="AP39" i="9"/>
  <c r="R39" i="9" s="1"/>
  <c r="AE40" i="9"/>
  <c r="AU40" i="9"/>
  <c r="W40" i="9" s="1"/>
  <c r="AJ41" i="9"/>
  <c r="L41" i="9" s="1"/>
  <c r="AC42" i="9"/>
  <c r="Z37" i="11" s="1"/>
  <c r="AS42" i="9"/>
  <c r="U42" i="9" s="1"/>
  <c r="AH43" i="9"/>
  <c r="J43" i="9" s="1"/>
  <c r="AX43" i="9"/>
  <c r="AM44" i="9"/>
  <c r="O44" i="9" s="1"/>
  <c r="AB45" i="9"/>
  <c r="AR45" i="9"/>
  <c r="T45" i="9" s="1"/>
  <c r="AJ46" i="9"/>
  <c r="L46" i="9" s="1"/>
  <c r="AB47" i="9"/>
  <c r="AR47" i="9"/>
  <c r="T47" i="9" s="1"/>
  <c r="AJ48" i="9"/>
  <c r="L48" i="9" s="1"/>
  <c r="AB49" i="9"/>
  <c r="AR49" i="9"/>
  <c r="T49" i="9" s="1"/>
  <c r="AI51" i="9"/>
  <c r="AY51" i="9"/>
  <c r="AM52" i="9"/>
  <c r="O52" i="9" s="1"/>
  <c r="Z54" i="9"/>
  <c r="AP54" i="9"/>
  <c r="AE55" i="9"/>
  <c r="AU55" i="9"/>
  <c r="W55" i="9" s="1"/>
  <c r="AI56" i="9"/>
  <c r="K56" i="9" s="1"/>
  <c r="AY56" i="9"/>
  <c r="AL58" i="9"/>
  <c r="Z59" i="9"/>
  <c r="W55" i="11" s="1"/>
  <c r="AP59" i="9"/>
  <c r="R59" i="9" s="1"/>
  <c r="AD60" i="9"/>
  <c r="AT60" i="9"/>
  <c r="V60" i="9" s="1"/>
  <c r="AK62" i="9"/>
  <c r="Z63" i="9"/>
  <c r="W59" i="11" s="1"/>
  <c r="AP63" i="9"/>
  <c r="R63" i="9" s="1"/>
  <c r="AE64" i="9"/>
  <c r="AU64" i="9"/>
  <c r="W64" i="9" s="1"/>
  <c r="AJ65" i="9"/>
  <c r="L65" i="9" s="1"/>
  <c r="AC66" i="9"/>
  <c r="Z62" i="11" s="1"/>
  <c r="AS66" i="9"/>
  <c r="U66" i="9" s="1"/>
  <c r="AK67" i="9"/>
  <c r="M67" i="9" s="1"/>
  <c r="AC68" i="9"/>
  <c r="Z64" i="11" s="1"/>
  <c r="AS68" i="9"/>
  <c r="U68" i="9" s="1"/>
  <c r="AO70" i="9"/>
  <c r="AK71" i="9"/>
  <c r="M71" i="9" s="1"/>
  <c r="AF72" i="9"/>
  <c r="H72" i="9" s="1"/>
  <c r="AB73" i="9"/>
  <c r="AB69" i="9" s="1"/>
  <c r="AW73" i="9"/>
  <c r="Y73" i="9" s="1"/>
  <c r="AS74" i="9"/>
  <c r="U74" i="9" s="1"/>
  <c r="AO75" i="9"/>
  <c r="Q75" i="9" s="1"/>
  <c r="AE76" i="9"/>
  <c r="AA77" i="9"/>
  <c r="AV77" i="9"/>
  <c r="X77" i="9" s="1"/>
  <c r="AR78" i="9"/>
  <c r="T78" i="9" s="1"/>
  <c r="AM79" i="9"/>
  <c r="O79" i="9" s="1"/>
  <c r="AI80" i="9"/>
  <c r="K80" i="9" s="1"/>
  <c r="AE81" i="9"/>
  <c r="Z82" i="9"/>
  <c r="W78" i="11" s="1"/>
  <c r="AV82" i="9"/>
  <c r="X82" i="9" s="1"/>
  <c r="AQ83" i="9"/>
  <c r="S83" i="9" s="1"/>
  <c r="AM84" i="9"/>
  <c r="O84" i="9" s="1"/>
  <c r="AI85" i="9"/>
  <c r="K85" i="9" s="1"/>
  <c r="AD86" i="9"/>
  <c r="Z87" i="9"/>
  <c r="W83" i="11" s="1"/>
  <c r="AU87" i="9"/>
  <c r="W87" i="9" s="1"/>
  <c r="AQ88" i="9"/>
  <c r="S88" i="9" s="1"/>
  <c r="AM89" i="9"/>
  <c r="O89" i="9" s="1"/>
  <c r="AH90" i="9"/>
  <c r="J90" i="9" s="1"/>
  <c r="AD91" i="9"/>
  <c r="AY91" i="9"/>
  <c r="AP92" i="9"/>
  <c r="R92" i="9" s="1"/>
  <c r="AK93" i="9"/>
  <c r="M93" i="9" s="1"/>
  <c r="AG94" i="9"/>
  <c r="I94" i="9" s="1"/>
  <c r="AC95" i="9"/>
  <c r="D91" i="11" s="1"/>
  <c r="AX95" i="9"/>
  <c r="AT96" i="9"/>
  <c r="V96" i="9" s="1"/>
  <c r="AU98" i="9"/>
  <c r="AG100" i="9"/>
  <c r="I100" i="9" s="1"/>
  <c r="AH101" i="9"/>
  <c r="J101" i="9" s="1"/>
  <c r="AI102" i="9"/>
  <c r="K102" i="9" s="1"/>
  <c r="AJ103" i="9"/>
  <c r="L103" i="9" s="1"/>
  <c r="AS104" i="9"/>
  <c r="U104" i="9" s="1"/>
  <c r="AE106" i="9"/>
  <c r="AN107" i="9"/>
  <c r="P107" i="9" s="1"/>
  <c r="AW108" i="9"/>
  <c r="Y108" i="9" s="1"/>
  <c r="AX109" i="9"/>
  <c r="AY110" i="9"/>
  <c r="AU112" i="9"/>
  <c r="W112" i="9" s="1"/>
  <c r="AW114" i="9"/>
  <c r="Y114" i="9" s="1"/>
  <c r="AY116" i="9"/>
  <c r="AW119" i="9"/>
  <c r="Y119" i="9" s="1"/>
  <c r="AK122" i="9"/>
  <c r="M122" i="9" s="1"/>
  <c r="AO126" i="9"/>
  <c r="Q126" i="9" s="1"/>
  <c r="AQ128" i="9"/>
  <c r="S128" i="9" s="1"/>
  <c r="AS130" i="9"/>
  <c r="U130" i="9" s="1"/>
  <c r="AU132" i="9"/>
  <c r="W132" i="9" s="1"/>
  <c r="AI135" i="9"/>
  <c r="K135" i="9" s="1"/>
  <c r="AL138" i="9"/>
  <c r="Z142" i="9"/>
  <c r="W138" i="11" s="1"/>
  <c r="AM144" i="9"/>
  <c r="O144" i="9" s="1"/>
  <c r="AU147" i="9"/>
  <c r="W147" i="9" s="1"/>
  <c r="AR149" i="9"/>
  <c r="T149" i="9" s="1"/>
  <c r="AF153" i="9"/>
  <c r="H153" i="9" s="1"/>
  <c r="AH155" i="9"/>
  <c r="J155" i="9" s="1"/>
  <c r="AU157" i="9"/>
  <c r="W157" i="9" s="1"/>
  <c r="AP161" i="9"/>
  <c r="R161" i="9" s="1"/>
  <c r="AM167" i="9"/>
  <c r="O167" i="9" s="1"/>
  <c r="AB172" i="9"/>
  <c r="AO179" i="9"/>
  <c r="AS183" i="9"/>
  <c r="U183" i="9" s="1"/>
  <c r="AE188" i="9"/>
  <c r="AJ24" i="9"/>
  <c r="AC25" i="9"/>
  <c r="Z20" i="11" s="1" a="1"/>
  <c r="Z20" i="11" s="1"/>
  <c r="AS25" i="9"/>
  <c r="U25" i="9" s="1"/>
  <c r="AH26" i="9"/>
  <c r="J26" i="9" s="1"/>
  <c r="AX26" i="9"/>
  <c r="AM27" i="9"/>
  <c r="O27" i="9" s="1"/>
  <c r="AB28" i="9"/>
  <c r="AR28" i="9"/>
  <c r="T28" i="9" s="1"/>
  <c r="AJ29" i="9"/>
  <c r="L29" i="9" s="1"/>
  <c r="AA31" i="9"/>
  <c r="AQ31" i="9"/>
  <c r="AF32" i="9"/>
  <c r="H32" i="9" s="1"/>
  <c r="AV32" i="9"/>
  <c r="X32" i="9" s="1"/>
  <c r="AO33" i="9"/>
  <c r="Q33" i="9" s="1"/>
  <c r="AD34" i="9"/>
  <c r="AT34" i="9"/>
  <c r="V34" i="9" s="1"/>
  <c r="AI35" i="9"/>
  <c r="K35" i="9" s="1"/>
  <c r="AY35" i="9"/>
  <c r="AN36" i="9"/>
  <c r="P36" i="9" s="1"/>
  <c r="AG37" i="9"/>
  <c r="I37" i="9" s="1"/>
  <c r="AW37" i="9"/>
  <c r="Y37" i="9" s="1"/>
  <c r="AL38" i="9"/>
  <c r="N38" i="9" s="1"/>
  <c r="AA39" i="9"/>
  <c r="AQ39" i="9"/>
  <c r="S39" i="9" s="1"/>
  <c r="AF40" i="9"/>
  <c r="H40" i="9" s="1"/>
  <c r="AV40" i="9"/>
  <c r="X40" i="9" s="1"/>
  <c r="AO41" i="9"/>
  <c r="Q41" i="9" s="1"/>
  <c r="AD42" i="9"/>
  <c r="AT42" i="9"/>
  <c r="V42" i="9" s="1"/>
  <c r="AI43" i="9"/>
  <c r="K43" i="9" s="1"/>
  <c r="AY43" i="9"/>
  <c r="AN44" i="9"/>
  <c r="P44" i="9" s="1"/>
  <c r="AG45" i="9"/>
  <c r="I45" i="9" s="1"/>
  <c r="AW45" i="9"/>
  <c r="Y45" i="9" s="1"/>
  <c r="AO46" i="9"/>
  <c r="Q46" i="9" s="1"/>
  <c r="AG47" i="9"/>
  <c r="I47" i="9" s="1"/>
  <c r="AW47" i="9"/>
  <c r="Y47" i="9" s="1"/>
  <c r="AO48" i="9"/>
  <c r="Q48" i="9" s="1"/>
  <c r="AG49" i="9"/>
  <c r="I49" i="9" s="1"/>
  <c r="AW49" i="9"/>
  <c r="Y49" i="9" s="1"/>
  <c r="AN51" i="9"/>
  <c r="AF52" i="9"/>
  <c r="H52" i="9" s="1"/>
  <c r="AV52" i="9"/>
  <c r="X52" i="9" s="1"/>
  <c r="AM54" i="9"/>
  <c r="AB55" i="9"/>
  <c r="AR55" i="9"/>
  <c r="T55" i="9" s="1"/>
  <c r="AJ56" i="9"/>
  <c r="L56" i="9" s="1"/>
  <c r="AA58" i="9"/>
  <c r="AA57" i="9" s="1"/>
  <c r="AQ58" i="9"/>
  <c r="AE59" i="9"/>
  <c r="AU59" i="9"/>
  <c r="W59" i="9" s="1"/>
  <c r="AI60" i="9"/>
  <c r="K60" i="9" s="1"/>
  <c r="AY60" i="9"/>
  <c r="AL62" i="9"/>
  <c r="AA63" i="9"/>
  <c r="AA61" i="9" s="1"/>
  <c r="AQ63" i="9"/>
  <c r="S63" i="9" s="1"/>
  <c r="AF64" i="9"/>
  <c r="H64" i="9" s="1"/>
  <c r="AV64" i="9"/>
  <c r="X64" i="9" s="1"/>
  <c r="AO65" i="9"/>
  <c r="Q65" i="9" s="1"/>
  <c r="AD66" i="9"/>
  <c r="AT66" i="9"/>
  <c r="V66" i="9" s="1"/>
  <c r="AH67" i="9"/>
  <c r="J67" i="9" s="1"/>
  <c r="AX67" i="9"/>
  <c r="AL68" i="9"/>
  <c r="N68" i="9" s="1"/>
  <c r="Z70" i="9"/>
  <c r="AV70" i="9"/>
  <c r="AQ71" i="9"/>
  <c r="S71" i="9" s="1"/>
  <c r="AM72" i="9"/>
  <c r="O72" i="9" s="1"/>
  <c r="AI73" i="9"/>
  <c r="K73" i="9" s="1"/>
  <c r="AD74" i="9"/>
  <c r="Z75" i="9"/>
  <c r="W71" i="11" s="1"/>
  <c r="AU75" i="9"/>
  <c r="W75" i="9" s="1"/>
  <c r="AQ76" i="9"/>
  <c r="S76" i="9" s="1"/>
  <c r="AM77" i="9"/>
  <c r="O77" i="9" s="1"/>
  <c r="AH78" i="9"/>
  <c r="J78" i="9" s="1"/>
  <c r="AD79" i="9"/>
  <c r="AY79" i="9"/>
  <c r="AP80" i="9"/>
  <c r="R80" i="9" s="1"/>
  <c r="AK81" i="9"/>
  <c r="M81" i="9" s="1"/>
  <c r="AG82" i="9"/>
  <c r="I82" i="9" s="1"/>
  <c r="AC83" i="9"/>
  <c r="Z79" i="11" s="1"/>
  <c r="AX83" i="9"/>
  <c r="AT84" i="9"/>
  <c r="V84" i="9" s="1"/>
  <c r="AO85" i="9"/>
  <c r="Q85" i="9" s="1"/>
  <c r="AK86" i="9"/>
  <c r="M86" i="9" s="1"/>
  <c r="AG87" i="9"/>
  <c r="I87" i="9" s="1"/>
  <c r="AB88" i="9"/>
  <c r="AX88" i="9"/>
  <c r="AS89" i="9"/>
  <c r="U89" i="9" s="1"/>
  <c r="AO90" i="9"/>
  <c r="Q90" i="9" s="1"/>
  <c r="AK91" i="9"/>
  <c r="M91" i="9" s="1"/>
  <c r="AF92" i="9"/>
  <c r="H92" i="9" s="1"/>
  <c r="AB93" i="9"/>
  <c r="AW93" i="9"/>
  <c r="Y93" i="9" s="1"/>
  <c r="AS94" i="9"/>
  <c r="U94" i="9" s="1"/>
  <c r="AO95" i="9"/>
  <c r="Q95" i="9" s="1"/>
  <c r="AE96" i="9"/>
  <c r="AG98" i="9"/>
  <c r="AH99" i="9"/>
  <c r="J99" i="9" s="1"/>
  <c r="AI100" i="9"/>
  <c r="K100" i="9" s="1"/>
  <c r="AJ101" i="9"/>
  <c r="L101" i="9" s="1"/>
  <c r="AS102" i="9"/>
  <c r="U102" i="9" s="1"/>
  <c r="AE104" i="9"/>
  <c r="AN105" i="9"/>
  <c r="P105" i="9" s="1"/>
  <c r="AW106" i="9"/>
  <c r="Y106" i="9" s="1"/>
  <c r="AX107" i="9"/>
  <c r="AY108" i="9"/>
  <c r="AC110" i="9"/>
  <c r="AX111" i="9"/>
  <c r="AK114" i="9"/>
  <c r="M114" i="9" s="1"/>
  <c r="AO118" i="9"/>
  <c r="Q118" i="9" s="1"/>
  <c r="AC121" i="9"/>
  <c r="Z117" i="11" s="1"/>
  <c r="AB125" i="9"/>
  <c r="AD127" i="9"/>
  <c r="AF129" i="9"/>
  <c r="H129" i="9" s="1"/>
  <c r="AH131" i="9"/>
  <c r="J131" i="9" s="1"/>
  <c r="AE133" i="9"/>
  <c r="AM135" i="9"/>
  <c r="O135" i="9" s="1"/>
  <c r="AP138" i="9"/>
  <c r="AR140" i="9"/>
  <c r="T140" i="9" s="1"/>
  <c r="AT142" i="9"/>
  <c r="V142" i="9" s="1"/>
  <c r="AQ144" i="9"/>
  <c r="S144" i="9" s="1"/>
  <c r="AY147" i="9"/>
  <c r="AB150" i="9"/>
  <c r="AJ153" i="9"/>
  <c r="L153" i="9" s="1"/>
  <c r="AN158" i="9"/>
  <c r="P158" i="9" s="1"/>
  <c r="AH163" i="9"/>
  <c r="J163" i="9" s="1"/>
  <c r="AF168" i="9"/>
  <c r="H168" i="9" s="1"/>
  <c r="AJ172" i="9"/>
  <c r="L172" i="9" s="1"/>
  <c r="AW179" i="9"/>
  <c r="AF189" i="9"/>
  <c r="H189" i="9" s="1"/>
  <c r="AE193" i="9"/>
  <c r="AP98" i="9"/>
  <c r="AU99" i="9"/>
  <c r="W99" i="9" s="1"/>
  <c r="AC101" i="9"/>
  <c r="AH102" i="9"/>
  <c r="J102" i="9" s="1"/>
  <c r="AM103" i="9"/>
  <c r="O103" i="9" s="1"/>
  <c r="AR104" i="9"/>
  <c r="T104" i="9" s="1"/>
  <c r="Z106" i="9"/>
  <c r="W102" i="11" s="1"/>
  <c r="AE107" i="9"/>
  <c r="AJ108" i="9"/>
  <c r="L108" i="9" s="1"/>
  <c r="AS109" i="9"/>
  <c r="U109" i="9" s="1"/>
  <c r="AX110" i="9"/>
  <c r="AB112" i="9"/>
  <c r="AK113" i="9"/>
  <c r="M113" i="9" s="1"/>
  <c r="AE115" i="9"/>
  <c r="AS117" i="9"/>
  <c r="U117" i="9" s="1"/>
  <c r="Z120" i="9"/>
  <c r="W116" i="11" s="1"/>
  <c r="AH122" i="9"/>
  <c r="J122" i="9" s="1"/>
  <c r="AS125" i="9"/>
  <c r="AB128" i="9"/>
  <c r="AP130" i="9"/>
  <c r="R130" i="9" s="1"/>
  <c r="AB133" i="9"/>
  <c r="AR135" i="9"/>
  <c r="T135" i="9" s="1"/>
  <c r="AF139" i="9"/>
  <c r="H139" i="9" s="1"/>
  <c r="AT141" i="9"/>
  <c r="V141" i="9" s="1"/>
  <c r="AF144" i="9"/>
  <c r="H144" i="9" s="1"/>
  <c r="AR147" i="9"/>
  <c r="T147" i="9" s="1"/>
  <c r="AK150" i="9"/>
  <c r="M150" i="9" s="1"/>
  <c r="Z154" i="9"/>
  <c r="W150" i="11" s="1"/>
  <c r="AJ156" i="9"/>
  <c r="L156" i="9" s="1"/>
  <c r="AK160" i="9"/>
  <c r="M160" i="9" s="1"/>
  <c r="AW166" i="9"/>
  <c r="Y166" i="9" s="1"/>
  <c r="AL171" i="9"/>
  <c r="N171" i="9" s="1"/>
  <c r="AM177" i="9"/>
  <c r="O177" i="9" s="1"/>
  <c r="AD183" i="9"/>
  <c r="AJ189" i="9"/>
  <c r="L189" i="9" s="1"/>
  <c r="AK112" i="9"/>
  <c r="M112" i="9" s="1"/>
  <c r="AU114" i="9"/>
  <c r="W114" i="9" s="1"/>
  <c r="AH117" i="9"/>
  <c r="J117" i="9" s="1"/>
  <c r="AQ119" i="9"/>
  <c r="S119" i="9" s="1"/>
  <c r="AY121" i="9"/>
  <c r="AD125" i="9"/>
  <c r="AD124" i="9" s="1"/>
  <c r="AN127" i="9"/>
  <c r="P127" i="9" s="1"/>
  <c r="AA130" i="9"/>
  <c r="AO132" i="9"/>
  <c r="Q132" i="9" s="1"/>
  <c r="AG135" i="9"/>
  <c r="I135" i="9" s="1"/>
  <c r="AV138" i="9"/>
  <c r="AI141" i="9"/>
  <c r="K141" i="9" s="1"/>
  <c r="AW143" i="9"/>
  <c r="Y143" i="9" s="1"/>
  <c r="AO147" i="9"/>
  <c r="Q147" i="9" s="1"/>
  <c r="AX149" i="9"/>
  <c r="AH153" i="9"/>
  <c r="J153" i="9" s="1"/>
  <c r="AR155" i="9"/>
  <c r="T155" i="9" s="1"/>
  <c r="AK159" i="9"/>
  <c r="M159" i="9" s="1"/>
  <c r="AW165" i="9"/>
  <c r="AL170" i="9"/>
  <c r="N170" i="9" s="1"/>
  <c r="AP176" i="9"/>
  <c r="AN182" i="9"/>
  <c r="P182" i="9" s="1"/>
  <c r="AL187" i="9"/>
  <c r="N187" i="9" s="1"/>
  <c r="AM23" i="9"/>
  <c r="O24" i="9"/>
  <c r="O23" i="9" s="1"/>
  <c r="AW50" i="9"/>
  <c r="Y51" i="9"/>
  <c r="Y50" i="9" s="1"/>
  <c r="AK36" i="9"/>
  <c r="M36" i="9" s="1"/>
  <c r="AE34" i="9"/>
  <c r="AS32" i="9"/>
  <c r="U32" i="9" s="1"/>
  <c r="AJ31" i="9"/>
  <c r="AE29" i="9"/>
  <c r="AV27" i="9"/>
  <c r="X27" i="9" s="1"/>
  <c r="AM26" i="9"/>
  <c r="O26" i="9" s="1"/>
  <c r="AD25" i="9"/>
  <c r="AK108" i="9"/>
  <c r="M108" i="9" s="1"/>
  <c r="AV103" i="9"/>
  <c r="X103" i="9" s="1"/>
  <c r="AR99" i="9"/>
  <c r="T99" i="9" s="1"/>
  <c r="AT94" i="9"/>
  <c r="V94" i="9" s="1"/>
  <c r="AL91" i="9"/>
  <c r="N91" i="9" s="1"/>
  <c r="AD88" i="9"/>
  <c r="AU84" i="9"/>
  <c r="W84" i="9" s="1"/>
  <c r="AH82" i="9"/>
  <c r="J82" i="9" s="1"/>
  <c r="Z79" i="9"/>
  <c r="W75" i="11" s="1"/>
  <c r="D75" i="11" s="1"/>
  <c r="AQ75" i="9"/>
  <c r="S75" i="9" s="1"/>
  <c r="AI72" i="9"/>
  <c r="K72" i="9" s="1"/>
  <c r="AE68" i="9"/>
  <c r="AL65" i="9"/>
  <c r="N65" i="9" s="1"/>
  <c r="AI62" i="9"/>
  <c r="AF59" i="9"/>
  <c r="H59" i="9" s="1"/>
  <c r="AW55" i="9"/>
  <c r="Y55" i="9" s="1"/>
  <c r="AO52" i="9"/>
  <c r="Q52" i="9" s="1"/>
  <c r="Z49" i="9"/>
  <c r="W44" i="11" s="1"/>
  <c r="Z47" i="9"/>
  <c r="W42" i="11" s="1"/>
  <c r="Z45" i="9"/>
  <c r="W40" i="11" s="1"/>
  <c r="AL41" i="9"/>
  <c r="N41" i="9" s="1"/>
  <c r="AI38" i="9"/>
  <c r="K38" i="9" s="1"/>
  <c r="AG36" i="9"/>
  <c r="I36" i="9" s="1"/>
  <c r="AK34" i="9"/>
  <c r="M34" i="9" s="1"/>
  <c r="AB33" i="9"/>
  <c r="AA32" i="9"/>
  <c r="Z31" i="9"/>
  <c r="AU28" i="9"/>
  <c r="W28" i="9" s="1"/>
  <c r="AL27" i="9"/>
  <c r="N27" i="9" s="1"/>
  <c r="AC26" i="9"/>
  <c r="Z21" i="11" s="1" a="1"/>
  <c r="Z21" i="11" s="1"/>
  <c r="AY24" i="9"/>
  <c r="AT109" i="9"/>
  <c r="V109" i="9" s="1"/>
  <c r="AP105" i="9"/>
  <c r="R105" i="9" s="1"/>
  <c r="AY98" i="9"/>
  <c r="AS93" i="9"/>
  <c r="U93" i="9" s="1"/>
  <c r="AK90" i="9"/>
  <c r="M90" i="9" s="1"/>
  <c r="AC87" i="9"/>
  <c r="Z83" i="11" s="1"/>
  <c r="AT83" i="9"/>
  <c r="V83" i="9" s="1"/>
  <c r="AL80" i="9"/>
  <c r="N80" i="9" s="1"/>
  <c r="AC77" i="9"/>
  <c r="Z73" i="11" s="1"/>
  <c r="AU73" i="9"/>
  <c r="W73" i="9" s="1"/>
  <c r="AL70" i="9"/>
  <c r="AE67" i="9"/>
  <c r="AH65" i="9"/>
  <c r="J65" i="9" s="1"/>
  <c r="AF63" i="9"/>
  <c r="H63" i="9" s="1"/>
  <c r="AR59" i="9"/>
  <c r="T59" i="9" s="1"/>
  <c r="AO56" i="9"/>
  <c r="Q56" i="9" s="1"/>
  <c r="AB54" i="9"/>
  <c r="AL48" i="9"/>
  <c r="N48" i="9" s="1"/>
  <c r="AK44" i="9"/>
  <c r="M44" i="9" s="1"/>
  <c r="AX41" i="9"/>
  <c r="AV39" i="9"/>
  <c r="X39" i="9" s="1"/>
  <c r="AT37" i="9"/>
  <c r="V37" i="9" s="1"/>
  <c r="AR35" i="9"/>
  <c r="T35" i="9" s="1"/>
  <c r="AI34" i="9"/>
  <c r="K34" i="9" s="1"/>
  <c r="AH33" i="9"/>
  <c r="J33" i="9" s="1"/>
  <c r="AG32" i="9"/>
  <c r="I32" i="9" s="1"/>
  <c r="AY29" i="9"/>
  <c r="AS28" i="9"/>
  <c r="U28" i="9" s="1"/>
  <c r="AJ27" i="9"/>
  <c r="L27" i="9" s="1"/>
  <c r="AI26" i="9"/>
  <c r="K26" i="9" s="1"/>
  <c r="AH25" i="9"/>
  <c r="J25" i="9" s="1"/>
  <c r="AG24" i="9"/>
  <c r="AQ116" i="9"/>
  <c r="S116" i="9" s="1"/>
  <c r="AS118" i="9"/>
  <c r="U118" i="9" s="1"/>
  <c r="AW121" i="9"/>
  <c r="Y121" i="9" s="1"/>
  <c r="AF125" i="9"/>
  <c r="AH127" i="9"/>
  <c r="J127" i="9" s="1"/>
  <c r="AJ129" i="9"/>
  <c r="L129" i="9" s="1"/>
  <c r="AI133" i="9"/>
  <c r="K133" i="9" s="1"/>
  <c r="AA135" i="9"/>
  <c r="AT138" i="9"/>
  <c r="AV140" i="9"/>
  <c r="X140" i="9" s="1"/>
  <c r="AX142" i="9"/>
  <c r="AU144" i="9"/>
  <c r="W144" i="9" s="1"/>
  <c r="AJ149" i="9"/>
  <c r="L149" i="9" s="1"/>
  <c r="AN153" i="9"/>
  <c r="P153" i="9" s="1"/>
  <c r="AA156" i="9"/>
  <c r="AG159" i="9"/>
  <c r="I159" i="9" s="1"/>
  <c r="AP163" i="9"/>
  <c r="R163" i="9" s="1"/>
  <c r="AA171" i="9"/>
  <c r="AP180" i="9"/>
  <c r="R180" i="9" s="1"/>
  <c r="AT184" i="9"/>
  <c r="V184" i="9" s="1"/>
  <c r="Z24" i="9"/>
  <c r="AP24" i="9"/>
  <c r="AE25" i="9"/>
  <c r="AE23" i="9" s="1"/>
  <c r="AU25" i="9"/>
  <c r="W25" i="9" s="1"/>
  <c r="AJ26" i="9"/>
  <c r="L26" i="9" s="1"/>
  <c r="AC27" i="9"/>
  <c r="Z22" i="11" s="1" a="1"/>
  <c r="Z22" i="11" s="1"/>
  <c r="AS27" i="9"/>
  <c r="U27" i="9" s="1"/>
  <c r="AH28" i="9"/>
  <c r="J28" i="9" s="1"/>
  <c r="AX28" i="9"/>
  <c r="AL29" i="9"/>
  <c r="N29" i="9" s="1"/>
  <c r="AC31" i="9"/>
  <c r="AS31" i="9"/>
  <c r="AH32" i="9"/>
  <c r="J32" i="9" s="1"/>
  <c r="AX32" i="9"/>
  <c r="AM33" i="9"/>
  <c r="O33" i="9" s="1"/>
  <c r="AB34" i="9"/>
  <c r="AR34" i="9"/>
  <c r="T34" i="9" s="1"/>
  <c r="AK35" i="9"/>
  <c r="M35" i="9" s="1"/>
  <c r="Z36" i="9"/>
  <c r="W31" i="11" s="1"/>
  <c r="AP36" i="9"/>
  <c r="R36" i="9" s="1"/>
  <c r="AE37" i="9"/>
  <c r="AU37" i="9"/>
  <c r="W37" i="9" s="1"/>
  <c r="AJ38" i="9"/>
  <c r="L38" i="9" s="1"/>
  <c r="AC39" i="9"/>
  <c r="Z34" i="11" s="1"/>
  <c r="AS39" i="9"/>
  <c r="U39" i="9" s="1"/>
  <c r="AH40" i="9"/>
  <c r="J40" i="9" s="1"/>
  <c r="AX40" i="9"/>
  <c r="AM41" i="9"/>
  <c r="O41" i="9" s="1"/>
  <c r="AB42" i="9"/>
  <c r="AR42" i="9"/>
  <c r="T42" i="9" s="1"/>
  <c r="AK43" i="9"/>
  <c r="M43" i="9" s="1"/>
  <c r="Z44" i="9"/>
  <c r="W39" i="11" s="1"/>
  <c r="AP44" i="9"/>
  <c r="R44" i="9" s="1"/>
  <c r="AE45" i="9"/>
  <c r="AU45" i="9"/>
  <c r="W45" i="9" s="1"/>
  <c r="AI46" i="9"/>
  <c r="K46" i="9" s="1"/>
  <c r="AY46" i="9"/>
  <c r="AM47" i="9"/>
  <c r="O47" i="9" s="1"/>
  <c r="AA48" i="9"/>
  <c r="AQ48" i="9"/>
  <c r="S48" i="9" s="1"/>
  <c r="AE49" i="9"/>
  <c r="AU49" i="9"/>
  <c r="W49" i="9" s="1"/>
  <c r="AH51" i="9"/>
  <c r="AX51" i="9"/>
  <c r="AL52" i="9"/>
  <c r="N52" i="9" s="1"/>
  <c r="AC54" i="9"/>
  <c r="AS54" i="9"/>
  <c r="AH55" i="9"/>
  <c r="J55" i="9" s="1"/>
  <c r="AX55" i="9"/>
  <c r="AL56" i="9"/>
  <c r="N56" i="9" s="1"/>
  <c r="AC58" i="9"/>
  <c r="AS58" i="9"/>
  <c r="AK59" i="9"/>
  <c r="M59" i="9" s="1"/>
  <c r="AC60" i="9"/>
  <c r="Z56" i="11" s="1"/>
  <c r="AS60" i="9"/>
  <c r="U60" i="9" s="1"/>
  <c r="AJ62" i="9"/>
  <c r="AC63" i="9"/>
  <c r="AS63" i="9"/>
  <c r="U63" i="9" s="1"/>
  <c r="AH64" i="9"/>
  <c r="J64" i="9" s="1"/>
  <c r="AX64" i="9"/>
  <c r="AM65" i="9"/>
  <c r="O65" i="9" s="1"/>
  <c r="AB66" i="9"/>
  <c r="AR66" i="9"/>
  <c r="T66" i="9" s="1"/>
  <c r="AJ67" i="9"/>
  <c r="L67" i="9" s="1"/>
  <c r="AB68" i="9"/>
  <c r="AR68" i="9"/>
  <c r="T68" i="9" s="1"/>
  <c r="AN70" i="9"/>
  <c r="AI71" i="9"/>
  <c r="K71" i="9" s="1"/>
  <c r="Z72" i="9"/>
  <c r="W68" i="11" s="1"/>
  <c r="D68" i="11" s="1"/>
  <c r="AU72" i="9"/>
  <c r="W72" i="9" s="1"/>
  <c r="AQ73" i="9"/>
  <c r="S73" i="9" s="1"/>
  <c r="AL74" i="9"/>
  <c r="N74" i="9" s="1"/>
  <c r="AH75" i="9"/>
  <c r="J75" i="9" s="1"/>
  <c r="AD76" i="9"/>
  <c r="AY76" i="9"/>
  <c r="AU77" i="9"/>
  <c r="W77" i="9" s="1"/>
  <c r="AP78" i="9"/>
  <c r="R78" i="9" s="1"/>
  <c r="AL79" i="9"/>
  <c r="N79" i="9" s="1"/>
  <c r="AH80" i="9"/>
  <c r="J80" i="9" s="1"/>
  <c r="AC81" i="9"/>
  <c r="Z77" i="11" s="1"/>
  <c r="AY81" i="9"/>
  <c r="AT82" i="9"/>
  <c r="V82" i="9" s="1"/>
  <c r="AP83" i="9"/>
  <c r="R83" i="9" s="1"/>
  <c r="AL84" i="9"/>
  <c r="N84" i="9" s="1"/>
  <c r="AG85" i="9"/>
  <c r="I85" i="9" s="1"/>
  <c r="AC86" i="9"/>
  <c r="Z82" i="11" s="1"/>
  <c r="AX86" i="9"/>
  <c r="AT87" i="9"/>
  <c r="V87" i="9" s="1"/>
  <c r="AJ88" i="9"/>
  <c r="L88" i="9" s="1"/>
  <c r="AF89" i="9"/>
  <c r="H89" i="9" s="1"/>
  <c r="AB90" i="9"/>
  <c r="AW90" i="9"/>
  <c r="Y90" i="9" s="1"/>
  <c r="AS91" i="9"/>
  <c r="U91" i="9" s="1"/>
  <c r="AN92" i="9"/>
  <c r="P92" i="9" s="1"/>
  <c r="AJ93" i="9"/>
  <c r="L93" i="9" s="1"/>
  <c r="AF94" i="9"/>
  <c r="H94" i="9" s="1"/>
  <c r="AA95" i="9"/>
  <c r="AW95" i="9"/>
  <c r="Y95" i="9" s="1"/>
  <c r="AR96" i="9"/>
  <c r="T96" i="9" s="1"/>
  <c r="AS98" i="9"/>
  <c r="AE100" i="9"/>
  <c r="AN101" i="9"/>
  <c r="P101" i="9" s="1"/>
  <c r="AW102" i="9"/>
  <c r="Y102" i="9" s="1"/>
  <c r="AX103" i="9"/>
  <c r="AY104" i="9"/>
  <c r="AC106" i="9"/>
  <c r="AL107" i="9"/>
  <c r="N107" i="9" s="1"/>
  <c r="AU108" i="9"/>
  <c r="W108" i="9" s="1"/>
  <c r="AG110" i="9"/>
  <c r="I110" i="9" s="1"/>
  <c r="AP111" i="9"/>
  <c r="R111" i="9" s="1"/>
  <c r="AR113" i="9"/>
  <c r="T113" i="9" s="1"/>
  <c r="AT115" i="9"/>
  <c r="V115" i="9" s="1"/>
  <c r="AV117" i="9"/>
  <c r="X117" i="9" s="1"/>
  <c r="AS119" i="9"/>
  <c r="U119" i="9" s="1"/>
  <c r="AW122" i="9"/>
  <c r="Y122" i="9" s="1"/>
  <c r="AK126" i="9"/>
  <c r="M126" i="9" s="1"/>
  <c r="AO130" i="9"/>
  <c r="Q130" i="9" s="1"/>
  <c r="AQ132" i="9"/>
  <c r="S132" i="9" s="1"/>
  <c r="AE135" i="9"/>
  <c r="AH138" i="9"/>
  <c r="AJ140" i="9"/>
  <c r="L140" i="9" s="1"/>
  <c r="AI144" i="9"/>
  <c r="K144" i="9" s="1"/>
  <c r="AA147" i="9"/>
  <c r="AN149" i="9"/>
  <c r="P149" i="9" s="1"/>
  <c r="AB153" i="9"/>
  <c r="AD155" i="9"/>
  <c r="AM157" i="9"/>
  <c r="O157" i="9" s="1"/>
  <c r="AP162" i="9"/>
  <c r="R162" i="9" s="1"/>
  <c r="AE167" i="9"/>
  <c r="AI171" i="9"/>
  <c r="K171" i="9" s="1"/>
  <c r="AD177" i="9"/>
  <c r="AK183" i="9"/>
  <c r="M183" i="9" s="1"/>
  <c r="AL35" i="9"/>
  <c r="N35" i="9" s="1"/>
  <c r="AA36" i="9"/>
  <c r="AQ36" i="9"/>
  <c r="S36" i="9" s="1"/>
  <c r="AF37" i="9"/>
  <c r="H37" i="9" s="1"/>
  <c r="AV37" i="9"/>
  <c r="X37" i="9" s="1"/>
  <c r="AO38" i="9"/>
  <c r="Q38" i="9" s="1"/>
  <c r="AD39" i="9"/>
  <c r="AT39" i="9"/>
  <c r="V39" i="9" s="1"/>
  <c r="AI40" i="9"/>
  <c r="K40" i="9" s="1"/>
  <c r="AY40" i="9"/>
  <c r="AN41" i="9"/>
  <c r="P41" i="9" s="1"/>
  <c r="AG42" i="9"/>
  <c r="I42" i="9" s="1"/>
  <c r="AW42" i="9"/>
  <c r="Y42" i="9" s="1"/>
  <c r="AL43" i="9"/>
  <c r="N43" i="9" s="1"/>
  <c r="AA44" i="9"/>
  <c r="AQ44" i="9"/>
  <c r="S44" i="9" s="1"/>
  <c r="AF45" i="9"/>
  <c r="H45" i="9" s="1"/>
  <c r="AV45" i="9"/>
  <c r="X45" i="9" s="1"/>
  <c r="AN46" i="9"/>
  <c r="P46" i="9" s="1"/>
  <c r="AF47" i="9"/>
  <c r="H47" i="9" s="1"/>
  <c r="AV47" i="9"/>
  <c r="X47" i="9" s="1"/>
  <c r="AN48" i="9"/>
  <c r="P48" i="9" s="1"/>
  <c r="AF49" i="9"/>
  <c r="H49" i="9" s="1"/>
  <c r="AV49" i="9"/>
  <c r="X49" i="9" s="1"/>
  <c r="AM51" i="9"/>
  <c r="AA52" i="9"/>
  <c r="AQ52" i="9"/>
  <c r="S52" i="9" s="1"/>
  <c r="AD54" i="9"/>
  <c r="AD53" i="9" s="1"/>
  <c r="AT54" i="9"/>
  <c r="AI55" i="9"/>
  <c r="K55" i="9" s="1"/>
  <c r="AY55" i="9"/>
  <c r="AM56" i="9"/>
  <c r="O56" i="9" s="1"/>
  <c r="Z58" i="9"/>
  <c r="AP58" i="9"/>
  <c r="AD59" i="9"/>
  <c r="AT59" i="9"/>
  <c r="V59" i="9" s="1"/>
  <c r="AH60" i="9"/>
  <c r="J60" i="9" s="1"/>
  <c r="AX60" i="9"/>
  <c r="AO62" i="9"/>
  <c r="AD63" i="9"/>
  <c r="AT63" i="9"/>
  <c r="V63" i="9" s="1"/>
  <c r="AI64" i="9"/>
  <c r="K64" i="9" s="1"/>
  <c r="AY64" i="9"/>
  <c r="AN65" i="9"/>
  <c r="P65" i="9" s="1"/>
  <c r="AG66" i="9"/>
  <c r="I66" i="9" s="1"/>
  <c r="AW66" i="9"/>
  <c r="Y66" i="9" s="1"/>
  <c r="AO67" i="9"/>
  <c r="Q67" i="9" s="1"/>
  <c r="AG68" i="9"/>
  <c r="I68" i="9" s="1"/>
  <c r="AW68" i="9"/>
  <c r="Y68" i="9" s="1"/>
  <c r="AT70" i="9"/>
  <c r="AP71" i="9"/>
  <c r="R71" i="9" s="1"/>
  <c r="AL72" i="9"/>
  <c r="N72" i="9" s="1"/>
  <c r="AG73" i="9"/>
  <c r="I73" i="9" s="1"/>
  <c r="AC74" i="9"/>
  <c r="Z70" i="11" s="1"/>
  <c r="AX74" i="9"/>
  <c r="AT75" i="9"/>
  <c r="V75" i="9" s="1"/>
  <c r="AJ76" i="9"/>
  <c r="L76" i="9" s="1"/>
  <c r="AF77" i="9"/>
  <c r="H77" i="9" s="1"/>
  <c r="AB78" i="9"/>
  <c r="AW78" i="9"/>
  <c r="Y78" i="9" s="1"/>
  <c r="AS79" i="9"/>
  <c r="U79" i="9" s="1"/>
  <c r="AN80" i="9"/>
  <c r="P80" i="9" s="1"/>
  <c r="AJ81" i="9"/>
  <c r="L81" i="9" s="1"/>
  <c r="AF82" i="9"/>
  <c r="H82" i="9" s="1"/>
  <c r="AA83" i="9"/>
  <c r="AW83" i="9"/>
  <c r="Y83" i="9" s="1"/>
  <c r="AR84" i="9"/>
  <c r="T84" i="9" s="1"/>
  <c r="AN85" i="9"/>
  <c r="P85" i="9" s="1"/>
  <c r="AJ86" i="9"/>
  <c r="L86" i="9" s="1"/>
  <c r="AE87" i="9"/>
  <c r="AA88" i="9"/>
  <c r="AV88" i="9"/>
  <c r="X88" i="9" s="1"/>
  <c r="AR89" i="9"/>
  <c r="T89" i="9" s="1"/>
  <c r="AN90" i="9"/>
  <c r="P90" i="9" s="1"/>
  <c r="AI91" i="9"/>
  <c r="K91" i="9" s="1"/>
  <c r="Z92" i="9"/>
  <c r="W88" i="11" s="1"/>
  <c r="D88" i="11" s="1"/>
  <c r="AU92" i="9"/>
  <c r="W92" i="9" s="1"/>
  <c r="AQ93" i="9"/>
  <c r="S93" i="9" s="1"/>
  <c r="AL94" i="9"/>
  <c r="N94" i="9" s="1"/>
  <c r="AH95" i="9"/>
  <c r="J95" i="9" s="1"/>
  <c r="AD96" i="9"/>
  <c r="AY96" i="9"/>
  <c r="AF99" i="9"/>
  <c r="H99" i="9" s="1"/>
  <c r="AO100" i="9"/>
  <c r="Q100" i="9" s="1"/>
  <c r="AP101" i="9"/>
  <c r="R101" i="9" s="1"/>
  <c r="AQ102" i="9"/>
  <c r="S102" i="9" s="1"/>
  <c r="AR103" i="9"/>
  <c r="T103" i="9" s="1"/>
  <c r="AD105" i="9"/>
  <c r="AM106" i="9"/>
  <c r="O106" i="9" s="1"/>
  <c r="AV107" i="9"/>
  <c r="X107" i="9" s="1"/>
  <c r="Z109" i="9"/>
  <c r="W105" i="11" s="1"/>
  <c r="AA110" i="9"/>
  <c r="AD111" i="9"/>
  <c r="AF113" i="9"/>
  <c r="H113" i="9" s="1"/>
  <c r="AH115" i="9"/>
  <c r="J115" i="9" s="1"/>
  <c r="AJ117" i="9"/>
  <c r="L117" i="9" s="1"/>
  <c r="AC120" i="9"/>
  <c r="Z116" i="11" s="1"/>
  <c r="AG123" i="9"/>
  <c r="I123" i="9" s="1"/>
  <c r="Z127" i="9"/>
  <c r="W123" i="11" s="1"/>
  <c r="AB129" i="9"/>
  <c r="AD131" i="9"/>
  <c r="AA133" i="9"/>
  <c r="AY135" i="9"/>
  <c r="AM139" i="9"/>
  <c r="O139" i="9" s="1"/>
  <c r="AP142" i="9"/>
  <c r="R142" i="9" s="1"/>
  <c r="AD146" i="9"/>
  <c r="AF148" i="9"/>
  <c r="H148" i="9" s="1"/>
  <c r="AN150" i="9"/>
  <c r="P150" i="9" s="1"/>
  <c r="AV153" i="9"/>
  <c r="X153" i="9" s="1"/>
  <c r="AX155" i="9"/>
  <c r="AF158" i="9"/>
  <c r="H158" i="9" s="1"/>
  <c r="AX162" i="9"/>
  <c r="AO169" i="9"/>
  <c r="Q169" i="9" s="1"/>
  <c r="AI173" i="9"/>
  <c r="K173" i="9" s="1"/>
  <c r="Z180" i="9"/>
  <c r="W176" i="11" s="1"/>
  <c r="AD184" i="9"/>
  <c r="D19" i="9"/>
  <c r="AN24" i="9"/>
  <c r="AG25" i="9"/>
  <c r="I25" i="9" s="1"/>
  <c r="AW25" i="9"/>
  <c r="Y25" i="9" s="1"/>
  <c r="AL26" i="9"/>
  <c r="N26" i="9" s="1"/>
  <c r="AA27" i="9"/>
  <c r="AQ27" i="9"/>
  <c r="S27" i="9" s="1"/>
  <c r="AF28" i="9"/>
  <c r="H28" i="9" s="1"/>
  <c r="AV28" i="9"/>
  <c r="X28" i="9" s="1"/>
  <c r="AN29" i="9"/>
  <c r="P29" i="9" s="1"/>
  <c r="AE31" i="9"/>
  <c r="AU31" i="9"/>
  <c r="AJ32" i="9"/>
  <c r="L32" i="9" s="1"/>
  <c r="AC33" i="9"/>
  <c r="AS33" i="9"/>
  <c r="U33" i="9" s="1"/>
  <c r="AH34" i="9"/>
  <c r="J34" i="9" s="1"/>
  <c r="AX34" i="9"/>
  <c r="AM35" i="9"/>
  <c r="O35" i="9" s="1"/>
  <c r="AB36" i="9"/>
  <c r="AR36" i="9"/>
  <c r="T36" i="9" s="1"/>
  <c r="AK37" i="9"/>
  <c r="M37" i="9" s="1"/>
  <c r="Z38" i="9"/>
  <c r="W33" i="11" s="1"/>
  <c r="AP38" i="9"/>
  <c r="R38" i="9" s="1"/>
  <c r="AE39" i="9"/>
  <c r="AU39" i="9"/>
  <c r="W39" i="9" s="1"/>
  <c r="AJ40" i="9"/>
  <c r="L40" i="9" s="1"/>
  <c r="AC41" i="9"/>
  <c r="Z36" i="11" s="1"/>
  <c r="AS41" i="9"/>
  <c r="U41" i="9" s="1"/>
  <c r="AH42" i="9"/>
  <c r="J42" i="9" s="1"/>
  <c r="AX42" i="9"/>
  <c r="AM43" i="9"/>
  <c r="O43" i="9" s="1"/>
  <c r="AB44" i="9"/>
  <c r="AR44" i="9"/>
  <c r="T44" i="9" s="1"/>
  <c r="AK45" i="9"/>
  <c r="M45" i="9" s="1"/>
  <c r="AC46" i="9"/>
  <c r="Z41" i="11" s="1"/>
  <c r="AS46" i="9"/>
  <c r="U46" i="9" s="1"/>
  <c r="AK47" i="9"/>
  <c r="M47" i="9" s="1"/>
  <c r="AC48" i="9"/>
  <c r="Z43" i="11" s="1"/>
  <c r="AS48" i="9"/>
  <c r="U48" i="9" s="1"/>
  <c r="AK49" i="9"/>
  <c r="M49" i="9" s="1"/>
  <c r="AB51" i="9"/>
  <c r="AB50" i="9" s="1"/>
  <c r="AR51" i="9"/>
  <c r="AJ52" i="9"/>
  <c r="L52" i="9" s="1"/>
  <c r="AA54" i="9"/>
  <c r="AA53" i="9" s="1"/>
  <c r="AQ54" i="9"/>
  <c r="AF55" i="9"/>
  <c r="H55" i="9" s="1"/>
  <c r="AV55" i="9"/>
  <c r="X55" i="9" s="1"/>
  <c r="AN56" i="9"/>
  <c r="P56" i="9" s="1"/>
  <c r="AE58" i="9"/>
  <c r="AE57" i="9" s="1"/>
  <c r="AU58" i="9"/>
  <c r="AI59" i="9"/>
  <c r="K59" i="9" s="1"/>
  <c r="AY59" i="9"/>
  <c r="AM60" i="9"/>
  <c r="O60" i="9" s="1"/>
  <c r="Z62" i="9"/>
  <c r="AP62" i="9"/>
  <c r="AE63" i="9"/>
  <c r="AU63" i="9"/>
  <c r="W63" i="9" s="1"/>
  <c r="AJ64" i="9"/>
  <c r="L64" i="9" s="1"/>
  <c r="AC65" i="9"/>
  <c r="AS65" i="9"/>
  <c r="U65" i="9" s="1"/>
  <c r="AH66" i="9"/>
  <c r="J66" i="9" s="1"/>
  <c r="AX66" i="9"/>
  <c r="AL67" i="9"/>
  <c r="N67" i="9" s="1"/>
  <c r="Z68" i="9"/>
  <c r="W64" i="11" s="1"/>
  <c r="AP68" i="9"/>
  <c r="R68" i="9" s="1"/>
  <c r="AF70" i="9"/>
  <c r="AA71" i="9"/>
  <c r="AW71" i="9"/>
  <c r="Y71" i="9" s="1"/>
  <c r="AR72" i="9"/>
  <c r="T72" i="9" s="1"/>
  <c r="AN73" i="9"/>
  <c r="P73" i="9" s="1"/>
  <c r="AJ74" i="9"/>
  <c r="L74" i="9" s="1"/>
  <c r="AE75" i="9"/>
  <c r="AA76" i="9"/>
  <c r="AV76" i="9"/>
  <c r="X76" i="9" s="1"/>
  <c r="AR77" i="9"/>
  <c r="T77" i="9" s="1"/>
  <c r="AN78" i="9"/>
  <c r="P78" i="9" s="1"/>
  <c r="AI79" i="9"/>
  <c r="K79" i="9" s="1"/>
  <c r="Z80" i="9"/>
  <c r="W76" i="11" s="1"/>
  <c r="D76" i="11" s="1"/>
  <c r="AU80" i="9"/>
  <c r="W80" i="9" s="1"/>
  <c r="AQ81" i="9"/>
  <c r="S81" i="9" s="1"/>
  <c r="AL82" i="9"/>
  <c r="N82" i="9" s="1"/>
  <c r="AH83" i="9"/>
  <c r="J83" i="9" s="1"/>
  <c r="AD84" i="9"/>
  <c r="AY84" i="9"/>
  <c r="AU85" i="9"/>
  <c r="W85" i="9" s="1"/>
  <c r="AP86" i="9"/>
  <c r="R86" i="9" s="1"/>
  <c r="AL87" i="9"/>
  <c r="N87" i="9" s="1"/>
  <c r="AH88" i="9"/>
  <c r="J88" i="9" s="1"/>
  <c r="AC89" i="9"/>
  <c r="Z85" i="11" s="1"/>
  <c r="AY89" i="9"/>
  <c r="AT90" i="9"/>
  <c r="V90" i="9" s="1"/>
  <c r="AP91" i="9"/>
  <c r="R91" i="9" s="1"/>
  <c r="AL92" i="9"/>
  <c r="N92" i="9" s="1"/>
  <c r="AG93" i="9"/>
  <c r="I93" i="9" s="1"/>
  <c r="AC94" i="9"/>
  <c r="AX94" i="9"/>
  <c r="AT95" i="9"/>
  <c r="V95" i="9" s="1"/>
  <c r="AJ96" i="9"/>
  <c r="L96" i="9" s="1"/>
  <c r="AO98" i="9"/>
  <c r="AP99" i="9"/>
  <c r="R99" i="9" s="1"/>
  <c r="AQ100" i="9"/>
  <c r="S100" i="9" s="1"/>
  <c r="AR101" i="9"/>
  <c r="T101" i="9" s="1"/>
  <c r="AD103" i="9"/>
  <c r="AM104" i="9"/>
  <c r="O104" i="9" s="1"/>
  <c r="AV105" i="9"/>
  <c r="X105" i="9" s="1"/>
  <c r="Z107" i="9"/>
  <c r="W103" i="11" s="1"/>
  <c r="AA108" i="9"/>
  <c r="AB109" i="9"/>
  <c r="AK110" i="9"/>
  <c r="M110" i="9" s="1"/>
  <c r="AI112" i="9"/>
  <c r="K112" i="9" s="1"/>
  <c r="AL115" i="9"/>
  <c r="N115" i="9" s="1"/>
  <c r="AK119" i="9"/>
  <c r="M119" i="9" s="1"/>
  <c r="AS121" i="9"/>
  <c r="U121" i="9" s="1"/>
  <c r="AR125" i="9"/>
  <c r="AT127" i="9"/>
  <c r="V127" i="9" s="1"/>
  <c r="AV129" i="9"/>
  <c r="X129" i="9" s="1"/>
  <c r="AX131" i="9"/>
  <c r="AU133" i="9"/>
  <c r="W133" i="9" s="1"/>
  <c r="AI136" i="9"/>
  <c r="K136" i="9" s="1"/>
  <c r="AA139" i="9"/>
  <c r="AC141" i="9"/>
  <c r="Z137" i="11" s="1"/>
  <c r="AE143" i="9"/>
  <c r="AH146" i="9"/>
  <c r="AJ148" i="9"/>
  <c r="L148" i="9" s="1"/>
  <c r="AR150" i="9"/>
  <c r="T150" i="9" s="1"/>
  <c r="AK154" i="9"/>
  <c r="M154" i="9" s="1"/>
  <c r="AP160" i="9"/>
  <c r="R160" i="9" s="1"/>
  <c r="AS165" i="9"/>
  <c r="AW169" i="9"/>
  <c r="Y169" i="9" s="1"/>
  <c r="AQ173" i="9"/>
  <c r="S173" i="9" s="1"/>
  <c r="AJ182" i="9"/>
  <c r="L182" i="9" s="1"/>
  <c r="AW190" i="9"/>
  <c r="Y190" i="9" s="1"/>
  <c r="AQ194" i="9"/>
  <c r="S194" i="9" s="1"/>
  <c r="AA99" i="9"/>
  <c r="AF100" i="9"/>
  <c r="H100" i="9" s="1"/>
  <c r="AO101" i="9"/>
  <c r="Q101" i="9" s="1"/>
  <c r="AT102" i="9"/>
  <c r="V102" i="9" s="1"/>
  <c r="AY103" i="9"/>
  <c r="AG105" i="9"/>
  <c r="I105" i="9" s="1"/>
  <c r="AL106" i="9"/>
  <c r="N106" i="9" s="1"/>
  <c r="AQ107" i="9"/>
  <c r="S107" i="9" s="1"/>
  <c r="AV108" i="9"/>
  <c r="X108" i="9" s="1"/>
  <c r="AD110" i="9"/>
  <c r="AI111" i="9"/>
  <c r="K111" i="9" s="1"/>
  <c r="AN112" i="9"/>
  <c r="P112" i="9" s="1"/>
  <c r="AW113" i="9"/>
  <c r="Y113" i="9" s="1"/>
  <c r="AU115" i="9"/>
  <c r="W115" i="9" s="1"/>
  <c r="AH118" i="9"/>
  <c r="J118" i="9" s="1"/>
  <c r="AP120" i="9"/>
  <c r="R120" i="9" s="1"/>
  <c r="AX122" i="9"/>
  <c r="AH126" i="9"/>
  <c r="J126" i="9" s="1"/>
  <c r="AR128" i="9"/>
  <c r="T128" i="9" s="1"/>
  <c r="AE131" i="9"/>
  <c r="AR133" i="9"/>
  <c r="T133" i="9" s="1"/>
  <c r="AJ136" i="9"/>
  <c r="L136" i="9" s="1"/>
  <c r="AV139" i="9"/>
  <c r="X139" i="9" s="1"/>
  <c r="AI142" i="9"/>
  <c r="K142" i="9" s="1"/>
  <c r="AV144" i="9"/>
  <c r="X144" i="9" s="1"/>
  <c r="AK148" i="9"/>
  <c r="M148" i="9" s="1"/>
  <c r="AB152" i="9"/>
  <c r="AP154" i="9"/>
  <c r="R154" i="9" s="1"/>
  <c r="Z157" i="9"/>
  <c r="W153" i="11" s="1"/>
  <c r="AS161" i="9"/>
  <c r="U161" i="9" s="1"/>
  <c r="AX167" i="9"/>
  <c r="AU172" i="9"/>
  <c r="W172" i="9" s="1"/>
  <c r="AP179" i="9"/>
  <c r="AM184" i="9"/>
  <c r="O184" i="9" s="1"/>
  <c r="AI193" i="9"/>
  <c r="K193" i="9" s="1"/>
  <c r="Z113" i="9"/>
  <c r="W109" i="11" s="1"/>
  <c r="AJ115" i="9"/>
  <c r="L115" i="9" s="1"/>
  <c r="AX117" i="9"/>
  <c r="AE120" i="9"/>
  <c r="AM122" i="9"/>
  <c r="O122" i="9" s="1"/>
  <c r="AT125" i="9"/>
  <c r="AG128" i="9"/>
  <c r="I128" i="9" s="1"/>
  <c r="AQ130" i="9"/>
  <c r="S130" i="9" s="1"/>
  <c r="AG133" i="9"/>
  <c r="I133" i="9" s="1"/>
  <c r="AW135" i="9"/>
  <c r="Y135" i="9" s="1"/>
  <c r="AO139" i="9"/>
  <c r="Q139" i="9" s="1"/>
  <c r="AY141" i="9"/>
  <c r="AO144" i="9"/>
  <c r="Q144" i="9" s="1"/>
  <c r="AD148" i="9"/>
  <c r="AL150" i="9"/>
  <c r="N150" i="9" s="1"/>
  <c r="AX153" i="9"/>
  <c r="AK156" i="9"/>
  <c r="M156" i="9" s="1"/>
  <c r="AT160" i="9"/>
  <c r="V160" i="9" s="1"/>
  <c r="AX166" i="9"/>
  <c r="AU171" i="9"/>
  <c r="W171" i="9" s="1"/>
  <c r="AP177" i="9"/>
  <c r="R177" i="9" s="1"/>
  <c r="AW183" i="9"/>
  <c r="Y183" i="9" s="1"/>
  <c r="S18" i="10"/>
  <c r="I18" i="10"/>
  <c r="AY45" i="8"/>
  <c r="AZ45" i="8" s="1"/>
  <c r="AY140" i="7"/>
  <c r="AZ140" i="7" s="1"/>
  <c r="AV23" i="1"/>
  <c r="W122" i="6"/>
  <c r="X122" i="6" s="1"/>
  <c r="O18" i="10"/>
  <c r="M43" i="4"/>
  <c r="E190" i="7"/>
  <c r="AY190" i="7" s="1"/>
  <c r="AZ190" i="7" s="1"/>
  <c r="D190" i="8"/>
  <c r="O190" i="8"/>
  <c r="AY52" i="8"/>
  <c r="AZ52" i="8" s="1"/>
  <c r="U18" i="10"/>
  <c r="E18" i="10"/>
  <c r="D193" i="6"/>
  <c r="W193" i="6" s="1"/>
  <c r="X193" i="6" s="1"/>
  <c r="W176" i="6"/>
  <c r="X176" i="6" s="1"/>
  <c r="M114" i="4"/>
  <c r="D188" i="5"/>
  <c r="CE188" i="5" s="1"/>
  <c r="CF188" i="5" s="1"/>
  <c r="W95" i="6"/>
  <c r="X95" i="6" s="1"/>
  <c r="K18" i="10"/>
  <c r="M135" i="4"/>
  <c r="M59" i="4"/>
  <c r="AY170" i="7"/>
  <c r="AZ170" i="7" s="1"/>
  <c r="Q18" i="10"/>
  <c r="AY48" i="7"/>
  <c r="AZ48" i="7" s="1"/>
  <c r="J24" i="1"/>
  <c r="J27" i="1" s="1"/>
  <c r="G185" i="4"/>
  <c r="AY64" i="7"/>
  <c r="AZ64" i="7" s="1"/>
  <c r="F18" i="10"/>
  <c r="AY25" i="8"/>
  <c r="AZ25" i="8" s="1"/>
  <c r="AA18" i="10"/>
  <c r="G18" i="10"/>
  <c r="M127" i="4"/>
  <c r="I185" i="4"/>
  <c r="AY159" i="7"/>
  <c r="AZ159" i="7" s="1"/>
  <c r="M18" i="10"/>
  <c r="AY45" i="7"/>
  <c r="AZ45" i="7" s="1"/>
  <c r="M168" i="4"/>
  <c r="F190" i="8"/>
  <c r="AY48" i="8"/>
  <c r="AZ48" i="8" s="1"/>
  <c r="H18" i="10"/>
  <c r="W59" i="6"/>
  <c r="X59" i="6" s="1"/>
  <c r="L185" i="4"/>
  <c r="M47" i="4" s="1"/>
  <c r="AL29" i="1" l="1"/>
  <c r="AL31" i="1"/>
  <c r="P31" i="1"/>
  <c r="P29" i="1"/>
  <c r="AH31" i="1"/>
  <c r="AH29" i="1"/>
  <c r="L31" i="1"/>
  <c r="L29" i="1"/>
  <c r="AH145" i="9"/>
  <c r="J146" i="9"/>
  <c r="J145" i="9" s="1"/>
  <c r="AO97" i="9"/>
  <c r="Q98" i="9"/>
  <c r="Q97" i="9" s="1"/>
  <c r="R62" i="9"/>
  <c r="R61" i="9" s="1"/>
  <c r="AP61" i="9"/>
  <c r="AE30" i="9"/>
  <c r="AO61" i="9"/>
  <c r="Q62" i="9"/>
  <c r="Q61" i="9" s="1"/>
  <c r="AN69" i="9"/>
  <c r="P70" i="9"/>
  <c r="P69" i="9" s="1"/>
  <c r="Z54" i="11"/>
  <c r="Z53" i="11" s="1"/>
  <c r="AC57" i="9"/>
  <c r="AS53" i="9"/>
  <c r="U54" i="9"/>
  <c r="U53" i="9" s="1"/>
  <c r="AH50" i="9"/>
  <c r="J51" i="9"/>
  <c r="J50" i="9" s="1"/>
  <c r="Z26" i="11"/>
  <c r="Z25" i="11" s="1"/>
  <c r="AC30" i="9"/>
  <c r="AL69" i="9"/>
  <c r="N70" i="9"/>
  <c r="N69" i="9" s="1"/>
  <c r="AY97" i="9"/>
  <c r="AI61" i="9"/>
  <c r="K62" i="9"/>
  <c r="K61" i="9" s="1"/>
  <c r="R98" i="9"/>
  <c r="R97" i="9" s="1"/>
  <c r="AP97" i="9"/>
  <c r="AB124" i="9"/>
  <c r="W66" i="11"/>
  <c r="Z69" i="9"/>
  <c r="S58" i="9"/>
  <c r="S57" i="9" s="1"/>
  <c r="AQ57" i="9"/>
  <c r="P51" i="9"/>
  <c r="P50" i="9" s="1"/>
  <c r="AN50" i="9"/>
  <c r="L24" i="9"/>
  <c r="L23" i="9" s="1"/>
  <c r="AJ23" i="9"/>
  <c r="D83" i="11"/>
  <c r="Q70" i="9"/>
  <c r="Q69" i="9" s="1"/>
  <c r="AO69" i="9"/>
  <c r="AL57" i="9"/>
  <c r="N58" i="9"/>
  <c r="N57" i="9" s="1"/>
  <c r="AY50" i="9"/>
  <c r="N24" i="9"/>
  <c r="N23" i="9" s="1"/>
  <c r="AL23" i="9"/>
  <c r="AM151" i="9"/>
  <c r="O152" i="9"/>
  <c r="O151" i="9" s="1"/>
  <c r="AY61" i="9"/>
  <c r="AT30" i="9"/>
  <c r="AK31" i="1"/>
  <c r="AK29" i="1"/>
  <c r="K54" i="9"/>
  <c r="K53" i="9" s="1"/>
  <c r="AI53" i="9"/>
  <c r="AK164" i="9"/>
  <c r="M165" i="9"/>
  <c r="M164" i="9" s="1"/>
  <c r="AU151" i="9"/>
  <c r="W152" i="9"/>
  <c r="W151" i="9" s="1"/>
  <c r="AL53" i="9"/>
  <c r="N54" i="9"/>
  <c r="N53" i="9" s="1"/>
  <c r="Z161" i="11"/>
  <c r="Z160" i="11" s="1"/>
  <c r="AC164" i="9"/>
  <c r="AA151" i="9"/>
  <c r="AR61" i="9"/>
  <c r="T62" i="9"/>
  <c r="T61" i="9" s="1"/>
  <c r="AP30" i="9"/>
  <c r="R31" i="9"/>
  <c r="R30" i="9" s="1"/>
  <c r="D70" i="11"/>
  <c r="W70" i="9"/>
  <c r="W69" i="9" s="1"/>
  <c r="AU69" i="9"/>
  <c r="AA124" i="9"/>
  <c r="Z134" i="11"/>
  <c r="Z133" i="11" s="1"/>
  <c r="AC137" i="9"/>
  <c r="M146" i="9"/>
  <c r="M145" i="9" s="1"/>
  <c r="AK145" i="9"/>
  <c r="W148" i="11"/>
  <c r="Z151" i="9"/>
  <c r="AT178" i="9"/>
  <c r="V179" i="9"/>
  <c r="V178" i="9" s="1"/>
  <c r="AE137" i="9"/>
  <c r="AQ145" i="9"/>
  <c r="S146" i="9"/>
  <c r="S145" i="9" s="1"/>
  <c r="AV151" i="9"/>
  <c r="X152" i="9"/>
  <c r="X151" i="9" s="1"/>
  <c r="AJ145" i="9"/>
  <c r="L146" i="9"/>
  <c r="L145" i="9" s="1"/>
  <c r="AG151" i="9"/>
  <c r="I152" i="9"/>
  <c r="I151" i="9" s="1"/>
  <c r="AY175" i="9"/>
  <c r="AL164" i="9"/>
  <c r="N165" i="9"/>
  <c r="N164" i="9" s="1"/>
  <c r="AN175" i="9"/>
  <c r="P176" i="9"/>
  <c r="P175" i="9" s="1"/>
  <c r="S165" i="9"/>
  <c r="S164" i="9" s="1"/>
  <c r="AQ164" i="9"/>
  <c r="M176" i="9"/>
  <c r="M175" i="9" s="1"/>
  <c r="AK175" i="9"/>
  <c r="AX97" i="9"/>
  <c r="AE145" i="9"/>
  <c r="AJ151" i="9"/>
  <c r="L152" i="9"/>
  <c r="L151" i="9" s="1"/>
  <c r="Z174" i="11"/>
  <c r="AC178" i="9"/>
  <c r="D85" i="11"/>
  <c r="AY124" i="9"/>
  <c r="AX151" i="9"/>
  <c r="AB164" i="9"/>
  <c r="AA175" i="9"/>
  <c r="W161" i="11"/>
  <c r="Z164" i="9"/>
  <c r="AB175" i="9"/>
  <c r="AQ178" i="9"/>
  <c r="S179" i="9"/>
  <c r="S178" i="9" s="1"/>
  <c r="AE164" i="9"/>
  <c r="P179" i="9"/>
  <c r="P178" i="9" s="1"/>
  <c r="AN178" i="9"/>
  <c r="AH178" i="9"/>
  <c r="J179" i="9"/>
  <c r="J178" i="9" s="1"/>
  <c r="AP124" i="9"/>
  <c r="R125" i="9"/>
  <c r="R124" i="9" s="1"/>
  <c r="O125" i="9"/>
  <c r="O124" i="9" s="1"/>
  <c r="AM124" i="9"/>
  <c r="Q138" i="9"/>
  <c r="Q137" i="9" s="1"/>
  <c r="AO137" i="9"/>
  <c r="Y146" i="9"/>
  <c r="Y145" i="9" s="1"/>
  <c r="AW145" i="9"/>
  <c r="N152" i="9"/>
  <c r="N151" i="9" s="1"/>
  <c r="AL151" i="9"/>
  <c r="AE178" i="9"/>
  <c r="AB178" i="9"/>
  <c r="W29" i="1"/>
  <c r="W31" i="1"/>
  <c r="AS178" i="9"/>
  <c r="U179" i="9"/>
  <c r="U178" i="9" s="1"/>
  <c r="AF145" i="9"/>
  <c r="H146" i="9"/>
  <c r="H145" i="9" s="1"/>
  <c r="W94" i="11"/>
  <c r="Z97" i="9"/>
  <c r="AI151" i="9"/>
  <c r="K152" i="9"/>
  <c r="K151" i="9" s="1"/>
  <c r="D82" i="11"/>
  <c r="K58" i="9"/>
  <c r="K57" i="9" s="1"/>
  <c r="AI57" i="9"/>
  <c r="W54" i="9"/>
  <c r="W53" i="9" s="1"/>
  <c r="AU53" i="9"/>
  <c r="H51" i="9"/>
  <c r="H50" i="9" s="1"/>
  <c r="AF50" i="9"/>
  <c r="AB23" i="9"/>
  <c r="AD69" i="9"/>
  <c r="AD57" i="9"/>
  <c r="AX53" i="9"/>
  <c r="AQ50" i="9"/>
  <c r="S51" i="9"/>
  <c r="S50" i="9" s="1"/>
  <c r="AD23" i="9"/>
  <c r="U23" i="9"/>
  <c r="AN57" i="9"/>
  <c r="T57" i="9"/>
  <c r="AG69" i="9"/>
  <c r="AL30" i="9"/>
  <c r="AQ97" i="9"/>
  <c r="Z45" i="11"/>
  <c r="AC50" i="9"/>
  <c r="S125" i="9"/>
  <c r="S124" i="9" s="1"/>
  <c r="AQ124" i="9"/>
  <c r="U138" i="9"/>
  <c r="U137" i="9" s="1"/>
  <c r="AS137" i="9"/>
  <c r="R152" i="9"/>
  <c r="R151" i="9" s="1"/>
  <c r="AP151" i="9"/>
  <c r="AI178" i="9"/>
  <c r="K179" i="9"/>
  <c r="K178" i="9" s="1"/>
  <c r="H179" i="9"/>
  <c r="H178" i="9" s="1"/>
  <c r="AF178" i="9"/>
  <c r="AG124" i="9"/>
  <c r="I125" i="9"/>
  <c r="I124" i="9" s="1"/>
  <c r="AU137" i="9"/>
  <c r="W138" i="9"/>
  <c r="W137" i="9" s="1"/>
  <c r="AV164" i="9"/>
  <c r="X165" i="9"/>
  <c r="X164" i="9" s="1"/>
  <c r="AM175" i="9"/>
  <c r="O176" i="9"/>
  <c r="O175" i="9" s="1"/>
  <c r="AJ137" i="9"/>
  <c r="L138" i="9"/>
  <c r="L137" i="9" s="1"/>
  <c r="AW151" i="9"/>
  <c r="Y152" i="9"/>
  <c r="Y151" i="9" s="1"/>
  <c r="AI69" i="9"/>
  <c r="K70" i="9"/>
  <c r="K69" i="9" s="1"/>
  <c r="P98" i="9"/>
  <c r="P97" i="9" s="1"/>
  <c r="AN97" i="9"/>
  <c r="AI137" i="9"/>
  <c r="K138" i="9"/>
  <c r="K137" i="9" s="1"/>
  <c r="AU145" i="9"/>
  <c r="W146" i="9"/>
  <c r="W145" i="9" s="1"/>
  <c r="AN145" i="9"/>
  <c r="P146" i="9"/>
  <c r="P145" i="9" s="1"/>
  <c r="AK151" i="9"/>
  <c r="M152" i="9"/>
  <c r="M151" i="9" s="1"/>
  <c r="AB97" i="9"/>
  <c r="AP164" i="9"/>
  <c r="R165" i="9"/>
  <c r="R164" i="9" s="1"/>
  <c r="AR175" i="9"/>
  <c r="T176" i="9"/>
  <c r="T175" i="9" s="1"/>
  <c r="W165" i="9"/>
  <c r="W164" i="9" s="1"/>
  <c r="AU164" i="9"/>
  <c r="Q176" i="9"/>
  <c r="Q175" i="9" s="1"/>
  <c r="AO175" i="9"/>
  <c r="AI145" i="9"/>
  <c r="K146" i="9"/>
  <c r="K145" i="9" s="1"/>
  <c r="AN151" i="9"/>
  <c r="P152" i="9"/>
  <c r="P151" i="9" s="1"/>
  <c r="AB145" i="9"/>
  <c r="AK178" i="9"/>
  <c r="M179" i="9"/>
  <c r="M178" i="9" s="1"/>
  <c r="L165" i="9"/>
  <c r="L164" i="9" s="1"/>
  <c r="AJ164" i="9"/>
  <c r="AI175" i="9"/>
  <c r="K176" i="9"/>
  <c r="K175" i="9" s="1"/>
  <c r="AD164" i="9"/>
  <c r="AF175" i="9"/>
  <c r="H176" i="9"/>
  <c r="H175" i="9" s="1"/>
  <c r="AU178" i="9"/>
  <c r="W179" i="9"/>
  <c r="W178" i="9" s="1"/>
  <c r="K165" i="9"/>
  <c r="K164" i="9" s="1"/>
  <c r="AI164" i="9"/>
  <c r="Z172" i="11"/>
  <c r="Z171" i="11" s="1"/>
  <c r="AC175" i="9"/>
  <c r="T179" i="9"/>
  <c r="T178" i="9" s="1"/>
  <c r="AR178" i="9"/>
  <c r="AE29" i="1"/>
  <c r="AE31" i="1"/>
  <c r="AG29" i="1"/>
  <c r="AG31" i="1"/>
  <c r="AR151" i="9"/>
  <c r="T152" i="9"/>
  <c r="T151" i="9" s="1"/>
  <c r="AE53" i="9"/>
  <c r="AY30" i="9"/>
  <c r="AE151" i="9"/>
  <c r="AH53" i="9"/>
  <c r="J54" i="9"/>
  <c r="J53" i="9" s="1"/>
  <c r="AA50" i="9"/>
  <c r="AX137" i="9"/>
  <c r="D74" i="11"/>
  <c r="AN61" i="9"/>
  <c r="P62" i="9"/>
  <c r="P61" i="9" s="1"/>
  <c r="AW57" i="9"/>
  <c r="Y58" i="9"/>
  <c r="Y57" i="9" s="1"/>
  <c r="Y31" i="9"/>
  <c r="Y30" i="9" s="1"/>
  <c r="AW30" i="9"/>
  <c r="AL145" i="9"/>
  <c r="N146" i="9"/>
  <c r="N145" i="9" s="1"/>
  <c r="AV124" i="9"/>
  <c r="X125" i="9"/>
  <c r="X124" i="9" s="1"/>
  <c r="AQ23" i="9"/>
  <c r="S24" i="9"/>
  <c r="S23" i="9" s="1"/>
  <c r="AJ57" i="9"/>
  <c r="L58" i="9"/>
  <c r="L57" i="9" s="1"/>
  <c r="D80" i="11"/>
  <c r="AA97" i="9"/>
  <c r="AS23" i="9"/>
  <c r="L53" i="9"/>
  <c r="O61" i="9"/>
  <c r="AR57" i="9"/>
  <c r="I69" i="9"/>
  <c r="AF31" i="1"/>
  <c r="AF29" i="1"/>
  <c r="M50" i="9"/>
  <c r="AJ31" i="1"/>
  <c r="AJ29" i="1"/>
  <c r="J29" i="1"/>
  <c r="J31" i="1"/>
  <c r="M87" i="4"/>
  <c r="K185" i="4"/>
  <c r="S54" i="9"/>
  <c r="S53" i="9" s="1"/>
  <c r="AQ53" i="9"/>
  <c r="W54" i="11"/>
  <c r="Z57" i="9"/>
  <c r="AT53" i="9"/>
  <c r="V54" i="9"/>
  <c r="V53" i="9" s="1"/>
  <c r="AM50" i="9"/>
  <c r="O51" i="9"/>
  <c r="O50" i="9" s="1"/>
  <c r="W19" i="11"/>
  <c r="Z23" i="9"/>
  <c r="AT137" i="9"/>
  <c r="V138" i="9"/>
  <c r="V137" i="9" s="1"/>
  <c r="AB53" i="9"/>
  <c r="AJ30" i="9"/>
  <c r="L31" i="9"/>
  <c r="L30" i="9" s="1"/>
  <c r="AP137" i="9"/>
  <c r="R138" i="9"/>
  <c r="R137" i="9" s="1"/>
  <c r="D71" i="11"/>
  <c r="S31" i="9"/>
  <c r="S30" i="9" s="1"/>
  <c r="AQ30" i="9"/>
  <c r="AL137" i="9"/>
  <c r="N138" i="9"/>
  <c r="N137" i="9" s="1"/>
  <c r="D78" i="11"/>
  <c r="W50" i="11"/>
  <c r="Z53" i="9"/>
  <c r="AJ124" i="9"/>
  <c r="L125" i="9"/>
  <c r="L124" i="9" s="1"/>
  <c r="AK97" i="9"/>
  <c r="M98" i="9"/>
  <c r="M97" i="9" s="1"/>
  <c r="D90" i="11"/>
  <c r="AF61" i="9"/>
  <c r="H62" i="9"/>
  <c r="H61" i="9" s="1"/>
  <c r="AO57" i="9"/>
  <c r="Q58" i="9"/>
  <c r="Q57" i="9" s="1"/>
  <c r="AT50" i="9"/>
  <c r="V51" i="9"/>
  <c r="V50" i="9" s="1"/>
  <c r="Q31" i="9"/>
  <c r="Q30" i="9" s="1"/>
  <c r="AO30" i="9"/>
  <c r="AO23" i="9"/>
  <c r="Q24" i="9"/>
  <c r="Q23" i="9" s="1"/>
  <c r="AF57" i="9"/>
  <c r="H58" i="9"/>
  <c r="H57" i="9" s="1"/>
  <c r="AA23" i="9"/>
  <c r="Z19" i="11"/>
  <c r="Z18" i="11" s="1"/>
  <c r="AC23" i="9"/>
  <c r="AU23" i="9"/>
  <c r="R29" i="1"/>
  <c r="R31" i="1"/>
  <c r="S29" i="1"/>
  <c r="S31" i="1"/>
  <c r="AF137" i="9"/>
  <c r="H138" i="9"/>
  <c r="H137" i="9" s="1"/>
  <c r="Z120" i="11"/>
  <c r="AC124" i="9"/>
  <c r="AP69" i="9"/>
  <c r="R70" i="9"/>
  <c r="R69" i="9" s="1"/>
  <c r="J62" i="9"/>
  <c r="J61" i="9" s="1"/>
  <c r="AH61" i="9"/>
  <c r="X24" i="9"/>
  <c r="X23" i="9" s="1"/>
  <c r="AV23" i="9"/>
  <c r="AN124" i="9"/>
  <c r="P125" i="9"/>
  <c r="P124" i="9" s="1"/>
  <c r="AM97" i="9"/>
  <c r="O98" i="9"/>
  <c r="O97" i="9" s="1"/>
  <c r="AG61" i="9"/>
  <c r="I62" i="9"/>
  <c r="I61" i="9" s="1"/>
  <c r="AX57" i="9"/>
  <c r="W142" i="11"/>
  <c r="Z145" i="9"/>
  <c r="Z66" i="11"/>
  <c r="Z65" i="11" s="1"/>
  <c r="AC69" i="9"/>
  <c r="AK53" i="9"/>
  <c r="M54" i="9"/>
  <c r="M53" i="9" s="1"/>
  <c r="W46" i="11"/>
  <c r="Z50" i="9"/>
  <c r="AX23" i="9"/>
  <c r="AN30" i="9"/>
  <c r="P31" i="9"/>
  <c r="P30" i="9" s="1"/>
  <c r="AE61" i="9"/>
  <c r="AV53" i="9"/>
  <c r="X54" i="9"/>
  <c r="X53" i="9" s="1"/>
  <c r="Y70" i="9"/>
  <c r="Y69" i="9" s="1"/>
  <c r="AW69" i="9"/>
  <c r="AI97" i="9"/>
  <c r="K98" i="9"/>
  <c r="K97" i="9" s="1"/>
  <c r="D73" i="11"/>
  <c r="T165" i="9"/>
  <c r="T164" i="9" s="1"/>
  <c r="AR164" i="9"/>
  <c r="AQ175" i="9"/>
  <c r="S176" i="9"/>
  <c r="S175" i="9" s="1"/>
  <c r="AH164" i="9"/>
  <c r="J165" i="9"/>
  <c r="J164" i="9" s="1"/>
  <c r="AJ175" i="9"/>
  <c r="L176" i="9"/>
  <c r="L175" i="9" s="1"/>
  <c r="AY178" i="9"/>
  <c r="O165" i="9"/>
  <c r="O164" i="9" s="1"/>
  <c r="AM164" i="9"/>
  <c r="I176" i="9"/>
  <c r="I175" i="9" s="1"/>
  <c r="AG175" i="9"/>
  <c r="X179" i="9"/>
  <c r="X178" i="9" s="1"/>
  <c r="AV178" i="9"/>
  <c r="AD97" i="9"/>
  <c r="AW124" i="9"/>
  <c r="Y125" i="9"/>
  <c r="Y124" i="9" s="1"/>
  <c r="AH124" i="9"/>
  <c r="J125" i="9"/>
  <c r="J124" i="9" s="1"/>
  <c r="AX175" i="9"/>
  <c r="AY69" i="9"/>
  <c r="AE124" i="9"/>
  <c r="I138" i="9"/>
  <c r="I137" i="9" s="1"/>
  <c r="AG137" i="9"/>
  <c r="Q146" i="9"/>
  <c r="Q145" i="9" s="1"/>
  <c r="AO145" i="9"/>
  <c r="AD151" i="9"/>
  <c r="AK124" i="9"/>
  <c r="M125" i="9"/>
  <c r="M124" i="9" s="1"/>
  <c r="AY137" i="9"/>
  <c r="AU175" i="9"/>
  <c r="W176" i="9"/>
  <c r="W175" i="9" s="1"/>
  <c r="AN137" i="9"/>
  <c r="P138" i="9"/>
  <c r="P137" i="9" s="1"/>
  <c r="AG164" i="9"/>
  <c r="I165" i="9"/>
  <c r="I164" i="9" s="1"/>
  <c r="W172" i="11"/>
  <c r="Z175" i="9"/>
  <c r="AM69" i="9"/>
  <c r="O70" i="9"/>
  <c r="O69" i="9" s="1"/>
  <c r="D69" i="11"/>
  <c r="T98" i="9"/>
  <c r="T97" i="9" s="1"/>
  <c r="AR97" i="9"/>
  <c r="Z141" i="11"/>
  <c r="AC145" i="9"/>
  <c r="AD178" i="9"/>
  <c r="AM137" i="9"/>
  <c r="O138" i="9"/>
  <c r="O137" i="9" s="1"/>
  <c r="AY145" i="9"/>
  <c r="AF164" i="9"/>
  <c r="H165" i="9"/>
  <c r="H164" i="9" s="1"/>
  <c r="AB137" i="9"/>
  <c r="AR145" i="9"/>
  <c r="T146" i="9"/>
  <c r="T145" i="9" s="1"/>
  <c r="AO151" i="9"/>
  <c r="Q152" i="9"/>
  <c r="Q151" i="9" s="1"/>
  <c r="AA69" i="9"/>
  <c r="H98" i="9"/>
  <c r="H97" i="9" s="1"/>
  <c r="AF97" i="9"/>
  <c r="AT164" i="9"/>
  <c r="V165" i="9"/>
  <c r="V164" i="9" s="1"/>
  <c r="AV175" i="9"/>
  <c r="X176" i="9"/>
  <c r="X175" i="9" s="1"/>
  <c r="AY164" i="9"/>
  <c r="U176" i="9"/>
  <c r="U175" i="9" s="1"/>
  <c r="AS175" i="9"/>
  <c r="V29" i="1"/>
  <c r="V31" i="1"/>
  <c r="I24" i="1"/>
  <c r="I27" i="1" s="1"/>
  <c r="K29" i="1"/>
  <c r="K31" i="1"/>
  <c r="AC151" i="9"/>
  <c r="AA137" i="9"/>
  <c r="AX145" i="9"/>
  <c r="AW97" i="9"/>
  <c r="Y98" i="9"/>
  <c r="Y97" i="9" s="1"/>
  <c r="D87" i="11"/>
  <c r="V62" i="9"/>
  <c r="V61" i="9" s="1"/>
  <c r="AT61" i="9"/>
  <c r="K31" i="9"/>
  <c r="K30" i="9" s="1"/>
  <c r="AI30" i="9"/>
  <c r="AS61" i="9"/>
  <c r="U62" i="9"/>
  <c r="U61" i="9" s="1"/>
  <c r="AG178" i="9"/>
  <c r="I179" i="9"/>
  <c r="I178" i="9" s="1"/>
  <c r="U70" i="9"/>
  <c r="U69" i="9" s="1"/>
  <c r="AS69" i="9"/>
  <c r="AG57" i="9"/>
  <c r="I58" i="9"/>
  <c r="I57" i="9" s="1"/>
  <c r="AW53" i="9"/>
  <c r="Y54" i="9"/>
  <c r="Y53" i="9" s="1"/>
  <c r="AL50" i="9"/>
  <c r="N51" i="9"/>
  <c r="N50" i="9" s="1"/>
  <c r="I31" i="9"/>
  <c r="I30" i="9" s="1"/>
  <c r="AG30" i="9"/>
  <c r="AX30" i="9"/>
  <c r="AJ53" i="9"/>
  <c r="AM61" i="9"/>
  <c r="P53" i="9"/>
  <c r="S61" i="9"/>
  <c r="AK50" i="9"/>
  <c r="N29" i="1"/>
  <c r="N31" i="1"/>
  <c r="AT124" i="9"/>
  <c r="V125" i="9"/>
  <c r="V124" i="9" s="1"/>
  <c r="AP178" i="9"/>
  <c r="R179" i="9"/>
  <c r="R178" i="9" s="1"/>
  <c r="AR124" i="9"/>
  <c r="T125" i="9"/>
  <c r="T124" i="9" s="1"/>
  <c r="AF69" i="9"/>
  <c r="H70" i="9"/>
  <c r="H69" i="9" s="1"/>
  <c r="W58" i="11"/>
  <c r="Z61" i="9"/>
  <c r="W58" i="9"/>
  <c r="W57" i="9" s="1"/>
  <c r="AU57" i="9"/>
  <c r="T51" i="9"/>
  <c r="T50" i="9" s="1"/>
  <c r="AR50" i="9"/>
  <c r="P24" i="9"/>
  <c r="P23" i="9" s="1"/>
  <c r="AN23" i="9"/>
  <c r="AD145" i="9"/>
  <c r="AT69" i="9"/>
  <c r="V70" i="9"/>
  <c r="V69" i="9" s="1"/>
  <c r="AP57" i="9"/>
  <c r="R58" i="9"/>
  <c r="R57" i="9" s="1"/>
  <c r="Z50" i="11"/>
  <c r="Z49" i="11" s="1"/>
  <c r="AC53" i="9"/>
  <c r="R24" i="9"/>
  <c r="R23" i="9" s="1"/>
  <c r="AP23" i="9"/>
  <c r="AP175" i="9"/>
  <c r="R176" i="9"/>
  <c r="R175" i="9" s="1"/>
  <c r="O54" i="9"/>
  <c r="O53" i="9" s="1"/>
  <c r="AM53" i="9"/>
  <c r="AP53" i="9"/>
  <c r="R54" i="9"/>
  <c r="R53" i="9" s="1"/>
  <c r="AI50" i="9"/>
  <c r="K51" i="9"/>
  <c r="K50" i="9" s="1"/>
  <c r="AQ151" i="9"/>
  <c r="S152" i="9"/>
  <c r="S151" i="9" s="1"/>
  <c r="AV61" i="9"/>
  <c r="X62" i="9"/>
  <c r="X61" i="9" s="1"/>
  <c r="AR53" i="9"/>
  <c r="T54" i="9"/>
  <c r="T53" i="9" s="1"/>
  <c r="AF53" i="9"/>
  <c r="H54" i="9"/>
  <c r="H53" i="9" s="1"/>
  <c r="AO29" i="1"/>
  <c r="AO31" i="1"/>
  <c r="O29" i="1"/>
  <c r="O31" i="1"/>
  <c r="AS151" i="9"/>
  <c r="U152" i="9"/>
  <c r="U151" i="9" s="1"/>
  <c r="AN164" i="9"/>
  <c r="P165" i="9"/>
  <c r="P164" i="9" s="1"/>
  <c r="AQ137" i="9"/>
  <c r="S138" i="9"/>
  <c r="S137" i="9" s="1"/>
  <c r="W134" i="11"/>
  <c r="Z137" i="9"/>
  <c r="AX61" i="9"/>
  <c r="O31" i="9"/>
  <c r="O30" i="9" s="1"/>
  <c r="AM30" i="9"/>
  <c r="AW61" i="9"/>
  <c r="Y62" i="9"/>
  <c r="Y61" i="9" s="1"/>
  <c r="Z94" i="11"/>
  <c r="Z93" i="11" s="1"/>
  <c r="AC97" i="9"/>
  <c r="AX69" i="9"/>
  <c r="AB61" i="9"/>
  <c r="AK57" i="9"/>
  <c r="M58" i="9"/>
  <c r="M57" i="9" s="1"/>
  <c r="AP50" i="9"/>
  <c r="R51" i="9"/>
  <c r="R50" i="9" s="1"/>
  <c r="M31" i="9"/>
  <c r="M30" i="9" s="1"/>
  <c r="AK30" i="9"/>
  <c r="AW23" i="9"/>
  <c r="Y24" i="9"/>
  <c r="Y23" i="9" s="1"/>
  <c r="AV57" i="9"/>
  <c r="X58" i="9"/>
  <c r="X57" i="9" s="1"/>
  <c r="M185" i="4"/>
  <c r="K184" i="4"/>
  <c r="G183" i="4"/>
  <c r="K182" i="4"/>
  <c r="G181" i="4"/>
  <c r="K180" i="4"/>
  <c r="G179" i="4"/>
  <c r="K178" i="4"/>
  <c r="G177" i="4"/>
  <c r="K176" i="4"/>
  <c r="G175" i="4"/>
  <c r="K174" i="4"/>
  <c r="G173" i="4"/>
  <c r="K172" i="4"/>
  <c r="G171" i="4"/>
  <c r="K170" i="4"/>
  <c r="G169" i="4"/>
  <c r="G167" i="4"/>
  <c r="K166" i="4"/>
  <c r="K164" i="4"/>
  <c r="G163" i="4"/>
  <c r="K162" i="4"/>
  <c r="G161" i="4"/>
  <c r="K160" i="4"/>
  <c r="G159" i="4"/>
  <c r="K158" i="4"/>
  <c r="G157" i="4"/>
  <c r="K156" i="4"/>
  <c r="G155" i="4"/>
  <c r="G153" i="4"/>
  <c r="K152" i="4"/>
  <c r="G151" i="4"/>
  <c r="K150" i="4"/>
  <c r="G149" i="4"/>
  <c r="K148" i="4"/>
  <c r="G147" i="4"/>
  <c r="K146" i="4"/>
  <c r="G145" i="4"/>
  <c r="K144" i="4"/>
  <c r="G143" i="4"/>
  <c r="K142" i="4"/>
  <c r="K140" i="4"/>
  <c r="G139" i="4"/>
  <c r="K138" i="4"/>
  <c r="G137" i="4"/>
  <c r="K136" i="4"/>
  <c r="K134" i="4"/>
  <c r="G133" i="4"/>
  <c r="K132" i="4"/>
  <c r="G131" i="4"/>
  <c r="K130" i="4"/>
  <c r="G129" i="4"/>
  <c r="K128" i="4"/>
  <c r="K126" i="4"/>
  <c r="G125" i="4"/>
  <c r="K124" i="4"/>
  <c r="G123" i="4"/>
  <c r="K122" i="4"/>
  <c r="G121" i="4"/>
  <c r="K120" i="4"/>
  <c r="G119" i="4"/>
  <c r="K118" i="4"/>
  <c r="G117" i="4"/>
  <c r="K116" i="4"/>
  <c r="G115" i="4"/>
  <c r="G113" i="4"/>
  <c r="K112" i="4"/>
  <c r="G111" i="4"/>
  <c r="K110" i="4"/>
  <c r="G109" i="4"/>
  <c r="K108" i="4"/>
  <c r="G107" i="4"/>
  <c r="K106" i="4"/>
  <c r="G105" i="4"/>
  <c r="K104" i="4"/>
  <c r="G103" i="4"/>
  <c r="K102" i="4"/>
  <c r="G101" i="4"/>
  <c r="K100" i="4"/>
  <c r="G99" i="4"/>
  <c r="K98" i="4"/>
  <c r="G97" i="4"/>
  <c r="K96" i="4"/>
  <c r="G95" i="4"/>
  <c r="K94" i="4"/>
  <c r="G93" i="4"/>
  <c r="K92" i="4"/>
  <c r="G91" i="4"/>
  <c r="K90" i="4"/>
  <c r="G89" i="4"/>
  <c r="K88" i="4"/>
  <c r="K86" i="4"/>
  <c r="G85" i="4"/>
  <c r="K84" i="4"/>
  <c r="G83" i="4"/>
  <c r="K82" i="4"/>
  <c r="G81" i="4"/>
  <c r="K80" i="4"/>
  <c r="G79" i="4"/>
  <c r="K78" i="4"/>
  <c r="G77" i="4"/>
  <c r="K76" i="4"/>
  <c r="G75" i="4"/>
  <c r="K74" i="4"/>
  <c r="G73" i="4"/>
  <c r="K72" i="4"/>
  <c r="G71" i="4"/>
  <c r="K70" i="4"/>
  <c r="G69" i="4"/>
  <c r="K68" i="4"/>
  <c r="G67" i="4"/>
  <c r="K66" i="4"/>
  <c r="G65" i="4"/>
  <c r="K64" i="4"/>
  <c r="G63" i="4"/>
  <c r="K62" i="4"/>
  <c r="G61" i="4"/>
  <c r="K60" i="4"/>
  <c r="K58" i="4"/>
  <c r="G57" i="4"/>
  <c r="K56" i="4"/>
  <c r="G55" i="4"/>
  <c r="K54" i="4"/>
  <c r="G53" i="4"/>
  <c r="K52" i="4"/>
  <c r="K50" i="4"/>
  <c r="G49" i="4"/>
  <c r="K48" i="4"/>
  <c r="K46" i="4"/>
  <c r="G45" i="4"/>
  <c r="K44" i="4"/>
  <c r="K42" i="4"/>
  <c r="G41" i="4"/>
  <c r="E39" i="4"/>
  <c r="G38" i="4"/>
  <c r="K37" i="4"/>
  <c r="E35" i="4"/>
  <c r="G34" i="4"/>
  <c r="K33" i="4"/>
  <c r="E31" i="4"/>
  <c r="G30" i="4"/>
  <c r="K29" i="4"/>
  <c r="E27" i="4"/>
  <c r="G26" i="4"/>
  <c r="K25" i="4"/>
  <c r="E23" i="4"/>
  <c r="G22" i="4"/>
  <c r="K21" i="4"/>
  <c r="E18" i="4"/>
  <c r="G17" i="4"/>
  <c r="K16" i="4"/>
  <c r="E14" i="4"/>
  <c r="E183" i="4"/>
  <c r="I182" i="4"/>
  <c r="E179" i="4"/>
  <c r="I178" i="4"/>
  <c r="E177" i="4"/>
  <c r="I176" i="4"/>
  <c r="E171" i="4"/>
  <c r="I170" i="4"/>
  <c r="E169" i="4"/>
  <c r="E167" i="4"/>
  <c r="I166" i="4"/>
  <c r="I164" i="4"/>
  <c r="I162" i="4"/>
  <c r="E155" i="4"/>
  <c r="E153" i="4"/>
  <c r="I152" i="4"/>
  <c r="I150" i="4"/>
  <c r="I148" i="4"/>
  <c r="E147" i="4"/>
  <c r="I146" i="4"/>
  <c r="E143" i="4"/>
  <c r="I142" i="4"/>
  <c r="E139" i="4"/>
  <c r="I138" i="4"/>
  <c r="E137" i="4"/>
  <c r="I136" i="4"/>
  <c r="I134" i="4"/>
  <c r="I132" i="4"/>
  <c r="E129" i="4"/>
  <c r="I128" i="4"/>
  <c r="I126" i="4"/>
  <c r="I124" i="4"/>
  <c r="E121" i="4"/>
  <c r="I120" i="4"/>
  <c r="I118" i="4"/>
  <c r="E111" i="4"/>
  <c r="E107" i="4"/>
  <c r="I106" i="4"/>
  <c r="E105" i="4"/>
  <c r="I104" i="4"/>
  <c r="E97" i="4"/>
  <c r="I96" i="4"/>
  <c r="E95" i="4"/>
  <c r="I94" i="4"/>
  <c r="E89" i="4"/>
  <c r="I88" i="4"/>
  <c r="E83" i="4"/>
  <c r="E79" i="4"/>
  <c r="I78" i="4"/>
  <c r="E75" i="4"/>
  <c r="I74" i="4"/>
  <c r="E71" i="4"/>
  <c r="I70" i="4"/>
  <c r="E69" i="4"/>
  <c r="I68" i="4"/>
  <c r="I66" i="4"/>
  <c r="E63" i="4"/>
  <c r="I62" i="4"/>
  <c r="E61" i="4"/>
  <c r="I60" i="4"/>
  <c r="I58" i="4"/>
  <c r="E57" i="4"/>
  <c r="I56" i="4"/>
  <c r="E55" i="4"/>
  <c r="I54" i="4"/>
  <c r="E53" i="4"/>
  <c r="I50" i="4"/>
  <c r="E49" i="4"/>
  <c r="I48" i="4"/>
  <c r="I46" i="4"/>
  <c r="I42" i="4"/>
  <c r="M38" i="4"/>
  <c r="E38" i="4"/>
  <c r="K36" i="4"/>
  <c r="M34" i="4"/>
  <c r="E34" i="4"/>
  <c r="G33" i="4"/>
  <c r="G29" i="4"/>
  <c r="E26" i="4"/>
  <c r="K24" i="4"/>
  <c r="K20" i="4"/>
  <c r="I183" i="4"/>
  <c r="E178" i="4"/>
  <c r="E174" i="4"/>
  <c r="I169" i="4"/>
  <c r="E162" i="4"/>
  <c r="I157" i="4"/>
  <c r="E156" i="4"/>
  <c r="I153" i="4"/>
  <c r="I149" i="4"/>
  <c r="E148" i="4"/>
  <c r="I147" i="4"/>
  <c r="I145" i="4"/>
  <c r="E144" i="4"/>
  <c r="E136" i="4"/>
  <c r="I133" i="4"/>
  <c r="E128" i="4"/>
  <c r="I113" i="4"/>
  <c r="E112" i="4"/>
  <c r="I111" i="4"/>
  <c r="I109" i="4"/>
  <c r="E108" i="4"/>
  <c r="I107" i="4"/>
  <c r="I103" i="4"/>
  <c r="I101" i="4"/>
  <c r="E100" i="4"/>
  <c r="E96" i="4"/>
  <c r="E94" i="4"/>
  <c r="E84" i="4"/>
  <c r="I83" i="4"/>
  <c r="E80" i="4"/>
  <c r="E76" i="4"/>
  <c r="I71" i="4"/>
  <c r="E70" i="4"/>
  <c r="I65" i="4"/>
  <c r="E64" i="4"/>
  <c r="E62" i="4"/>
  <c r="E58" i="4"/>
  <c r="I57" i="4"/>
  <c r="I55" i="4"/>
  <c r="I49" i="4"/>
  <c r="E46" i="4"/>
  <c r="I41" i="4"/>
  <c r="G39" i="4"/>
  <c r="K34" i="4"/>
  <c r="E32" i="4"/>
  <c r="G31" i="4"/>
  <c r="E28" i="4"/>
  <c r="K26" i="4"/>
  <c r="K17" i="4"/>
  <c r="G14" i="4"/>
  <c r="E13" i="4"/>
  <c r="I184" i="4"/>
  <c r="E181" i="4"/>
  <c r="I180" i="4"/>
  <c r="E175" i="4"/>
  <c r="I174" i="4"/>
  <c r="E173" i="4"/>
  <c r="I172" i="4"/>
  <c r="E163" i="4"/>
  <c r="E161" i="4"/>
  <c r="I160" i="4"/>
  <c r="E159" i="4"/>
  <c r="I158" i="4"/>
  <c r="E157" i="4"/>
  <c r="I156" i="4"/>
  <c r="E151" i="4"/>
  <c r="E149" i="4"/>
  <c r="E145" i="4"/>
  <c r="I144" i="4"/>
  <c r="I140" i="4"/>
  <c r="E133" i="4"/>
  <c r="E131" i="4"/>
  <c r="I130" i="4"/>
  <c r="E125" i="4"/>
  <c r="E123" i="4"/>
  <c r="I122" i="4"/>
  <c r="E119" i="4"/>
  <c r="E117" i="4"/>
  <c r="I116" i="4"/>
  <c r="E115" i="4"/>
  <c r="E113" i="4"/>
  <c r="I112" i="4"/>
  <c r="I110" i="4"/>
  <c r="E109" i="4"/>
  <c r="I108" i="4"/>
  <c r="E103" i="4"/>
  <c r="I102" i="4"/>
  <c r="E101" i="4"/>
  <c r="I100" i="4"/>
  <c r="E99" i="4"/>
  <c r="I98" i="4"/>
  <c r="E93" i="4"/>
  <c r="I92" i="4"/>
  <c r="E91" i="4"/>
  <c r="I90" i="4"/>
  <c r="I86" i="4"/>
  <c r="E85" i="4"/>
  <c r="I84" i="4"/>
  <c r="I82" i="4"/>
  <c r="E81" i="4"/>
  <c r="I80" i="4"/>
  <c r="E77" i="4"/>
  <c r="I76" i="4"/>
  <c r="E73" i="4"/>
  <c r="I72" i="4"/>
  <c r="E67" i="4"/>
  <c r="E65" i="4"/>
  <c r="I64" i="4"/>
  <c r="I52" i="4"/>
  <c r="E45" i="4"/>
  <c r="I44" i="4"/>
  <c r="E41" i="4"/>
  <c r="G37" i="4"/>
  <c r="K32" i="4"/>
  <c r="M30" i="4"/>
  <c r="E30" i="4"/>
  <c r="K28" i="4"/>
  <c r="M26" i="4"/>
  <c r="G25" i="4"/>
  <c r="M22" i="4"/>
  <c r="E22" i="4"/>
  <c r="G21" i="4"/>
  <c r="E20" i="4"/>
  <c r="K19" i="4"/>
  <c r="M17" i="4"/>
  <c r="E17" i="4"/>
  <c r="G16" i="4"/>
  <c r="K15" i="4"/>
  <c r="G13" i="4"/>
  <c r="I81" i="4"/>
  <c r="I63" i="4"/>
  <c r="E54" i="4"/>
  <c r="E48" i="4"/>
  <c r="M36" i="4"/>
  <c r="M28" i="4"/>
  <c r="M24" i="4"/>
  <c r="G23" i="4"/>
  <c r="M19" i="4"/>
  <c r="G18" i="4"/>
  <c r="E15" i="4"/>
  <c r="G184" i="4"/>
  <c r="K183" i="4"/>
  <c r="G182" i="4"/>
  <c r="K181" i="4"/>
  <c r="G180" i="4"/>
  <c r="K179" i="4"/>
  <c r="G178" i="4"/>
  <c r="K177" i="4"/>
  <c r="G176" i="4"/>
  <c r="K175" i="4"/>
  <c r="G174" i="4"/>
  <c r="K173" i="4"/>
  <c r="G172" i="4"/>
  <c r="K171" i="4"/>
  <c r="G170" i="4"/>
  <c r="K169" i="4"/>
  <c r="K167" i="4"/>
  <c r="G166" i="4"/>
  <c r="G164" i="4"/>
  <c r="K163" i="4"/>
  <c r="G162" i="4"/>
  <c r="K161" i="4"/>
  <c r="G160" i="4"/>
  <c r="K159" i="4"/>
  <c r="G158" i="4"/>
  <c r="K157" i="4"/>
  <c r="G156" i="4"/>
  <c r="K155" i="4"/>
  <c r="K153" i="4"/>
  <c r="G152" i="4"/>
  <c r="K151" i="4"/>
  <c r="G150" i="4"/>
  <c r="K149" i="4"/>
  <c r="G148" i="4"/>
  <c r="K147" i="4"/>
  <c r="G146" i="4"/>
  <c r="K145" i="4"/>
  <c r="G144" i="4"/>
  <c r="K143" i="4"/>
  <c r="G142" i="4"/>
  <c r="G140" i="4"/>
  <c r="K139" i="4"/>
  <c r="G138" i="4"/>
  <c r="K137" i="4"/>
  <c r="G136" i="4"/>
  <c r="G134" i="4"/>
  <c r="K133" i="4"/>
  <c r="G132" i="4"/>
  <c r="K131" i="4"/>
  <c r="G130" i="4"/>
  <c r="K129" i="4"/>
  <c r="G128" i="4"/>
  <c r="G126" i="4"/>
  <c r="K125" i="4"/>
  <c r="G124" i="4"/>
  <c r="K123" i="4"/>
  <c r="G122" i="4"/>
  <c r="K121" i="4"/>
  <c r="G120" i="4"/>
  <c r="K119" i="4"/>
  <c r="G118" i="4"/>
  <c r="K117" i="4"/>
  <c r="G116" i="4"/>
  <c r="K115" i="4"/>
  <c r="K113" i="4"/>
  <c r="G112" i="4"/>
  <c r="K111" i="4"/>
  <c r="G110" i="4"/>
  <c r="K109" i="4"/>
  <c r="G108" i="4"/>
  <c r="K107" i="4"/>
  <c r="G106" i="4"/>
  <c r="K105" i="4"/>
  <c r="G104" i="4"/>
  <c r="K103" i="4"/>
  <c r="G102" i="4"/>
  <c r="K101" i="4"/>
  <c r="G100" i="4"/>
  <c r="K99" i="4"/>
  <c r="G98" i="4"/>
  <c r="K97" i="4"/>
  <c r="G96" i="4"/>
  <c r="K95" i="4"/>
  <c r="G94" i="4"/>
  <c r="K93" i="4"/>
  <c r="G92" i="4"/>
  <c r="K91" i="4"/>
  <c r="G90" i="4"/>
  <c r="K89" i="4"/>
  <c r="G88" i="4"/>
  <c r="G86" i="4"/>
  <c r="K85" i="4"/>
  <c r="G84" i="4"/>
  <c r="K83" i="4"/>
  <c r="G82" i="4"/>
  <c r="K81" i="4"/>
  <c r="G80" i="4"/>
  <c r="K79" i="4"/>
  <c r="G78" i="4"/>
  <c r="K77" i="4"/>
  <c r="G76" i="4"/>
  <c r="K75" i="4"/>
  <c r="G74" i="4"/>
  <c r="K73" i="4"/>
  <c r="G72" i="4"/>
  <c r="K71" i="4"/>
  <c r="G70" i="4"/>
  <c r="K69" i="4"/>
  <c r="G68" i="4"/>
  <c r="K67" i="4"/>
  <c r="G66" i="4"/>
  <c r="K65" i="4"/>
  <c r="G64" i="4"/>
  <c r="K63" i="4"/>
  <c r="G62" i="4"/>
  <c r="K61" i="4"/>
  <c r="G60" i="4"/>
  <c r="G58" i="4"/>
  <c r="K57" i="4"/>
  <c r="G56" i="4"/>
  <c r="K55" i="4"/>
  <c r="G54" i="4"/>
  <c r="K53" i="4"/>
  <c r="G52" i="4"/>
  <c r="G50" i="4"/>
  <c r="K49" i="4"/>
  <c r="G48" i="4"/>
  <c r="G46" i="4"/>
  <c r="K45" i="4"/>
  <c r="G44" i="4"/>
  <c r="G42" i="4"/>
  <c r="K41" i="4"/>
  <c r="K39" i="4"/>
  <c r="E37" i="4"/>
  <c r="G36" i="4"/>
  <c r="K35" i="4"/>
  <c r="E33" i="4"/>
  <c r="G32" i="4"/>
  <c r="K31" i="4"/>
  <c r="E29" i="4"/>
  <c r="G28" i="4"/>
  <c r="K27" i="4"/>
  <c r="E25" i="4"/>
  <c r="G24" i="4"/>
  <c r="K23" i="4"/>
  <c r="E21" i="4"/>
  <c r="G19" i="4"/>
  <c r="K18" i="4"/>
  <c r="E16" i="4"/>
  <c r="G15" i="4"/>
  <c r="K14" i="4"/>
  <c r="I179" i="4"/>
  <c r="I177" i="4"/>
  <c r="E176" i="4"/>
  <c r="I171" i="4"/>
  <c r="E170" i="4"/>
  <c r="I167" i="4"/>
  <c r="E160" i="4"/>
  <c r="E158" i="4"/>
  <c r="E152" i="4"/>
  <c r="I151" i="4"/>
  <c r="E150" i="4"/>
  <c r="I143" i="4"/>
  <c r="E142" i="4"/>
  <c r="E134" i="4"/>
  <c r="E132" i="4"/>
  <c r="I131" i="4"/>
  <c r="E130" i="4"/>
  <c r="I129" i="4"/>
  <c r="I125" i="4"/>
  <c r="E124" i="4"/>
  <c r="I123" i="4"/>
  <c r="I121" i="4"/>
  <c r="E120" i="4"/>
  <c r="I119" i="4"/>
  <c r="E118" i="4"/>
  <c r="I117" i="4"/>
  <c r="E116" i="4"/>
  <c r="I115" i="4"/>
  <c r="E110" i="4"/>
  <c r="E106" i="4"/>
  <c r="I99" i="4"/>
  <c r="E98" i="4"/>
  <c r="I93" i="4"/>
  <c r="E92" i="4"/>
  <c r="I91" i="4"/>
  <c r="E90" i="4"/>
  <c r="I89" i="4"/>
  <c r="E88" i="4"/>
  <c r="E86" i="4"/>
  <c r="I85" i="4"/>
  <c r="E82" i="4"/>
  <c r="E78" i="4"/>
  <c r="I73" i="4"/>
  <c r="E72" i="4"/>
  <c r="E68" i="4"/>
  <c r="I67" i="4"/>
  <c r="E66" i="4"/>
  <c r="I61" i="4"/>
  <c r="E60" i="4"/>
  <c r="E50" i="4"/>
  <c r="E44" i="4"/>
  <c r="G35" i="4"/>
  <c r="K22" i="4"/>
  <c r="E19" i="4"/>
  <c r="M15" i="4"/>
  <c r="K13" i="4"/>
  <c r="E184" i="4"/>
  <c r="E182" i="4"/>
  <c r="I181" i="4"/>
  <c r="E180" i="4"/>
  <c r="I175" i="4"/>
  <c r="I173" i="4"/>
  <c r="E172" i="4"/>
  <c r="E166" i="4"/>
  <c r="E164" i="4"/>
  <c r="I163" i="4"/>
  <c r="I161" i="4"/>
  <c r="I159" i="4"/>
  <c r="I155" i="4"/>
  <c r="E146" i="4"/>
  <c r="E140" i="4"/>
  <c r="I139" i="4"/>
  <c r="E138" i="4"/>
  <c r="I137" i="4"/>
  <c r="E126" i="4"/>
  <c r="E122" i="4"/>
  <c r="I105" i="4"/>
  <c r="E104" i="4"/>
  <c r="E102" i="4"/>
  <c r="I97" i="4"/>
  <c r="I95" i="4"/>
  <c r="I79" i="4"/>
  <c r="I77" i="4"/>
  <c r="I75" i="4"/>
  <c r="E74" i="4"/>
  <c r="I69" i="4"/>
  <c r="E56" i="4"/>
  <c r="I53" i="4"/>
  <c r="E52" i="4"/>
  <c r="I45" i="4"/>
  <c r="E42" i="4"/>
  <c r="K38" i="4"/>
  <c r="E36" i="4"/>
  <c r="M32" i="4"/>
  <c r="K30" i="4"/>
  <c r="G27" i="4"/>
  <c r="E24" i="4"/>
  <c r="G20" i="4"/>
  <c r="M84" i="4"/>
  <c r="M145" i="4"/>
  <c r="M184" i="4"/>
  <c r="M45" i="4"/>
  <c r="M80" i="4"/>
  <c r="M131" i="4"/>
  <c r="M180" i="4"/>
  <c r="M50" i="4"/>
  <c r="M105" i="4"/>
  <c r="M140" i="4"/>
  <c r="M56" i="4"/>
  <c r="M69" i="4"/>
  <c r="M85" i="4"/>
  <c r="M102" i="4"/>
  <c r="M115" i="4"/>
  <c r="M128" i="4"/>
  <c r="M146" i="4"/>
  <c r="M159" i="4"/>
  <c r="M169" i="4"/>
  <c r="M33" i="4"/>
  <c r="K43" i="4"/>
  <c r="M57" i="4"/>
  <c r="M74" i="4"/>
  <c r="K87" i="4"/>
  <c r="M103" i="4"/>
  <c r="M120" i="4"/>
  <c r="M138" i="4"/>
  <c r="M156" i="4"/>
  <c r="M170" i="4"/>
  <c r="M55" i="4"/>
  <c r="M136" i="4"/>
  <c r="M41" i="4"/>
  <c r="M20" i="4"/>
  <c r="M54" i="4"/>
  <c r="M67" i="4"/>
  <c r="M83" i="4"/>
  <c r="M96" i="4"/>
  <c r="M112" i="4"/>
  <c r="M130" i="4"/>
  <c r="M144" i="4"/>
  <c r="M161" i="4"/>
  <c r="M175" i="4"/>
  <c r="G43" i="4"/>
  <c r="G87" i="4"/>
  <c r="G135" i="4"/>
  <c r="G165" i="4"/>
  <c r="I47" i="4"/>
  <c r="I87" i="4"/>
  <c r="I135" i="4"/>
  <c r="I165" i="4"/>
  <c r="M101" i="4"/>
  <c r="M153" i="4"/>
  <c r="M23" i="4"/>
  <c r="K51" i="4"/>
  <c r="M97" i="4"/>
  <c r="K141" i="4"/>
  <c r="E59" i="4"/>
  <c r="M113" i="4"/>
  <c r="M149" i="4"/>
  <c r="M14" i="4"/>
  <c r="M46" i="4"/>
  <c r="M73" i="4"/>
  <c r="M90" i="4"/>
  <c r="M106" i="4"/>
  <c r="M119" i="4"/>
  <c r="M132" i="4"/>
  <c r="M150" i="4"/>
  <c r="M163" i="4"/>
  <c r="M173" i="4"/>
  <c r="M21" i="4"/>
  <c r="M37" i="4"/>
  <c r="E47" i="4"/>
  <c r="M62" i="4"/>
  <c r="M78" i="4"/>
  <c r="M91" i="4"/>
  <c r="M107" i="4"/>
  <c r="M124" i="4"/>
  <c r="M143" i="4"/>
  <c r="M160" i="4"/>
  <c r="M174" i="4"/>
  <c r="M72" i="4"/>
  <c r="K168" i="4"/>
  <c r="E43" i="4"/>
  <c r="M58" i="4"/>
  <c r="M71" i="4"/>
  <c r="E87" i="4"/>
  <c r="M100" i="4"/>
  <c r="M117" i="4"/>
  <c r="M134" i="4"/>
  <c r="M148" i="4"/>
  <c r="E165" i="4"/>
  <c r="M179" i="4"/>
  <c r="G47" i="4"/>
  <c r="E114" i="4"/>
  <c r="G141" i="4"/>
  <c r="E168" i="4"/>
  <c r="E51" i="4"/>
  <c r="G114" i="4"/>
  <c r="E141" i="4"/>
  <c r="G168" i="4"/>
  <c r="M35" i="4"/>
  <c r="K114" i="4"/>
  <c r="M158" i="4"/>
  <c r="M31" i="4"/>
  <c r="M60" i="4"/>
  <c r="M109" i="4"/>
  <c r="K154" i="4"/>
  <c r="M27" i="4"/>
  <c r="M76" i="4"/>
  <c r="M126" i="4"/>
  <c r="M162" i="4"/>
  <c r="M18" i="4"/>
  <c r="K47" i="4"/>
  <c r="M61" i="4"/>
  <c r="M77" i="4"/>
  <c r="M94" i="4"/>
  <c r="M110" i="4"/>
  <c r="M123" i="4"/>
  <c r="M137" i="4"/>
  <c r="M154" i="4"/>
  <c r="M177" i="4"/>
  <c r="M25" i="4"/>
  <c r="G40" i="4"/>
  <c r="M48" i="4"/>
  <c r="M66" i="4"/>
  <c r="M82" i="4"/>
  <c r="M95" i="4"/>
  <c r="M111" i="4"/>
  <c r="M129" i="4"/>
  <c r="M147" i="4"/>
  <c r="M164" i="4"/>
  <c r="M178" i="4"/>
  <c r="M93" i="4"/>
  <c r="M44" i="4"/>
  <c r="K59" i="4"/>
  <c r="M75" i="4"/>
  <c r="M88" i="4"/>
  <c r="M104" i="4"/>
  <c r="M121" i="4"/>
  <c r="K135" i="4"/>
  <c r="M152" i="4"/>
  <c r="M166" i="4"/>
  <c r="M183" i="4"/>
  <c r="E40" i="4"/>
  <c r="G51" i="4"/>
  <c r="I114" i="4"/>
  <c r="E154" i="4"/>
  <c r="I168" i="4"/>
  <c r="I51" i="4"/>
  <c r="E127" i="4"/>
  <c r="I141" i="4"/>
  <c r="M64" i="4"/>
  <c r="K127" i="4"/>
  <c r="M172" i="4"/>
  <c r="M39" i="4"/>
  <c r="M68" i="4"/>
  <c r="M122" i="4"/>
  <c r="M167" i="4"/>
  <c r="K40" i="4"/>
  <c r="M89" i="4"/>
  <c r="E135" i="4"/>
  <c r="M176" i="4"/>
  <c r="E185" i="4"/>
  <c r="M52" i="4"/>
  <c r="M65" i="4"/>
  <c r="M81" i="4"/>
  <c r="M98" i="4"/>
  <c r="M142" i="4"/>
  <c r="M155" i="4"/>
  <c r="M181" i="4"/>
  <c r="M29" i="4"/>
  <c r="M42" i="4"/>
  <c r="M53" i="4"/>
  <c r="M70" i="4"/>
  <c r="M86" i="4"/>
  <c r="M99" i="4"/>
  <c r="M116" i="4"/>
  <c r="M133" i="4"/>
  <c r="M151" i="4"/>
  <c r="K165" i="4"/>
  <c r="M182" i="4"/>
  <c r="M118" i="4"/>
  <c r="M16" i="4"/>
  <c r="M49" i="4"/>
  <c r="M63" i="4"/>
  <c r="M79" i="4"/>
  <c r="M92" i="4"/>
  <c r="M108" i="4"/>
  <c r="M125" i="4"/>
  <c r="M139" i="4"/>
  <c r="M157" i="4"/>
  <c r="M171" i="4"/>
  <c r="I40" i="4"/>
  <c r="G59" i="4"/>
  <c r="G127" i="4"/>
  <c r="I154" i="4"/>
  <c r="I43" i="4"/>
  <c r="I59" i="4"/>
  <c r="I127" i="4"/>
  <c r="G154" i="4"/>
  <c r="M141" i="4"/>
  <c r="M51" i="4"/>
  <c r="M13" i="4"/>
  <c r="M40" i="4"/>
  <c r="D18" i="10"/>
  <c r="AA101" i="10" s="1"/>
  <c r="AA101" i="11" s="1"/>
  <c r="AY190" i="8"/>
  <c r="AZ190" i="8" s="1"/>
  <c r="M165" i="4"/>
  <c r="AB151" i="9"/>
  <c r="AS164" i="9"/>
  <c r="U165" i="9"/>
  <c r="U164" i="9" s="1"/>
  <c r="W31" i="9"/>
  <c r="W30" i="9" s="1"/>
  <c r="AU30" i="9"/>
  <c r="AH137" i="9"/>
  <c r="J138" i="9"/>
  <c r="J137" i="9" s="1"/>
  <c r="AS97" i="9"/>
  <c r="U98" i="9"/>
  <c r="U97" i="9" s="1"/>
  <c r="AJ61" i="9"/>
  <c r="L62" i="9"/>
  <c r="L61" i="9" s="1"/>
  <c r="AS57" i="9"/>
  <c r="U58" i="9"/>
  <c r="U57" i="9" s="1"/>
  <c r="AX50" i="9"/>
  <c r="U31" i="9"/>
  <c r="U30" i="9" s="1"/>
  <c r="AS30" i="9"/>
  <c r="AF124" i="9"/>
  <c r="H125" i="9"/>
  <c r="H124" i="9" s="1"/>
  <c r="AG23" i="9"/>
  <c r="I24" i="9"/>
  <c r="I23" i="9" s="1"/>
  <c r="AY23" i="9"/>
  <c r="W26" i="11"/>
  <c r="Z30" i="9"/>
  <c r="AW164" i="9"/>
  <c r="Y165" i="9"/>
  <c r="Y164" i="9" s="1"/>
  <c r="AV137" i="9"/>
  <c r="X138" i="9"/>
  <c r="X137" i="9" s="1"/>
  <c r="AS124" i="9"/>
  <c r="U125" i="9"/>
  <c r="U124" i="9" s="1"/>
  <c r="AW178" i="9"/>
  <c r="Y179" i="9"/>
  <c r="Y178" i="9" s="1"/>
  <c r="AG97" i="9"/>
  <c r="I98" i="9"/>
  <c r="I97" i="9" s="1"/>
  <c r="AV69" i="9"/>
  <c r="X70" i="9"/>
  <c r="X69" i="9" s="1"/>
  <c r="N62" i="9"/>
  <c r="N61" i="9" s="1"/>
  <c r="AL61" i="9"/>
  <c r="AA30" i="9"/>
  <c r="AO178" i="9"/>
  <c r="Q179" i="9"/>
  <c r="Q178" i="9" s="1"/>
  <c r="AU97" i="9"/>
  <c r="W98" i="9"/>
  <c r="W97" i="9" s="1"/>
  <c r="AK61" i="9"/>
  <c r="M62" i="9"/>
  <c r="M61" i="9" s="1"/>
  <c r="AT175" i="9"/>
  <c r="V176" i="9"/>
  <c r="V175" i="9" s="1"/>
  <c r="AP145" i="9"/>
  <c r="R146" i="9"/>
  <c r="R145" i="9" s="1"/>
  <c r="AH69" i="9"/>
  <c r="J70" i="9"/>
  <c r="J69" i="9" s="1"/>
  <c r="AO53" i="9"/>
  <c r="Q54" i="9"/>
  <c r="Q53" i="9" s="1"/>
  <c r="AD50" i="9"/>
  <c r="AL175" i="9"/>
  <c r="N176" i="9"/>
  <c r="N175" i="9" s="1"/>
  <c r="AF30" i="9"/>
  <c r="H31" i="9"/>
  <c r="H30" i="9" s="1"/>
  <c r="AH30" i="9"/>
  <c r="J31" i="9"/>
  <c r="J30" i="9" s="1"/>
  <c r="AR30" i="9"/>
  <c r="T31" i="9"/>
  <c r="T30" i="9" s="1"/>
  <c r="V30" i="9"/>
  <c r="AN31" i="1"/>
  <c r="AN29" i="1"/>
  <c r="AV145" i="9"/>
  <c r="X146" i="9"/>
  <c r="X145" i="9" s="1"/>
  <c r="N98" i="9"/>
  <c r="N97" i="9" s="1"/>
  <c r="AL97" i="9"/>
  <c r="D92" i="11"/>
  <c r="O58" i="9"/>
  <c r="O57" i="9" s="1"/>
  <c r="AM57" i="9"/>
  <c r="AY53" i="9"/>
  <c r="L51" i="9"/>
  <c r="L50" i="9" s="1"/>
  <c r="AJ50" i="9"/>
  <c r="H24" i="9"/>
  <c r="H23" i="9" s="1"/>
  <c r="AF23" i="9"/>
  <c r="AJ69" i="9"/>
  <c r="L70" i="9"/>
  <c r="L69" i="9" s="1"/>
  <c r="AH57" i="9"/>
  <c r="J58" i="9"/>
  <c r="J57" i="9" s="1"/>
  <c r="AU50" i="9"/>
  <c r="W51" i="9"/>
  <c r="W50" i="9" s="1"/>
  <c r="J24" i="9"/>
  <c r="J23" i="9" s="1"/>
  <c r="AH23" i="9"/>
  <c r="AO50" i="9"/>
  <c r="Q51" i="9"/>
  <c r="Q50" i="9" s="1"/>
  <c r="AI23" i="9"/>
  <c r="K24" i="9"/>
  <c r="K23" i="9" s="1"/>
  <c r="AR69" i="9"/>
  <c r="T70" i="9"/>
  <c r="T69" i="9" s="1"/>
  <c r="AK23" i="9"/>
  <c r="M24" i="9"/>
  <c r="M23" i="9" s="1"/>
  <c r="AE69" i="9"/>
  <c r="D81" i="11"/>
  <c r="L98" i="9"/>
  <c r="L97" i="9" s="1"/>
  <c r="AJ97" i="9"/>
  <c r="AX164" i="9"/>
  <c r="Y176" i="9"/>
  <c r="Y175" i="9" s="1"/>
  <c r="AW175" i="9"/>
  <c r="V98" i="9"/>
  <c r="V97" i="9" s="1"/>
  <c r="AT97" i="9"/>
  <c r="AA145" i="9"/>
  <c r="AF151" i="9"/>
  <c r="H152" i="9"/>
  <c r="H151" i="9" s="1"/>
  <c r="AX178" i="9"/>
  <c r="AX195" i="9" s="1"/>
  <c r="AX124" i="9"/>
  <c r="W125" i="9"/>
  <c r="W124" i="9" s="1"/>
  <c r="AU124" i="9"/>
  <c r="Y138" i="9"/>
  <c r="Y137" i="9" s="1"/>
  <c r="AW137" i="9"/>
  <c r="V152" i="9"/>
  <c r="V151" i="9" s="1"/>
  <c r="AT151" i="9"/>
  <c r="AM178" i="9"/>
  <c r="O179" i="9"/>
  <c r="O178" i="9" s="1"/>
  <c r="AA164" i="9"/>
  <c r="L179" i="9"/>
  <c r="L178" i="9" s="1"/>
  <c r="AJ178" i="9"/>
  <c r="J98" i="9"/>
  <c r="J97" i="9" s="1"/>
  <c r="AH97" i="9"/>
  <c r="W175" i="11"/>
  <c r="Z178" i="9"/>
  <c r="Z195" i="9" s="1"/>
  <c r="AL124" i="9"/>
  <c r="N125" i="9"/>
  <c r="N124" i="9" s="1"/>
  <c r="D77" i="11"/>
  <c r="K125" i="9"/>
  <c r="K124" i="9" s="1"/>
  <c r="AI124" i="9"/>
  <c r="M138" i="9"/>
  <c r="M137" i="9" s="1"/>
  <c r="AK137" i="9"/>
  <c r="U146" i="9"/>
  <c r="U145" i="9" s="1"/>
  <c r="AS145" i="9"/>
  <c r="J152" i="9"/>
  <c r="J151" i="9" s="1"/>
  <c r="AH151" i="9"/>
  <c r="AA178" i="9"/>
  <c r="AO124" i="9"/>
  <c r="Q125" i="9"/>
  <c r="Q124" i="9" s="1"/>
  <c r="W121" i="11"/>
  <c r="Z124" i="9"/>
  <c r="AR137" i="9"/>
  <c r="T138" i="9"/>
  <c r="T137" i="9" s="1"/>
  <c r="AO164" i="9"/>
  <c r="Q165" i="9"/>
  <c r="Q164" i="9" s="1"/>
  <c r="AH175" i="9"/>
  <c r="J176" i="9"/>
  <c r="J175" i="9" s="1"/>
  <c r="AQ69" i="9"/>
  <c r="S70" i="9"/>
  <c r="S69" i="9" s="1"/>
  <c r="X98" i="9"/>
  <c r="X97" i="9" s="1"/>
  <c r="AV97" i="9"/>
  <c r="I146" i="9"/>
  <c r="I145" i="9" s="1"/>
  <c r="AG145" i="9"/>
  <c r="AL178" i="9"/>
  <c r="N179" i="9"/>
  <c r="N178" i="9" s="1"/>
  <c r="AR31" i="1"/>
  <c r="AR29" i="1"/>
  <c r="AS29" i="1"/>
  <c r="AS31" i="1"/>
  <c r="AM145" i="9"/>
  <c r="O146" i="9"/>
  <c r="O145" i="9" s="1"/>
  <c r="AD175" i="9"/>
  <c r="M70" i="9"/>
  <c r="M69" i="9" s="1"/>
  <c r="AK69" i="9"/>
  <c r="AD61" i="9"/>
  <c r="AY57" i="9"/>
  <c r="X51" i="9"/>
  <c r="X50" i="9" s="1"/>
  <c r="AV50" i="9"/>
  <c r="T24" i="9"/>
  <c r="T23" i="9" s="1"/>
  <c r="AR23" i="9"/>
  <c r="AT145" i="9"/>
  <c r="V146" i="9"/>
  <c r="V145" i="9" s="1"/>
  <c r="AE97" i="9"/>
  <c r="Z57" i="11"/>
  <c r="AC61" i="9"/>
  <c r="AT57" i="9"/>
  <c r="V58" i="9"/>
  <c r="V57" i="9" s="1"/>
  <c r="D79" i="11"/>
  <c r="AG53" i="9"/>
  <c r="I54" i="9"/>
  <c r="I53" i="9" s="1"/>
  <c r="V24" i="9"/>
  <c r="V23" i="9" s="1"/>
  <c r="AT23" i="9"/>
  <c r="AV30" i="9"/>
  <c r="X31" i="9"/>
  <c r="X30" i="9" s="1"/>
  <c r="AU61" i="9"/>
  <c r="W62" i="9"/>
  <c r="W61" i="9" s="1"/>
  <c r="AS50" i="9"/>
  <c r="U51" i="9"/>
  <c r="U50" i="9" s="1"/>
  <c r="P57" i="9"/>
  <c r="AN53" i="9"/>
  <c r="AQ61" i="9"/>
  <c r="N30" i="9"/>
  <c r="S97" i="9"/>
  <c r="AA64" i="10" l="1"/>
  <c r="AA64" i="11" s="1"/>
  <c r="AA62" i="10"/>
  <c r="AA62" i="11" s="1"/>
  <c r="AA129" i="10"/>
  <c r="AA129" i="11" s="1"/>
  <c r="AA168" i="10"/>
  <c r="AA168" i="11" s="1"/>
  <c r="AA113" i="10"/>
  <c r="AA113" i="11" s="1"/>
  <c r="AA23" i="10"/>
  <c r="AA22" i="11" s="1"/>
  <c r="AA37" i="10"/>
  <c r="AA36" i="11" s="1"/>
  <c r="AA32" i="10"/>
  <c r="AA31" i="11" s="1"/>
  <c r="AA143" i="10"/>
  <c r="AA143" i="11" s="1"/>
  <c r="AA155" i="10"/>
  <c r="AA146" i="10"/>
  <c r="AA146" i="11" s="1"/>
  <c r="AA184" i="10"/>
  <c r="AA184" i="11" s="1"/>
  <c r="AA34" i="10"/>
  <c r="AA33" i="11" s="1"/>
  <c r="AA44" i="10"/>
  <c r="AA43" i="11" s="1"/>
  <c r="AA50" i="10"/>
  <c r="AA127" i="10"/>
  <c r="AA127" i="11" s="1"/>
  <c r="AA154" i="10"/>
  <c r="AA154" i="11" s="1"/>
  <c r="AA105" i="10"/>
  <c r="AA105" i="11" s="1"/>
  <c r="AA159" i="10"/>
  <c r="AA159" i="11" s="1"/>
  <c r="AA183" i="10"/>
  <c r="AA183" i="11" s="1"/>
  <c r="AA31" i="10"/>
  <c r="AA30" i="11" s="1"/>
  <c r="AA95" i="10"/>
  <c r="AA95" i="11" s="1"/>
  <c r="AA58" i="10"/>
  <c r="AA58" i="11" s="1"/>
  <c r="AA125" i="10"/>
  <c r="AA125" i="11" s="1"/>
  <c r="AA156" i="10"/>
  <c r="AA156" i="11" s="1"/>
  <c r="AA164" i="10"/>
  <c r="AA164" i="11" s="1"/>
  <c r="AA109" i="10"/>
  <c r="AA109" i="11" s="1"/>
  <c r="AA172" i="10"/>
  <c r="AA172" i="11" s="1"/>
  <c r="AA185" i="10"/>
  <c r="AA185" i="11" s="1"/>
  <c r="AA24" i="10"/>
  <c r="AA23" i="11" s="1"/>
  <c r="AA135" i="10"/>
  <c r="AA135" i="11" s="1"/>
  <c r="AA173" i="10"/>
  <c r="AA173" i="11" s="1"/>
  <c r="Q195" i="9"/>
  <c r="J195" i="9"/>
  <c r="AT195" i="9"/>
  <c r="W174" i="11"/>
  <c r="AO195" i="9"/>
  <c r="Y195" i="9"/>
  <c r="X187" i="10"/>
  <c r="X187" i="11" s="1"/>
  <c r="X185" i="10"/>
  <c r="X185" i="11" s="1"/>
  <c r="X182" i="10"/>
  <c r="X182" i="11" s="1"/>
  <c r="X157" i="10"/>
  <c r="X157" i="11" s="1"/>
  <c r="X155" i="10"/>
  <c r="X151" i="10"/>
  <c r="X151" i="11" s="1"/>
  <c r="X167" i="10"/>
  <c r="X167" i="11" s="1"/>
  <c r="X163" i="10"/>
  <c r="X163" i="11" s="1"/>
  <c r="X180" i="10"/>
  <c r="X180" i="11" s="1"/>
  <c r="X130" i="10"/>
  <c r="X130" i="11" s="1"/>
  <c r="X143" i="10"/>
  <c r="X143" i="11" s="1"/>
  <c r="X126" i="10"/>
  <c r="X126" i="11" s="1"/>
  <c r="X148" i="10"/>
  <c r="X132" i="10"/>
  <c r="X132" i="11" s="1"/>
  <c r="X111" i="10"/>
  <c r="X111" i="11" s="1"/>
  <c r="X124" i="10"/>
  <c r="X124" i="11" s="1"/>
  <c r="X175" i="10"/>
  <c r="X105" i="10"/>
  <c r="X105" i="11" s="1"/>
  <c r="X60" i="10"/>
  <c r="X60" i="11" s="1"/>
  <c r="X47" i="10"/>
  <c r="X42" i="10"/>
  <c r="X41" i="11" s="1"/>
  <c r="X29" i="10"/>
  <c r="X28" i="11" s="1"/>
  <c r="X108" i="10"/>
  <c r="X108" i="11" s="1"/>
  <c r="X96" i="10"/>
  <c r="X96" i="11" s="1"/>
  <c r="X38" i="10"/>
  <c r="X37" i="11" s="1"/>
  <c r="X137" i="10"/>
  <c r="X137" i="11" s="1"/>
  <c r="X99" i="10"/>
  <c r="X99" i="11" s="1"/>
  <c r="X39" i="10"/>
  <c r="X38" i="11" s="1"/>
  <c r="X102" i="10"/>
  <c r="X102" i="11" s="1"/>
  <c r="X21" i="10"/>
  <c r="X20" i="11" s="1"/>
  <c r="X32" i="10"/>
  <c r="X31" i="11" s="1"/>
  <c r="X149" i="10"/>
  <c r="X149" i="11" s="1"/>
  <c r="X20" i="10"/>
  <c r="AB184" i="10"/>
  <c r="AB184" i="11" s="1"/>
  <c r="AB185" i="10"/>
  <c r="AB185" i="11" s="1"/>
  <c r="AB172" i="10"/>
  <c r="AB156" i="10"/>
  <c r="AB156" i="11" s="1"/>
  <c r="AB152" i="10"/>
  <c r="AB152" i="11" s="1"/>
  <c r="AB167" i="10"/>
  <c r="AB167" i="11" s="1"/>
  <c r="AB163" i="10"/>
  <c r="AB163" i="11" s="1"/>
  <c r="AB179" i="10"/>
  <c r="AB179" i="11" s="1"/>
  <c r="AB117" i="10"/>
  <c r="AB117" i="11" s="1"/>
  <c r="AB144" i="10"/>
  <c r="AB144" i="11" s="1"/>
  <c r="AB177" i="10"/>
  <c r="AB177" i="11" s="1"/>
  <c r="AB123" i="10"/>
  <c r="AB123" i="11" s="1"/>
  <c r="AB139" i="10"/>
  <c r="AB139" i="11" s="1"/>
  <c r="AB122" i="10"/>
  <c r="AB122" i="11" s="1"/>
  <c r="AB173" i="10"/>
  <c r="AB173" i="11" s="1"/>
  <c r="AB118" i="10"/>
  <c r="AB118" i="11" s="1"/>
  <c r="AB136" i="10"/>
  <c r="AB136" i="11" s="1"/>
  <c r="AB98" i="10"/>
  <c r="AB98" i="11" s="1"/>
  <c r="AB59" i="10"/>
  <c r="AB59" i="11" s="1"/>
  <c r="AB45" i="10"/>
  <c r="AB44" i="11" s="1"/>
  <c r="AB41" i="10"/>
  <c r="AB40" i="11" s="1"/>
  <c r="AB25" i="10"/>
  <c r="AB24" i="11" s="1"/>
  <c r="AB124" i="10"/>
  <c r="AB124" i="11" s="1"/>
  <c r="AB96" i="10"/>
  <c r="AB96" i="11" s="1"/>
  <c r="AB38" i="10"/>
  <c r="AB37" i="11" s="1"/>
  <c r="AB109" i="10"/>
  <c r="AB109" i="11" s="1"/>
  <c r="AB54" i="10"/>
  <c r="AB31" i="10"/>
  <c r="AB30" i="11" s="1"/>
  <c r="AB32" i="10"/>
  <c r="AB31" i="11" s="1"/>
  <c r="AB22" i="10"/>
  <c r="AB21" i="11" s="1"/>
  <c r="AB50" i="10"/>
  <c r="AB28" i="10"/>
  <c r="AB27" i="11" s="1"/>
  <c r="AJ189" i="10"/>
  <c r="L189" i="10" s="1"/>
  <c r="AJ185" i="10"/>
  <c r="L185" i="10" s="1"/>
  <c r="AJ179" i="10"/>
  <c r="L179" i="10" s="1"/>
  <c r="AJ177" i="10"/>
  <c r="L177" i="10" s="1"/>
  <c r="AJ154" i="10"/>
  <c r="L154" i="10" s="1"/>
  <c r="AJ150" i="10"/>
  <c r="L150" i="10" s="1"/>
  <c r="AJ176" i="10"/>
  <c r="L176" i="10" s="1"/>
  <c r="AJ165" i="10"/>
  <c r="L165" i="10" s="1"/>
  <c r="AJ161" i="10"/>
  <c r="AJ117" i="10"/>
  <c r="L117" i="10" s="1"/>
  <c r="AJ143" i="10"/>
  <c r="L143" i="10" s="1"/>
  <c r="AJ125" i="10"/>
  <c r="L125" i="10" s="1"/>
  <c r="AJ149" i="10"/>
  <c r="L149" i="10" s="1"/>
  <c r="AJ128" i="10"/>
  <c r="L128" i="10" s="1"/>
  <c r="AJ110" i="10"/>
  <c r="L110" i="10" s="1"/>
  <c r="AJ131" i="10"/>
  <c r="L131" i="10" s="1"/>
  <c r="AJ113" i="10"/>
  <c r="L113" i="10" s="1"/>
  <c r="AJ112" i="10"/>
  <c r="L112" i="10" s="1"/>
  <c r="AJ61" i="10"/>
  <c r="L61" i="10" s="1"/>
  <c r="AJ56" i="10"/>
  <c r="L56" i="10" s="1"/>
  <c r="AJ43" i="10"/>
  <c r="L43" i="10" s="1"/>
  <c r="AJ33" i="10"/>
  <c r="L33" i="10" s="1"/>
  <c r="AJ111" i="10"/>
  <c r="L111" i="10" s="1"/>
  <c r="AJ95" i="10"/>
  <c r="L95" i="10" s="1"/>
  <c r="AJ34" i="10"/>
  <c r="L34" i="10" s="1"/>
  <c r="AJ122" i="10"/>
  <c r="L122" i="10" s="1"/>
  <c r="AJ64" i="10"/>
  <c r="L64" i="10" s="1"/>
  <c r="AJ35" i="10"/>
  <c r="L35" i="10" s="1"/>
  <c r="AJ136" i="10"/>
  <c r="L136" i="10" s="1"/>
  <c r="AJ40" i="10"/>
  <c r="L40" i="10" s="1"/>
  <c r="AJ28" i="10"/>
  <c r="L28" i="10" s="1"/>
  <c r="AJ32" i="10"/>
  <c r="L32" i="10" s="1"/>
  <c r="AJ101" i="10"/>
  <c r="L101" i="10" s="1"/>
  <c r="AN187" i="10"/>
  <c r="P187" i="10" s="1"/>
  <c r="AN184" i="10"/>
  <c r="P184" i="10" s="1"/>
  <c r="AN180" i="10"/>
  <c r="P180" i="10" s="1"/>
  <c r="AN170" i="10"/>
  <c r="P170" i="10" s="1"/>
  <c r="AN156" i="10"/>
  <c r="P156" i="10" s="1"/>
  <c r="AN152" i="10"/>
  <c r="P152" i="10" s="1"/>
  <c r="AN168" i="10"/>
  <c r="P168" i="10" s="1"/>
  <c r="AN164" i="10"/>
  <c r="P164" i="10" s="1"/>
  <c r="AN159" i="10"/>
  <c r="P159" i="10" s="1"/>
  <c r="AN117" i="10"/>
  <c r="P117" i="10" s="1"/>
  <c r="AN143" i="10"/>
  <c r="P143" i="10" s="1"/>
  <c r="AN126" i="10"/>
  <c r="P126" i="10" s="1"/>
  <c r="AN148" i="10"/>
  <c r="AN132" i="10"/>
  <c r="P132" i="10" s="1"/>
  <c r="AN111" i="10"/>
  <c r="P111" i="10" s="1"/>
  <c r="AN124" i="10"/>
  <c r="P124" i="10" s="1"/>
  <c r="AN139" i="10"/>
  <c r="P139" i="10" s="1"/>
  <c r="AN123" i="10"/>
  <c r="P123" i="10" s="1"/>
  <c r="AN97" i="10"/>
  <c r="P97" i="10" s="1"/>
  <c r="AN59" i="10"/>
  <c r="P59" i="10" s="1"/>
  <c r="AN45" i="10"/>
  <c r="P45" i="10" s="1"/>
  <c r="AN41" i="10"/>
  <c r="P41" i="10" s="1"/>
  <c r="AN25" i="10"/>
  <c r="P25" i="10" s="1"/>
  <c r="AN131" i="10"/>
  <c r="P131" i="10" s="1"/>
  <c r="AN100" i="10"/>
  <c r="P100" i="10" s="1"/>
  <c r="AN55" i="10"/>
  <c r="P55" i="10" s="1"/>
  <c r="AN113" i="10"/>
  <c r="P113" i="10" s="1"/>
  <c r="AN54" i="10"/>
  <c r="AN31" i="10"/>
  <c r="P31" i="10" s="1"/>
  <c r="AN21" i="10"/>
  <c r="P21" i="10" s="1"/>
  <c r="AN32" i="10"/>
  <c r="P32" i="10" s="1"/>
  <c r="AN36" i="10"/>
  <c r="P36" i="10" s="1"/>
  <c r="AN119" i="10"/>
  <c r="P119" i="10" s="1"/>
  <c r="AR184" i="10"/>
  <c r="T184" i="10" s="1"/>
  <c r="AR181" i="10"/>
  <c r="T181" i="10" s="1"/>
  <c r="AR178" i="10"/>
  <c r="T178" i="10" s="1"/>
  <c r="AR172" i="10"/>
  <c r="AR169" i="10"/>
  <c r="T169" i="10" s="1"/>
  <c r="AR153" i="10"/>
  <c r="T153" i="10" s="1"/>
  <c r="AR168" i="10"/>
  <c r="T168" i="10" s="1"/>
  <c r="AR164" i="10"/>
  <c r="T164" i="10" s="1"/>
  <c r="AR159" i="10"/>
  <c r="T159" i="10" s="1"/>
  <c r="AR117" i="10"/>
  <c r="T117" i="10" s="1"/>
  <c r="AR140" i="10"/>
  <c r="T140" i="10" s="1"/>
  <c r="AR127" i="10"/>
  <c r="T127" i="10" s="1"/>
  <c r="AR149" i="10"/>
  <c r="T149" i="10" s="1"/>
  <c r="AR129" i="10"/>
  <c r="T129" i="10" s="1"/>
  <c r="AR112" i="10"/>
  <c r="T112" i="10" s="1"/>
  <c r="AR121" i="10"/>
  <c r="AR116" i="10"/>
  <c r="T116" i="10" s="1"/>
  <c r="AR98" i="10"/>
  <c r="T98" i="10" s="1"/>
  <c r="AR59" i="10"/>
  <c r="T59" i="10" s="1"/>
  <c r="AR45" i="10"/>
  <c r="T45" i="10" s="1"/>
  <c r="AR41" i="10"/>
  <c r="T41" i="10" s="1"/>
  <c r="AR25" i="10"/>
  <c r="T25" i="10" s="1"/>
  <c r="AR97" i="10"/>
  <c r="T97" i="10" s="1"/>
  <c r="AR55" i="10"/>
  <c r="T55" i="10" s="1"/>
  <c r="AR146" i="10"/>
  <c r="T146" i="10" s="1"/>
  <c r="AR124" i="10"/>
  <c r="T124" i="10" s="1"/>
  <c r="AR100" i="10"/>
  <c r="T100" i="10" s="1"/>
  <c r="AR39" i="10"/>
  <c r="T39" i="10" s="1"/>
  <c r="AR48" i="10"/>
  <c r="T48" i="10" s="1"/>
  <c r="AR36" i="10"/>
  <c r="T36" i="10" s="1"/>
  <c r="AR63" i="10"/>
  <c r="T63" i="10" s="1"/>
  <c r="AR28" i="10"/>
  <c r="T28" i="10" s="1"/>
  <c r="AR99" i="10"/>
  <c r="T99" i="10" s="1"/>
  <c r="AH189" i="10"/>
  <c r="J189" i="10" s="1"/>
  <c r="AH182" i="10"/>
  <c r="J182" i="10" s="1"/>
  <c r="AH176" i="10"/>
  <c r="J176" i="10" s="1"/>
  <c r="AH166" i="10"/>
  <c r="J166" i="10" s="1"/>
  <c r="AH162" i="10"/>
  <c r="J162" i="10" s="1"/>
  <c r="AH179" i="10"/>
  <c r="J179" i="10" s="1"/>
  <c r="AH172" i="10"/>
  <c r="AH152" i="10"/>
  <c r="J152" i="10" s="1"/>
  <c r="AH136" i="10"/>
  <c r="J136" i="10" s="1"/>
  <c r="AH128" i="10"/>
  <c r="J128" i="10" s="1"/>
  <c r="AH124" i="10"/>
  <c r="J124" i="10" s="1"/>
  <c r="AH119" i="10"/>
  <c r="J119" i="10" s="1"/>
  <c r="AH148" i="10"/>
  <c r="AH112" i="10"/>
  <c r="J112" i="10" s="1"/>
  <c r="AH107" i="10"/>
  <c r="J107" i="10" s="1"/>
  <c r="AH130" i="10"/>
  <c r="J130" i="10" s="1"/>
  <c r="AH106" i="10"/>
  <c r="J106" i="10" s="1"/>
  <c r="AH64" i="10"/>
  <c r="J64" i="10" s="1"/>
  <c r="AH35" i="10"/>
  <c r="J35" i="10" s="1"/>
  <c r="AH100" i="10"/>
  <c r="J100" i="10" s="1"/>
  <c r="AH48" i="10"/>
  <c r="J48" i="10" s="1"/>
  <c r="AH28" i="10"/>
  <c r="J28" i="10" s="1"/>
  <c r="AH140" i="10"/>
  <c r="J140" i="10" s="1"/>
  <c r="AH99" i="10"/>
  <c r="J99" i="10" s="1"/>
  <c r="AH59" i="10"/>
  <c r="J59" i="10" s="1"/>
  <c r="AH45" i="10"/>
  <c r="J45" i="10" s="1"/>
  <c r="AH41" i="10"/>
  <c r="J41" i="10" s="1"/>
  <c r="AH25" i="10"/>
  <c r="J25" i="10" s="1"/>
  <c r="AH108" i="10"/>
  <c r="J108" i="10" s="1"/>
  <c r="AH169" i="10"/>
  <c r="J169" i="10" s="1"/>
  <c r="AH38" i="10"/>
  <c r="J38" i="10" s="1"/>
  <c r="AH94" i="10"/>
  <c r="AL185" i="10"/>
  <c r="N185" i="10" s="1"/>
  <c r="AL184" i="10"/>
  <c r="N184" i="10" s="1"/>
  <c r="AL179" i="10"/>
  <c r="N179" i="10" s="1"/>
  <c r="AL168" i="10"/>
  <c r="N168" i="10" s="1"/>
  <c r="AL164" i="10"/>
  <c r="N164" i="10" s="1"/>
  <c r="AL159" i="10"/>
  <c r="N159" i="10" s="1"/>
  <c r="AL178" i="10"/>
  <c r="N178" i="10" s="1"/>
  <c r="AL170" i="10"/>
  <c r="N170" i="10" s="1"/>
  <c r="AL139" i="10"/>
  <c r="N139" i="10" s="1"/>
  <c r="AL135" i="10"/>
  <c r="N135" i="10" s="1"/>
  <c r="AL127" i="10"/>
  <c r="N127" i="10" s="1"/>
  <c r="AL123" i="10"/>
  <c r="N123" i="10" s="1"/>
  <c r="AL115" i="10"/>
  <c r="N115" i="10" s="1"/>
  <c r="AL149" i="10"/>
  <c r="N149" i="10" s="1"/>
  <c r="AL131" i="10"/>
  <c r="N131" i="10" s="1"/>
  <c r="AL143" i="10"/>
  <c r="N143" i="10" s="1"/>
  <c r="AL108" i="10"/>
  <c r="N108" i="10" s="1"/>
  <c r="AL144" i="10"/>
  <c r="N144" i="10" s="1"/>
  <c r="AL110" i="10"/>
  <c r="N110" i="10" s="1"/>
  <c r="AL54" i="10"/>
  <c r="AL31" i="10"/>
  <c r="N31" i="10" s="1"/>
  <c r="AL105" i="10"/>
  <c r="N105" i="10" s="1"/>
  <c r="AL51" i="10"/>
  <c r="N51" i="10" s="1"/>
  <c r="AL36" i="10"/>
  <c r="N36" i="10" s="1"/>
  <c r="AL109" i="10"/>
  <c r="N109" i="10" s="1"/>
  <c r="AL62" i="10"/>
  <c r="N62" i="10" s="1"/>
  <c r="AL58" i="10"/>
  <c r="AL44" i="10"/>
  <c r="N44" i="10" s="1"/>
  <c r="AL37" i="10"/>
  <c r="N37" i="10" s="1"/>
  <c r="AL24" i="10"/>
  <c r="N24" i="10" s="1"/>
  <c r="AL34" i="10"/>
  <c r="N34" i="10" s="1"/>
  <c r="AL96" i="10"/>
  <c r="N96" i="10" s="1"/>
  <c r="AL30" i="10"/>
  <c r="N30" i="10" s="1"/>
  <c r="AP186" i="10"/>
  <c r="R186" i="10" s="1"/>
  <c r="AP183" i="10"/>
  <c r="R183" i="10" s="1"/>
  <c r="AP176" i="10"/>
  <c r="R176" i="10" s="1"/>
  <c r="AP166" i="10"/>
  <c r="R166" i="10" s="1"/>
  <c r="AP162" i="10"/>
  <c r="R162" i="10" s="1"/>
  <c r="AP158" i="10"/>
  <c r="R158" i="10" s="1"/>
  <c r="AP172" i="10"/>
  <c r="AP169" i="10"/>
  <c r="R169" i="10" s="1"/>
  <c r="AP138" i="10"/>
  <c r="R138" i="10" s="1"/>
  <c r="AP134" i="10"/>
  <c r="AP126" i="10"/>
  <c r="R126" i="10" s="1"/>
  <c r="AP122" i="10"/>
  <c r="R122" i="10" s="1"/>
  <c r="AP153" i="10"/>
  <c r="R153" i="10" s="1"/>
  <c r="AP154" i="10"/>
  <c r="R154" i="10" s="1"/>
  <c r="AP114" i="10"/>
  <c r="R114" i="10" s="1"/>
  <c r="AP116" i="10"/>
  <c r="R116" i="10" s="1"/>
  <c r="AP142" i="10"/>
  <c r="AP106" i="10"/>
  <c r="R106" i="10" s="1"/>
  <c r="AP54" i="10"/>
  <c r="AP31" i="10"/>
  <c r="R31" i="10" s="1"/>
  <c r="AP129" i="10"/>
  <c r="R129" i="10" s="1"/>
  <c r="AP51" i="10"/>
  <c r="R51" i="10" s="1"/>
  <c r="AP36" i="10"/>
  <c r="R36" i="10" s="1"/>
  <c r="AP143" i="10"/>
  <c r="R143" i="10" s="1"/>
  <c r="AP97" i="10"/>
  <c r="R97" i="10" s="1"/>
  <c r="AP59" i="10"/>
  <c r="R59" i="10" s="1"/>
  <c r="AP45" i="10"/>
  <c r="R45" i="10" s="1"/>
  <c r="AP41" i="10"/>
  <c r="R41" i="10" s="1"/>
  <c r="AP25" i="10"/>
  <c r="R25" i="10" s="1"/>
  <c r="AP110" i="10"/>
  <c r="R110" i="10" s="1"/>
  <c r="AP20" i="10"/>
  <c r="AP21" i="10"/>
  <c r="R21" i="10" s="1"/>
  <c r="AT183" i="10"/>
  <c r="V183" i="10" s="1"/>
  <c r="AT184" i="10"/>
  <c r="V184" i="10" s="1"/>
  <c r="AT176" i="10"/>
  <c r="V176" i="10" s="1"/>
  <c r="AT167" i="10"/>
  <c r="V167" i="10" s="1"/>
  <c r="AT163" i="10"/>
  <c r="V163" i="10" s="1"/>
  <c r="AT178" i="10"/>
  <c r="V178" i="10" s="1"/>
  <c r="AT180" i="10"/>
  <c r="V180" i="10" s="1"/>
  <c r="AT154" i="10"/>
  <c r="V154" i="10" s="1"/>
  <c r="AT137" i="10"/>
  <c r="V137" i="10" s="1"/>
  <c r="AT132" i="10"/>
  <c r="V132" i="10" s="1"/>
  <c r="AT125" i="10"/>
  <c r="V125" i="10" s="1"/>
  <c r="AT121" i="10"/>
  <c r="AT151" i="10"/>
  <c r="V151" i="10" s="1"/>
  <c r="AT156" i="10"/>
  <c r="V156" i="10" s="1"/>
  <c r="AT129" i="10"/>
  <c r="V129" i="10" s="1"/>
  <c r="AT143" i="10"/>
  <c r="V143" i="10" s="1"/>
  <c r="AT110" i="10"/>
  <c r="V110" i="10" s="1"/>
  <c r="AT131" i="10"/>
  <c r="V131" i="10" s="1"/>
  <c r="AT108" i="10"/>
  <c r="V108" i="10" s="1"/>
  <c r="AT54" i="10"/>
  <c r="AT31" i="10"/>
  <c r="V31" i="10" s="1"/>
  <c r="AT99" i="10"/>
  <c r="V99" i="10" s="1"/>
  <c r="AT48" i="10"/>
  <c r="V48" i="10" s="1"/>
  <c r="AT28" i="10"/>
  <c r="V28" i="10" s="1"/>
  <c r="AT102" i="10"/>
  <c r="V102" i="10" s="1"/>
  <c r="AT60" i="10"/>
  <c r="V60" i="10" s="1"/>
  <c r="AT47" i="10"/>
  <c r="AT42" i="10"/>
  <c r="V42" i="10" s="1"/>
  <c r="AT29" i="10"/>
  <c r="V29" i="10" s="1"/>
  <c r="AT95" i="10"/>
  <c r="V95" i="10" s="1"/>
  <c r="AT97" i="10"/>
  <c r="V97" i="10" s="1"/>
  <c r="AT34" i="10"/>
  <c r="V34" i="10" s="1"/>
  <c r="AT38" i="10"/>
  <c r="V38" i="10" s="1"/>
  <c r="X183" i="10"/>
  <c r="X183" i="11" s="1"/>
  <c r="X188" i="10"/>
  <c r="X188" i="11" s="1"/>
  <c r="X181" i="10"/>
  <c r="X181" i="11" s="1"/>
  <c r="X178" i="10"/>
  <c r="X178" i="11" s="1"/>
  <c r="X154" i="10"/>
  <c r="X154" i="11" s="1"/>
  <c r="X150" i="10"/>
  <c r="X150" i="11" s="1"/>
  <c r="X166" i="10"/>
  <c r="X166" i="11" s="1"/>
  <c r="X162" i="10"/>
  <c r="X162" i="11" s="1"/>
  <c r="X176" i="10"/>
  <c r="X176" i="11" s="1"/>
  <c r="X117" i="10"/>
  <c r="X117" i="11" s="1"/>
  <c r="X142" i="10"/>
  <c r="X122" i="10"/>
  <c r="X122" i="11" s="1"/>
  <c r="X146" i="10"/>
  <c r="X146" i="11" s="1"/>
  <c r="X125" i="10"/>
  <c r="X125" i="11" s="1"/>
  <c r="X107" i="10"/>
  <c r="X107" i="11" s="1"/>
  <c r="X116" i="10"/>
  <c r="X116" i="11" s="1"/>
  <c r="X134" i="10"/>
  <c r="X101" i="10"/>
  <c r="X101" i="11" s="1"/>
  <c r="X59" i="10"/>
  <c r="X59" i="11" s="1"/>
  <c r="X45" i="10"/>
  <c r="X44" i="11" s="1"/>
  <c r="D44" i="11" s="1"/>
  <c r="X41" i="10"/>
  <c r="X40" i="11" s="1"/>
  <c r="X25" i="10"/>
  <c r="X24" i="11" s="1"/>
  <c r="X104" i="10"/>
  <c r="X104" i="11" s="1"/>
  <c r="X95" i="10"/>
  <c r="X95" i="11" s="1"/>
  <c r="X34" i="10"/>
  <c r="X33" i="11" s="1"/>
  <c r="X119" i="10"/>
  <c r="X119" i="11" s="1"/>
  <c r="X64" i="10"/>
  <c r="X64" i="11" s="1"/>
  <c r="X35" i="10"/>
  <c r="X34" i="11" s="1"/>
  <c r="X98" i="10"/>
  <c r="X98" i="11" s="1"/>
  <c r="X127" i="10"/>
  <c r="X127" i="11" s="1"/>
  <c r="X22" i="10"/>
  <c r="X21" i="11" s="1"/>
  <c r="X63" i="10"/>
  <c r="X63" i="11" s="1"/>
  <c r="AB180" i="10"/>
  <c r="AB180" i="11" s="1"/>
  <c r="AB181" i="10"/>
  <c r="AB181" i="11" s="1"/>
  <c r="AB170" i="10"/>
  <c r="AB170" i="11" s="1"/>
  <c r="AB155" i="10"/>
  <c r="AB151" i="10"/>
  <c r="AB151" i="11" s="1"/>
  <c r="AB166" i="10"/>
  <c r="AB166" i="11" s="1"/>
  <c r="AB162" i="10"/>
  <c r="AB162" i="11" s="1"/>
  <c r="AB158" i="10"/>
  <c r="AB158" i="11" s="1"/>
  <c r="AB187" i="10"/>
  <c r="AB187" i="11" s="1"/>
  <c r="AB143" i="10"/>
  <c r="AB143" i="11" s="1"/>
  <c r="AB134" i="10"/>
  <c r="AB119" i="10"/>
  <c r="AB119" i="11" s="1"/>
  <c r="AB137" i="10"/>
  <c r="AB137" i="11" s="1"/>
  <c r="AB115" i="10"/>
  <c r="AB115" i="11" s="1"/>
  <c r="AB132" i="10"/>
  <c r="AB132" i="11" s="1"/>
  <c r="AB111" i="10"/>
  <c r="AB111" i="11" s="1"/>
  <c r="AB110" i="10"/>
  <c r="AB110" i="11" s="1"/>
  <c r="AB62" i="10"/>
  <c r="AB62" i="11" s="1"/>
  <c r="AB58" i="10"/>
  <c r="AB44" i="10"/>
  <c r="AB43" i="11" s="1"/>
  <c r="AB37" i="10"/>
  <c r="AB36" i="11" s="1"/>
  <c r="AB24" i="10"/>
  <c r="AB23" i="11" s="1"/>
  <c r="AB105" i="10"/>
  <c r="AB105" i="11" s="1"/>
  <c r="AB95" i="10"/>
  <c r="AB95" i="11" s="1"/>
  <c r="AB34" i="10"/>
  <c r="AB33" i="11" s="1"/>
  <c r="AB104" i="10"/>
  <c r="AB104" i="11" s="1"/>
  <c r="AB52" i="10"/>
  <c r="AB52" i="11" s="1"/>
  <c r="AB27" i="10"/>
  <c r="AB21" i="10"/>
  <c r="AB20" i="11" s="1"/>
  <c r="AB103" i="10"/>
  <c r="AB103" i="11" s="1"/>
  <c r="AB40" i="10"/>
  <c r="AB39" i="11" s="1"/>
  <c r="AB23" i="10"/>
  <c r="AB22" i="11" s="1"/>
  <c r="AJ186" i="10"/>
  <c r="L186" i="10" s="1"/>
  <c r="AJ188" i="10"/>
  <c r="L188" i="10" s="1"/>
  <c r="AJ172" i="10"/>
  <c r="AJ169" i="10"/>
  <c r="L169" i="10" s="1"/>
  <c r="AJ153" i="10"/>
  <c r="L153" i="10" s="1"/>
  <c r="AJ187" i="10"/>
  <c r="L187" i="10" s="1"/>
  <c r="AJ168" i="10"/>
  <c r="L168" i="10" s="1"/>
  <c r="AJ164" i="10"/>
  <c r="L164" i="10" s="1"/>
  <c r="AJ159" i="10"/>
  <c r="L159" i="10" s="1"/>
  <c r="AJ181" i="10"/>
  <c r="L181" i="10" s="1"/>
  <c r="AJ142" i="10"/>
  <c r="AJ121" i="10"/>
  <c r="AJ139" i="10"/>
  <c r="L139" i="10" s="1"/>
  <c r="AJ124" i="10"/>
  <c r="L124" i="10" s="1"/>
  <c r="AJ106" i="10"/>
  <c r="L106" i="10" s="1"/>
  <c r="AJ127" i="10"/>
  <c r="L127" i="10" s="1"/>
  <c r="AJ109" i="10"/>
  <c r="L109" i="10" s="1"/>
  <c r="AJ104" i="10"/>
  <c r="L104" i="10" s="1"/>
  <c r="AJ60" i="10"/>
  <c r="L60" i="10" s="1"/>
  <c r="AJ47" i="10"/>
  <c r="AJ42" i="10"/>
  <c r="L42" i="10" s="1"/>
  <c r="AJ29" i="10"/>
  <c r="L29" i="10" s="1"/>
  <c r="AJ103" i="10"/>
  <c r="L103" i="10" s="1"/>
  <c r="AJ94" i="10"/>
  <c r="AJ30" i="10"/>
  <c r="L30" i="10" s="1"/>
  <c r="AJ108" i="10"/>
  <c r="L108" i="10" s="1"/>
  <c r="AJ54" i="10"/>
  <c r="AJ31" i="10"/>
  <c r="L31" i="10" s="1"/>
  <c r="AJ107" i="10"/>
  <c r="L107" i="10" s="1"/>
  <c r="AJ21" i="10"/>
  <c r="L21" i="10" s="1"/>
  <c r="AJ22" i="10"/>
  <c r="L22" i="10" s="1"/>
  <c r="AJ36" i="10"/>
  <c r="L36" i="10" s="1"/>
  <c r="AJ97" i="10"/>
  <c r="L97" i="10" s="1"/>
  <c r="AN183" i="10"/>
  <c r="P183" i="10" s="1"/>
  <c r="AN186" i="10"/>
  <c r="P186" i="10" s="1"/>
  <c r="AN178" i="10"/>
  <c r="P178" i="10" s="1"/>
  <c r="AN157" i="10"/>
  <c r="P157" i="10" s="1"/>
  <c r="AN155" i="10"/>
  <c r="P155" i="10" s="1"/>
  <c r="AN151" i="10"/>
  <c r="P151" i="10" s="1"/>
  <c r="AN167" i="10"/>
  <c r="P167" i="10" s="1"/>
  <c r="AN163" i="10"/>
  <c r="P163" i="10" s="1"/>
  <c r="AN173" i="10"/>
  <c r="P173" i="10" s="1"/>
  <c r="AN176" i="10"/>
  <c r="P176" i="10" s="1"/>
  <c r="AN142" i="10"/>
  <c r="AN122" i="10"/>
  <c r="P122" i="10" s="1"/>
  <c r="AN146" i="10"/>
  <c r="P146" i="10" s="1"/>
  <c r="AN125" i="10"/>
  <c r="P125" i="10" s="1"/>
  <c r="AN107" i="10"/>
  <c r="P107" i="10" s="1"/>
  <c r="AN116" i="10"/>
  <c r="P116" i="10" s="1"/>
  <c r="AN137" i="10"/>
  <c r="P137" i="10" s="1"/>
  <c r="AN108" i="10"/>
  <c r="P108" i="10" s="1"/>
  <c r="AN62" i="10"/>
  <c r="P62" i="10" s="1"/>
  <c r="AN58" i="10"/>
  <c r="AN44" i="10"/>
  <c r="P44" i="10" s="1"/>
  <c r="AN37" i="10"/>
  <c r="P37" i="10" s="1"/>
  <c r="AN24" i="10"/>
  <c r="P24" i="10" s="1"/>
  <c r="AN109" i="10"/>
  <c r="P109" i="10" s="1"/>
  <c r="AN96" i="10"/>
  <c r="P96" i="10" s="1"/>
  <c r="AN38" i="10"/>
  <c r="P38" i="10" s="1"/>
  <c r="AN103" i="10"/>
  <c r="P103" i="10" s="1"/>
  <c r="AN52" i="10"/>
  <c r="P52" i="10" s="1"/>
  <c r="AN27" i="10"/>
  <c r="AN102" i="10"/>
  <c r="P102" i="10" s="1"/>
  <c r="AN23" i="10"/>
  <c r="P23" i="10" s="1"/>
  <c r="AN63" i="10"/>
  <c r="P63" i="10" s="1"/>
  <c r="AN20" i="10"/>
  <c r="AR180" i="10"/>
  <c r="T180" i="10" s="1"/>
  <c r="AR187" i="10"/>
  <c r="T187" i="10" s="1"/>
  <c r="AR186" i="10"/>
  <c r="T186" i="10" s="1"/>
  <c r="AR170" i="10"/>
  <c r="T170" i="10" s="1"/>
  <c r="AR156" i="10"/>
  <c r="T156" i="10" s="1"/>
  <c r="AR152" i="10"/>
  <c r="T152" i="10" s="1"/>
  <c r="AR167" i="10"/>
  <c r="T167" i="10" s="1"/>
  <c r="AR163" i="10"/>
  <c r="T163" i="10" s="1"/>
  <c r="AR158" i="10"/>
  <c r="T158" i="10" s="1"/>
  <c r="AR144" i="10"/>
  <c r="T144" i="10" s="1"/>
  <c r="AR173" i="10"/>
  <c r="T173" i="10" s="1"/>
  <c r="AR123" i="10"/>
  <c r="T123" i="10" s="1"/>
  <c r="AR139" i="10"/>
  <c r="T139" i="10" s="1"/>
  <c r="AR126" i="10"/>
  <c r="T126" i="10" s="1"/>
  <c r="AR108" i="10"/>
  <c r="T108" i="10" s="1"/>
  <c r="AR118" i="10"/>
  <c r="T118" i="10" s="1"/>
  <c r="AR114" i="10"/>
  <c r="T114" i="10" s="1"/>
  <c r="AR62" i="10"/>
  <c r="T62" i="10" s="1"/>
  <c r="AR58" i="10"/>
  <c r="AR44" i="10"/>
  <c r="T44" i="10" s="1"/>
  <c r="AR37" i="10"/>
  <c r="T37" i="10" s="1"/>
  <c r="AR24" i="10"/>
  <c r="T24" i="10" s="1"/>
  <c r="AR96" i="10"/>
  <c r="T96" i="10" s="1"/>
  <c r="AR38" i="10"/>
  <c r="T38" i="10" s="1"/>
  <c r="AR138" i="10"/>
  <c r="T138" i="10" s="1"/>
  <c r="AR110" i="10"/>
  <c r="T110" i="10" s="1"/>
  <c r="AR64" i="10"/>
  <c r="T64" i="10" s="1"/>
  <c r="AR35" i="10"/>
  <c r="T35" i="10" s="1"/>
  <c r="AR32" i="10"/>
  <c r="T32" i="10" s="1"/>
  <c r="AR22" i="10"/>
  <c r="T22" i="10" s="1"/>
  <c r="AR50" i="10"/>
  <c r="AR51" i="10"/>
  <c r="T51" i="10" s="1"/>
  <c r="AH188" i="10"/>
  <c r="J188" i="10" s="1"/>
  <c r="AH187" i="10"/>
  <c r="J187" i="10" s="1"/>
  <c r="AH190" i="10"/>
  <c r="J190" i="10" s="1"/>
  <c r="AH181" i="10"/>
  <c r="J181" i="10" s="1"/>
  <c r="AH165" i="10"/>
  <c r="J165" i="10" s="1"/>
  <c r="AH161" i="10"/>
  <c r="AH175" i="10"/>
  <c r="AH170" i="10"/>
  <c r="J170" i="10" s="1"/>
  <c r="AH139" i="10"/>
  <c r="J139" i="10" s="1"/>
  <c r="AH135" i="10"/>
  <c r="J135" i="10" s="1"/>
  <c r="AH127" i="10"/>
  <c r="J127" i="10" s="1"/>
  <c r="AH123" i="10"/>
  <c r="J123" i="10" s="1"/>
  <c r="AH115" i="10"/>
  <c r="J115" i="10" s="1"/>
  <c r="AH146" i="10"/>
  <c r="J146" i="10" s="1"/>
  <c r="AH129" i="10"/>
  <c r="J129" i="10" s="1"/>
  <c r="AH154" i="10"/>
  <c r="J154" i="10" s="1"/>
  <c r="AH114" i="10"/>
  <c r="J114" i="10" s="1"/>
  <c r="AH105" i="10"/>
  <c r="J105" i="10" s="1"/>
  <c r="AH54" i="10"/>
  <c r="AH31" i="10"/>
  <c r="J31" i="10" s="1"/>
  <c r="AH63" i="10"/>
  <c r="J63" i="10" s="1"/>
  <c r="AH40" i="10"/>
  <c r="J40" i="10" s="1"/>
  <c r="AH23" i="10"/>
  <c r="J23" i="10" s="1"/>
  <c r="AH131" i="10"/>
  <c r="J131" i="10" s="1"/>
  <c r="AH62" i="10"/>
  <c r="J62" i="10" s="1"/>
  <c r="AH58" i="10"/>
  <c r="AH44" i="10"/>
  <c r="J44" i="10" s="1"/>
  <c r="AH37" i="10"/>
  <c r="J37" i="10" s="1"/>
  <c r="AH24" i="10"/>
  <c r="J24" i="10" s="1"/>
  <c r="AH55" i="10"/>
  <c r="J55" i="10" s="1"/>
  <c r="AH113" i="10"/>
  <c r="J113" i="10" s="1"/>
  <c r="AH21" i="10"/>
  <c r="J21" i="10" s="1"/>
  <c r="AH109" i="10"/>
  <c r="J109" i="10" s="1"/>
  <c r="AL181" i="10"/>
  <c r="N181" i="10" s="1"/>
  <c r="AL189" i="10"/>
  <c r="N189" i="10" s="1"/>
  <c r="AL177" i="10"/>
  <c r="N177" i="10" s="1"/>
  <c r="AL167" i="10"/>
  <c r="N167" i="10" s="1"/>
  <c r="AL163" i="10"/>
  <c r="N163" i="10" s="1"/>
  <c r="AL186" i="10"/>
  <c r="N186" i="10" s="1"/>
  <c r="AL173" i="10"/>
  <c r="N173" i="10" s="1"/>
  <c r="AL157" i="10"/>
  <c r="N157" i="10" s="1"/>
  <c r="AL138" i="10"/>
  <c r="N138" i="10" s="1"/>
  <c r="AL134" i="10"/>
  <c r="AL126" i="10"/>
  <c r="N126" i="10" s="1"/>
  <c r="AL122" i="10"/>
  <c r="N122" i="10" s="1"/>
  <c r="AL169" i="10"/>
  <c r="N169" i="10" s="1"/>
  <c r="AL148" i="10"/>
  <c r="AL116" i="10"/>
  <c r="N116" i="10" s="1"/>
  <c r="AL140" i="10"/>
  <c r="N140" i="10" s="1"/>
  <c r="AL156" i="10"/>
  <c r="N156" i="10" s="1"/>
  <c r="AL129" i="10"/>
  <c r="N129" i="10" s="1"/>
  <c r="AL102" i="10"/>
  <c r="N102" i="10" s="1"/>
  <c r="AL52" i="10"/>
  <c r="N52" i="10" s="1"/>
  <c r="AL27" i="10"/>
  <c r="AL101" i="10"/>
  <c r="N101" i="10" s="1"/>
  <c r="AL50" i="10"/>
  <c r="AL32" i="10"/>
  <c r="N32" i="10" s="1"/>
  <c r="AL106" i="10"/>
  <c r="N106" i="10" s="1"/>
  <c r="AL61" i="10"/>
  <c r="N61" i="10" s="1"/>
  <c r="AL56" i="10"/>
  <c r="N56" i="10" s="1"/>
  <c r="AL43" i="10"/>
  <c r="N43" i="10" s="1"/>
  <c r="AL33" i="10"/>
  <c r="N33" i="10" s="1"/>
  <c r="AL103" i="10"/>
  <c r="N103" i="10" s="1"/>
  <c r="AL130" i="10"/>
  <c r="N130" i="10" s="1"/>
  <c r="AL95" i="10"/>
  <c r="N95" i="10" s="1"/>
  <c r="AL22" i="10"/>
  <c r="N22" i="10" s="1"/>
  <c r="AP182" i="10"/>
  <c r="R182" i="10" s="1"/>
  <c r="AP185" i="10"/>
  <c r="R185" i="10" s="1"/>
  <c r="AP175" i="10"/>
  <c r="AP165" i="10"/>
  <c r="R165" i="10" s="1"/>
  <c r="AP161" i="10"/>
  <c r="AP188" i="10"/>
  <c r="R188" i="10" s="1"/>
  <c r="AP170" i="10"/>
  <c r="R170" i="10" s="1"/>
  <c r="AP156" i="10"/>
  <c r="R156" i="10" s="1"/>
  <c r="AP137" i="10"/>
  <c r="R137" i="10" s="1"/>
  <c r="AP132" i="10"/>
  <c r="R132" i="10" s="1"/>
  <c r="AP125" i="10"/>
  <c r="R125" i="10" s="1"/>
  <c r="AP121" i="10"/>
  <c r="AP149" i="10"/>
  <c r="R149" i="10" s="1"/>
  <c r="AP150" i="10"/>
  <c r="R150" i="10" s="1"/>
  <c r="AP155" i="10"/>
  <c r="R155" i="10" s="1"/>
  <c r="AP113" i="10"/>
  <c r="R113" i="10" s="1"/>
  <c r="AP117" i="10"/>
  <c r="R117" i="10" s="1"/>
  <c r="AP103" i="10"/>
  <c r="R103" i="10" s="1"/>
  <c r="AP52" i="10"/>
  <c r="R52" i="10" s="1"/>
  <c r="AP27" i="10"/>
  <c r="AP102" i="10"/>
  <c r="R102" i="10" s="1"/>
  <c r="AP50" i="10"/>
  <c r="AP32" i="10"/>
  <c r="R32" i="10" s="1"/>
  <c r="AP108" i="10"/>
  <c r="R108" i="10" s="1"/>
  <c r="AP62" i="10"/>
  <c r="R62" i="10" s="1"/>
  <c r="AP58" i="10"/>
  <c r="AP44" i="10"/>
  <c r="R44" i="10" s="1"/>
  <c r="AP37" i="10"/>
  <c r="R37" i="10" s="1"/>
  <c r="AP24" i="10"/>
  <c r="R24" i="10" s="1"/>
  <c r="AP96" i="10"/>
  <c r="R96" i="10" s="1"/>
  <c r="AP104" i="10"/>
  <c r="R104" i="10" s="1"/>
  <c r="AP55" i="10"/>
  <c r="R55" i="10" s="1"/>
  <c r="AP107" i="10"/>
  <c r="R107" i="10" s="1"/>
  <c r="AT179" i="10"/>
  <c r="V179" i="10" s="1"/>
  <c r="AT186" i="10"/>
  <c r="V186" i="10" s="1"/>
  <c r="AT175" i="10"/>
  <c r="AT166" i="10"/>
  <c r="V166" i="10" s="1"/>
  <c r="AT162" i="10"/>
  <c r="V162" i="10" s="1"/>
  <c r="AT173" i="10"/>
  <c r="V173" i="10" s="1"/>
  <c r="AT172" i="10"/>
  <c r="AT150" i="10"/>
  <c r="V150" i="10" s="1"/>
  <c r="AT136" i="10"/>
  <c r="V136" i="10" s="1"/>
  <c r="AT128" i="10"/>
  <c r="V128" i="10" s="1"/>
  <c r="AT124" i="10"/>
  <c r="V124" i="10" s="1"/>
  <c r="AT119" i="10"/>
  <c r="V119" i="10" s="1"/>
  <c r="AT149" i="10"/>
  <c r="V149" i="10" s="1"/>
  <c r="AT153" i="10"/>
  <c r="V153" i="10" s="1"/>
  <c r="AT118" i="10"/>
  <c r="V118" i="10" s="1"/>
  <c r="AT140" i="10"/>
  <c r="V140" i="10" s="1"/>
  <c r="AT106" i="10"/>
  <c r="V106" i="10" s="1"/>
  <c r="AT116" i="10"/>
  <c r="V116" i="10" s="1"/>
  <c r="AT104" i="10"/>
  <c r="V104" i="10" s="1"/>
  <c r="AT52" i="10"/>
  <c r="V52" i="10" s="1"/>
  <c r="AT27" i="10"/>
  <c r="AT63" i="10"/>
  <c r="V63" i="10" s="1"/>
  <c r="AT40" i="10"/>
  <c r="V40" i="10" s="1"/>
  <c r="AT23" i="10"/>
  <c r="V23" i="10" s="1"/>
  <c r="AT98" i="10"/>
  <c r="V98" i="10" s="1"/>
  <c r="AT59" i="10"/>
  <c r="V59" i="10" s="1"/>
  <c r="AT45" i="10"/>
  <c r="V45" i="10" s="1"/>
  <c r="AT41" i="10"/>
  <c r="V41" i="10" s="1"/>
  <c r="AT25" i="10"/>
  <c r="V25" i="10" s="1"/>
  <c r="AT94" i="10"/>
  <c r="AT30" i="10"/>
  <c r="V30" i="10" s="1"/>
  <c r="AT21" i="10"/>
  <c r="V21" i="10" s="1"/>
  <c r="X179" i="10"/>
  <c r="X179" i="11" s="1"/>
  <c r="X184" i="10"/>
  <c r="X184" i="11" s="1"/>
  <c r="X172" i="10"/>
  <c r="X169" i="10"/>
  <c r="X169" i="11" s="1"/>
  <c r="X153" i="10"/>
  <c r="X153" i="11" s="1"/>
  <c r="X177" i="10"/>
  <c r="X177" i="11" s="1"/>
  <c r="X165" i="10"/>
  <c r="X165" i="11" s="1"/>
  <c r="X161" i="10"/>
  <c r="X173" i="10"/>
  <c r="X173" i="11" s="1"/>
  <c r="X158" i="10"/>
  <c r="X158" i="11" s="1"/>
  <c r="X140" i="10"/>
  <c r="X140" i="11" s="1"/>
  <c r="X115" i="10"/>
  <c r="X115" i="11" s="1"/>
  <c r="X138" i="10"/>
  <c r="X138" i="11" s="1"/>
  <c r="X121" i="10"/>
  <c r="X135" i="10"/>
  <c r="X135" i="11" s="1"/>
  <c r="X114" i="10"/>
  <c r="X114" i="11" s="1"/>
  <c r="X131" i="10"/>
  <c r="X131" i="11" s="1"/>
  <c r="X62" i="10"/>
  <c r="X62" i="11" s="1"/>
  <c r="X58" i="10"/>
  <c r="X44" i="10"/>
  <c r="X43" i="11" s="1"/>
  <c r="X37" i="10"/>
  <c r="X36" i="11" s="1"/>
  <c r="X24" i="10"/>
  <c r="X23" i="11" s="1"/>
  <c r="X100" i="10"/>
  <c r="X100" i="11" s="1"/>
  <c r="X94" i="10"/>
  <c r="X30" i="10"/>
  <c r="X29" i="11" s="1"/>
  <c r="X106" i="10"/>
  <c r="X106" i="11" s="1"/>
  <c r="X54" i="10"/>
  <c r="X31" i="10"/>
  <c r="X30" i="11" s="1"/>
  <c r="X51" i="10"/>
  <c r="X51" i="11" s="1"/>
  <c r="X123" i="10"/>
  <c r="X123" i="11" s="1"/>
  <c r="X36" i="10"/>
  <c r="X35" i="11" s="1"/>
  <c r="X40" i="10"/>
  <c r="X39" i="11" s="1"/>
  <c r="AB189" i="10"/>
  <c r="AB189" i="11" s="1"/>
  <c r="AB186" i="10"/>
  <c r="AB186" i="11" s="1"/>
  <c r="AB178" i="10"/>
  <c r="AB178" i="11" s="1"/>
  <c r="AB157" i="10"/>
  <c r="AB157" i="11" s="1"/>
  <c r="AB154" i="10"/>
  <c r="AB154" i="11" s="1"/>
  <c r="AB150" i="10"/>
  <c r="AB150" i="11" s="1"/>
  <c r="AB165" i="10"/>
  <c r="AB165" i="11" s="1"/>
  <c r="AB161" i="10"/>
  <c r="AB145" i="10"/>
  <c r="AB145" i="11" s="1"/>
  <c r="AB182" i="10"/>
  <c r="AB182" i="11" s="1"/>
  <c r="AB142" i="10"/>
  <c r="AB131" i="10"/>
  <c r="AB131" i="11" s="1"/>
  <c r="AB113" i="10"/>
  <c r="AB113" i="11" s="1"/>
  <c r="AB129" i="10"/>
  <c r="AB129" i="11" s="1"/>
  <c r="AB112" i="10"/>
  <c r="AB112" i="11" s="1"/>
  <c r="AB125" i="10"/>
  <c r="AB125" i="11" s="1"/>
  <c r="AB146" i="10"/>
  <c r="AB146" i="11" s="1"/>
  <c r="AB106" i="10"/>
  <c r="AB106" i="11" s="1"/>
  <c r="AB61" i="10"/>
  <c r="AB61" i="11" s="1"/>
  <c r="AB56" i="10"/>
  <c r="AB56" i="11" s="1"/>
  <c r="AB43" i="10"/>
  <c r="AB42" i="11" s="1"/>
  <c r="AB33" i="10"/>
  <c r="AB32" i="11" s="1"/>
  <c r="AB148" i="10"/>
  <c r="AB101" i="10"/>
  <c r="AB101" i="11" s="1"/>
  <c r="AB94" i="10"/>
  <c r="AB30" i="10"/>
  <c r="AB29" i="11" s="1"/>
  <c r="AB100" i="10"/>
  <c r="AB100" i="11" s="1"/>
  <c r="AB39" i="10"/>
  <c r="AB38" i="11" s="1"/>
  <c r="AB183" i="10"/>
  <c r="AB183" i="11" s="1"/>
  <c r="AB107" i="10"/>
  <c r="AB107" i="11" s="1"/>
  <c r="AB99" i="10"/>
  <c r="AB99" i="11" s="1"/>
  <c r="AB116" i="10"/>
  <c r="AB116" i="11" s="1"/>
  <c r="AB20" i="10"/>
  <c r="AJ182" i="10"/>
  <c r="L182" i="10" s="1"/>
  <c r="AJ184" i="10"/>
  <c r="L184" i="10" s="1"/>
  <c r="AJ170" i="10"/>
  <c r="L170" i="10" s="1"/>
  <c r="AJ156" i="10"/>
  <c r="L156" i="10" s="1"/>
  <c r="AJ152" i="10"/>
  <c r="L152" i="10" s="1"/>
  <c r="AJ183" i="10"/>
  <c r="L183" i="10" s="1"/>
  <c r="AJ167" i="10"/>
  <c r="L167" i="10" s="1"/>
  <c r="AJ163" i="10"/>
  <c r="L163" i="10" s="1"/>
  <c r="AJ145" i="10"/>
  <c r="L145" i="10" s="1"/>
  <c r="AJ173" i="10"/>
  <c r="L173" i="10" s="1"/>
  <c r="AJ140" i="10"/>
  <c r="L140" i="10" s="1"/>
  <c r="AJ118" i="10"/>
  <c r="L118" i="10" s="1"/>
  <c r="AJ137" i="10"/>
  <c r="L137" i="10" s="1"/>
  <c r="AJ116" i="10"/>
  <c r="L116" i="10" s="1"/>
  <c r="AJ175" i="10"/>
  <c r="AJ123" i="10"/>
  <c r="L123" i="10" s="1"/>
  <c r="AJ148" i="10"/>
  <c r="AJ100" i="10"/>
  <c r="L100" i="10" s="1"/>
  <c r="AJ59" i="10"/>
  <c r="L59" i="10" s="1"/>
  <c r="AJ45" i="10"/>
  <c r="L45" i="10" s="1"/>
  <c r="AJ41" i="10"/>
  <c r="L41" i="10" s="1"/>
  <c r="AJ25" i="10"/>
  <c r="L25" i="10" s="1"/>
  <c r="AJ99" i="10"/>
  <c r="L99" i="10" s="1"/>
  <c r="AJ55" i="10"/>
  <c r="L55" i="10" s="1"/>
  <c r="AJ129" i="10"/>
  <c r="L129" i="10" s="1"/>
  <c r="AJ102" i="10"/>
  <c r="L102" i="10" s="1"/>
  <c r="AJ52" i="10"/>
  <c r="L52" i="10" s="1"/>
  <c r="AJ27" i="10"/>
  <c r="AJ63" i="10"/>
  <c r="L63" i="10" s="1"/>
  <c r="AJ146" i="10"/>
  <c r="L146" i="10" s="1"/>
  <c r="AJ20" i="10"/>
  <c r="AJ23" i="10"/>
  <c r="L23" i="10" s="1"/>
  <c r="AN179" i="10"/>
  <c r="P179" i="10" s="1"/>
  <c r="AN182" i="10"/>
  <c r="P182" i="10" s="1"/>
  <c r="AN175" i="10"/>
  <c r="AN181" i="10"/>
  <c r="P181" i="10" s="1"/>
  <c r="AN154" i="10"/>
  <c r="P154" i="10" s="1"/>
  <c r="AN150" i="10"/>
  <c r="P150" i="10" s="1"/>
  <c r="AN166" i="10"/>
  <c r="P166" i="10" s="1"/>
  <c r="AN162" i="10"/>
  <c r="P162" i="10" s="1"/>
  <c r="AN145" i="10"/>
  <c r="P145" i="10" s="1"/>
  <c r="AN158" i="10"/>
  <c r="P158" i="10" s="1"/>
  <c r="AN140" i="10"/>
  <c r="P140" i="10" s="1"/>
  <c r="AN115" i="10"/>
  <c r="P115" i="10" s="1"/>
  <c r="AN138" i="10"/>
  <c r="P138" i="10" s="1"/>
  <c r="AN121" i="10"/>
  <c r="AN190" i="10"/>
  <c r="P190" i="10" s="1"/>
  <c r="AN114" i="10"/>
  <c r="P114" i="10" s="1"/>
  <c r="AN135" i="10"/>
  <c r="P135" i="10" s="1"/>
  <c r="AN105" i="10"/>
  <c r="P105" i="10" s="1"/>
  <c r="AN61" i="10"/>
  <c r="P61" i="10" s="1"/>
  <c r="AN56" i="10"/>
  <c r="P56" i="10" s="1"/>
  <c r="AN43" i="10"/>
  <c r="P43" i="10" s="1"/>
  <c r="AN33" i="10"/>
  <c r="P33" i="10" s="1"/>
  <c r="AN149" i="10"/>
  <c r="P149" i="10" s="1"/>
  <c r="AN106" i="10"/>
  <c r="P106" i="10" s="1"/>
  <c r="AN95" i="10"/>
  <c r="P95" i="10" s="1"/>
  <c r="AN34" i="10"/>
  <c r="P34" i="10" s="1"/>
  <c r="AN99" i="10"/>
  <c r="P99" i="10" s="1"/>
  <c r="AN39" i="10"/>
  <c r="P39" i="10" s="1"/>
  <c r="AN51" i="10"/>
  <c r="P51" i="10" s="1"/>
  <c r="AN98" i="10"/>
  <c r="P98" i="10" s="1"/>
  <c r="AN22" i="10"/>
  <c r="P22" i="10" s="1"/>
  <c r="AN40" i="10"/>
  <c r="P40" i="10" s="1"/>
  <c r="AR189" i="10"/>
  <c r="T189" i="10" s="1"/>
  <c r="AR190" i="10"/>
  <c r="T190" i="10" s="1"/>
  <c r="AR183" i="10"/>
  <c r="T183" i="10" s="1"/>
  <c r="AR182" i="10"/>
  <c r="T182" i="10" s="1"/>
  <c r="AR157" i="10"/>
  <c r="T157" i="10" s="1"/>
  <c r="AR155" i="10"/>
  <c r="T155" i="10" s="1"/>
  <c r="AR151" i="10"/>
  <c r="T151" i="10" s="1"/>
  <c r="AR166" i="10"/>
  <c r="T166" i="10" s="1"/>
  <c r="AR162" i="10"/>
  <c r="T162" i="10" s="1"/>
  <c r="AR145" i="10"/>
  <c r="T145" i="10" s="1"/>
  <c r="AR143" i="10"/>
  <c r="T143" i="10" s="1"/>
  <c r="AR134" i="10"/>
  <c r="AR119" i="10"/>
  <c r="T119" i="10" s="1"/>
  <c r="AR137" i="10"/>
  <c r="T137" i="10" s="1"/>
  <c r="AR122" i="10"/>
  <c r="T122" i="10" s="1"/>
  <c r="AR132" i="10"/>
  <c r="T132" i="10" s="1"/>
  <c r="AR111" i="10"/>
  <c r="T111" i="10" s="1"/>
  <c r="AR109" i="10"/>
  <c r="T109" i="10" s="1"/>
  <c r="AR61" i="10"/>
  <c r="T61" i="10" s="1"/>
  <c r="AR56" i="10"/>
  <c r="T56" i="10" s="1"/>
  <c r="AR43" i="10"/>
  <c r="T43" i="10" s="1"/>
  <c r="AR33" i="10"/>
  <c r="T33" i="10" s="1"/>
  <c r="AR105" i="10"/>
  <c r="T105" i="10" s="1"/>
  <c r="AR95" i="10"/>
  <c r="T95" i="10" s="1"/>
  <c r="AR34" i="10"/>
  <c r="T34" i="10" s="1"/>
  <c r="AR136" i="10"/>
  <c r="T136" i="10" s="1"/>
  <c r="AR107" i="10"/>
  <c r="T107" i="10" s="1"/>
  <c r="AR54" i="10"/>
  <c r="AR31" i="10"/>
  <c r="T31" i="10" s="1"/>
  <c r="AR21" i="10"/>
  <c r="T21" i="10" s="1"/>
  <c r="AR40" i="10"/>
  <c r="T40" i="10" s="1"/>
  <c r="AR20" i="10"/>
  <c r="AH184" i="10"/>
  <c r="J184" i="10" s="1"/>
  <c r="AH183" i="10"/>
  <c r="J183" i="10" s="1"/>
  <c r="AH178" i="10"/>
  <c r="J178" i="10" s="1"/>
  <c r="AH168" i="10"/>
  <c r="J168" i="10" s="1"/>
  <c r="AH164" i="10"/>
  <c r="J164" i="10" s="1"/>
  <c r="AH159" i="10"/>
  <c r="J159" i="10" s="1"/>
  <c r="AH173" i="10"/>
  <c r="J173" i="10" s="1"/>
  <c r="AH157" i="10"/>
  <c r="J157" i="10" s="1"/>
  <c r="AH138" i="10"/>
  <c r="J138" i="10" s="1"/>
  <c r="AH134" i="10"/>
  <c r="AH126" i="10"/>
  <c r="J126" i="10" s="1"/>
  <c r="AH122" i="10"/>
  <c r="J122" i="10" s="1"/>
  <c r="AH153" i="10"/>
  <c r="J153" i="10" s="1"/>
  <c r="AH144" i="10"/>
  <c r="J144" i="10" s="1"/>
  <c r="AH118" i="10"/>
  <c r="J118" i="10" s="1"/>
  <c r="AH150" i="10"/>
  <c r="J150" i="10" s="1"/>
  <c r="AH110" i="10"/>
  <c r="J110" i="10" s="1"/>
  <c r="AH101" i="10"/>
  <c r="J101" i="10" s="1"/>
  <c r="AH52" i="10"/>
  <c r="J52" i="10" s="1"/>
  <c r="AH27" i="10"/>
  <c r="AH51" i="10"/>
  <c r="J51" i="10" s="1"/>
  <c r="AH36" i="10"/>
  <c r="J36" i="10" s="1"/>
  <c r="AH151" i="10"/>
  <c r="J151" i="10" s="1"/>
  <c r="AH116" i="10"/>
  <c r="J116" i="10" s="1"/>
  <c r="AH61" i="10"/>
  <c r="J61" i="10" s="1"/>
  <c r="AH56" i="10"/>
  <c r="J56" i="10" s="1"/>
  <c r="AH43" i="10"/>
  <c r="J43" i="10" s="1"/>
  <c r="AH33" i="10"/>
  <c r="J33" i="10" s="1"/>
  <c r="AH30" i="10"/>
  <c r="J30" i="10" s="1"/>
  <c r="AH34" i="10"/>
  <c r="J34" i="10" s="1"/>
  <c r="AH102" i="10"/>
  <c r="J102" i="10" s="1"/>
  <c r="AH96" i="10"/>
  <c r="J96" i="10" s="1"/>
  <c r="AH95" i="10"/>
  <c r="J95" i="10" s="1"/>
  <c r="AL190" i="10"/>
  <c r="N190" i="10" s="1"/>
  <c r="AL187" i="10"/>
  <c r="N187" i="10" s="1"/>
  <c r="AL176" i="10"/>
  <c r="N176" i="10" s="1"/>
  <c r="AL166" i="10"/>
  <c r="N166" i="10" s="1"/>
  <c r="AL162" i="10"/>
  <c r="N162" i="10" s="1"/>
  <c r="AL182" i="10"/>
  <c r="N182" i="10" s="1"/>
  <c r="AL158" i="10"/>
  <c r="N158" i="10" s="1"/>
  <c r="AL154" i="10"/>
  <c r="N154" i="10" s="1"/>
  <c r="AL137" i="10"/>
  <c r="N137" i="10" s="1"/>
  <c r="AL132" i="10"/>
  <c r="N132" i="10" s="1"/>
  <c r="AL125" i="10"/>
  <c r="N125" i="10" s="1"/>
  <c r="AL121" i="10"/>
  <c r="AL155" i="10"/>
  <c r="N155" i="10" s="1"/>
  <c r="AL146" i="10"/>
  <c r="N146" i="10" s="1"/>
  <c r="AL113" i="10"/>
  <c r="N113" i="10" s="1"/>
  <c r="AL117" i="10"/>
  <c r="N117" i="10" s="1"/>
  <c r="AL153" i="10"/>
  <c r="N153" i="10" s="1"/>
  <c r="AL118" i="10"/>
  <c r="N118" i="10" s="1"/>
  <c r="AL98" i="10"/>
  <c r="N98" i="10" s="1"/>
  <c r="AL39" i="10"/>
  <c r="N39" i="10" s="1"/>
  <c r="AL114" i="10"/>
  <c r="N114" i="10" s="1"/>
  <c r="AL97" i="10"/>
  <c r="N97" i="10" s="1"/>
  <c r="AL48" i="10"/>
  <c r="N48" i="10" s="1"/>
  <c r="AL28" i="10"/>
  <c r="N28" i="10" s="1"/>
  <c r="AL104" i="10"/>
  <c r="N104" i="10" s="1"/>
  <c r="AL60" i="10"/>
  <c r="N60" i="10" s="1"/>
  <c r="AL47" i="10"/>
  <c r="AL42" i="10"/>
  <c r="N42" i="10" s="1"/>
  <c r="AL29" i="10"/>
  <c r="N29" i="10" s="1"/>
  <c r="AL99" i="10"/>
  <c r="N99" i="10" s="1"/>
  <c r="AL38" i="10"/>
  <c r="N38" i="10" s="1"/>
  <c r="AL94" i="10"/>
  <c r="AP189" i="10"/>
  <c r="R189" i="10" s="1"/>
  <c r="AP181" i="10"/>
  <c r="R181" i="10" s="1"/>
  <c r="AP168" i="10"/>
  <c r="R168" i="10" s="1"/>
  <c r="AP164" i="10"/>
  <c r="R164" i="10" s="1"/>
  <c r="AP159" i="10"/>
  <c r="R159" i="10" s="1"/>
  <c r="AP184" i="10"/>
  <c r="R184" i="10" s="1"/>
  <c r="AP157" i="10"/>
  <c r="R157" i="10" s="1"/>
  <c r="AP152" i="10"/>
  <c r="R152" i="10" s="1"/>
  <c r="AP136" i="10"/>
  <c r="R136" i="10" s="1"/>
  <c r="AP128" i="10"/>
  <c r="R128" i="10" s="1"/>
  <c r="AP124" i="10"/>
  <c r="R124" i="10" s="1"/>
  <c r="AP119" i="10"/>
  <c r="R119" i="10" s="1"/>
  <c r="AP148" i="10"/>
  <c r="AP144" i="10"/>
  <c r="R144" i="10" s="1"/>
  <c r="AP151" i="10"/>
  <c r="R151" i="10" s="1"/>
  <c r="AP109" i="10"/>
  <c r="R109" i="10" s="1"/>
  <c r="AP112" i="10"/>
  <c r="R112" i="10" s="1"/>
  <c r="AP99" i="10"/>
  <c r="R99" i="10" s="1"/>
  <c r="AP39" i="10"/>
  <c r="R39" i="10" s="1"/>
  <c r="AP145" i="10"/>
  <c r="R145" i="10" s="1"/>
  <c r="AP98" i="10"/>
  <c r="R98" i="10" s="1"/>
  <c r="AP48" i="10"/>
  <c r="R48" i="10" s="1"/>
  <c r="AP28" i="10"/>
  <c r="R28" i="10" s="1"/>
  <c r="AP105" i="10"/>
  <c r="R105" i="10" s="1"/>
  <c r="AP61" i="10"/>
  <c r="R61" i="10" s="1"/>
  <c r="AP56" i="10"/>
  <c r="R56" i="10" s="1"/>
  <c r="AP43" i="10"/>
  <c r="R43" i="10" s="1"/>
  <c r="AP33" i="10"/>
  <c r="R33" i="10" s="1"/>
  <c r="AP111" i="10"/>
  <c r="R111" i="10" s="1"/>
  <c r="AP95" i="10"/>
  <c r="R95" i="10" s="1"/>
  <c r="AP100" i="10"/>
  <c r="R100" i="10" s="1"/>
  <c r="AP34" i="10"/>
  <c r="R34" i="10" s="1"/>
  <c r="AT189" i="10"/>
  <c r="V189" i="10" s="1"/>
  <c r="AT185" i="10"/>
  <c r="V185" i="10" s="1"/>
  <c r="AT182" i="10"/>
  <c r="V182" i="10" s="1"/>
  <c r="AT181" i="10"/>
  <c r="V181" i="10" s="1"/>
  <c r="AT165" i="10"/>
  <c r="V165" i="10" s="1"/>
  <c r="AT161" i="10"/>
  <c r="AT158" i="10"/>
  <c r="V158" i="10" s="1"/>
  <c r="AT170" i="10"/>
  <c r="V170" i="10" s="1"/>
  <c r="AT139" i="10"/>
  <c r="V139" i="10" s="1"/>
  <c r="AT135" i="10"/>
  <c r="V135" i="10" s="1"/>
  <c r="AT127" i="10"/>
  <c r="V127" i="10" s="1"/>
  <c r="AT123" i="10"/>
  <c r="V123" i="10" s="1"/>
  <c r="AT115" i="10"/>
  <c r="V115" i="10" s="1"/>
  <c r="AT148" i="10"/>
  <c r="AT152" i="10"/>
  <c r="V152" i="10" s="1"/>
  <c r="AT111" i="10"/>
  <c r="V111" i="10" s="1"/>
  <c r="AT130" i="10"/>
  <c r="V130" i="10" s="1"/>
  <c r="AT169" i="10"/>
  <c r="V169" i="10" s="1"/>
  <c r="AT113" i="10"/>
  <c r="V113" i="10" s="1"/>
  <c r="AT100" i="10"/>
  <c r="V100" i="10" s="1"/>
  <c r="AT39" i="10"/>
  <c r="V39" i="10" s="1"/>
  <c r="AT107" i="10"/>
  <c r="V107" i="10" s="1"/>
  <c r="AT51" i="10"/>
  <c r="V51" i="10" s="1"/>
  <c r="AT36" i="10"/>
  <c r="V36" i="10" s="1"/>
  <c r="AT117" i="10"/>
  <c r="V117" i="10" s="1"/>
  <c r="AT62" i="10"/>
  <c r="V62" i="10" s="1"/>
  <c r="AT58" i="10"/>
  <c r="AT44" i="10"/>
  <c r="V44" i="10" s="1"/>
  <c r="AT37" i="10"/>
  <c r="V37" i="10" s="1"/>
  <c r="AT24" i="10"/>
  <c r="V24" i="10" s="1"/>
  <c r="AT105" i="10"/>
  <c r="V105" i="10" s="1"/>
  <c r="AT20" i="10"/>
  <c r="AT22" i="10"/>
  <c r="V22" i="10" s="1"/>
  <c r="X189" i="10"/>
  <c r="X189" i="11" s="1"/>
  <c r="X190" i="10"/>
  <c r="X190" i="11" s="1"/>
  <c r="X186" i="10"/>
  <c r="X186" i="11" s="1"/>
  <c r="X170" i="10"/>
  <c r="X170" i="11" s="1"/>
  <c r="X156" i="10"/>
  <c r="X156" i="11" s="1"/>
  <c r="X152" i="10"/>
  <c r="X152" i="11" s="1"/>
  <c r="X168" i="10"/>
  <c r="X168" i="11" s="1"/>
  <c r="X164" i="10"/>
  <c r="X164" i="11" s="1"/>
  <c r="X159" i="10"/>
  <c r="X159" i="11" s="1"/>
  <c r="X145" i="10"/>
  <c r="X145" i="11" s="1"/>
  <c r="X144" i="10"/>
  <c r="X144" i="11" s="1"/>
  <c r="X129" i="10"/>
  <c r="X129" i="11" s="1"/>
  <c r="X112" i="10"/>
  <c r="X112" i="11" s="1"/>
  <c r="X136" i="10"/>
  <c r="X136" i="11" s="1"/>
  <c r="X118" i="10"/>
  <c r="X118" i="11" s="1"/>
  <c r="X128" i="10"/>
  <c r="X128" i="11" s="1"/>
  <c r="X110" i="10"/>
  <c r="X110" i="11" s="1"/>
  <c r="X109" i="10"/>
  <c r="X109" i="11" s="1"/>
  <c r="X61" i="10"/>
  <c r="X61" i="11" s="1"/>
  <c r="X56" i="10"/>
  <c r="X56" i="11" s="1"/>
  <c r="X43" i="10"/>
  <c r="X42" i="11" s="1"/>
  <c r="X33" i="10"/>
  <c r="X32" i="11" s="1"/>
  <c r="X113" i="10"/>
  <c r="X113" i="11" s="1"/>
  <c r="X97" i="10"/>
  <c r="X97" i="11" s="1"/>
  <c r="X55" i="10"/>
  <c r="X55" i="11" s="1"/>
  <c r="X139" i="10"/>
  <c r="X139" i="11" s="1"/>
  <c r="X103" i="10"/>
  <c r="X103" i="11" s="1"/>
  <c r="X52" i="10"/>
  <c r="X52" i="11" s="1"/>
  <c r="X27" i="10"/>
  <c r="X28" i="10"/>
  <c r="X27" i="11" s="1"/>
  <c r="X48" i="10"/>
  <c r="X48" i="11" s="1"/>
  <c r="X23" i="10"/>
  <c r="X22" i="11" s="1"/>
  <c r="X50" i="10"/>
  <c r="AB188" i="10"/>
  <c r="AB188" i="11" s="1"/>
  <c r="AB190" i="10"/>
  <c r="AB190" i="11" s="1"/>
  <c r="AB176" i="10"/>
  <c r="AB176" i="11" s="1"/>
  <c r="AB169" i="10"/>
  <c r="AB169" i="11" s="1"/>
  <c r="AB153" i="10"/>
  <c r="AB153" i="11" s="1"/>
  <c r="AB168" i="10"/>
  <c r="AB168" i="11" s="1"/>
  <c r="AB164" i="10"/>
  <c r="AB164" i="11" s="1"/>
  <c r="AB159" i="10"/>
  <c r="AB159" i="11" s="1"/>
  <c r="AB130" i="10"/>
  <c r="AB130" i="11" s="1"/>
  <c r="AB175" i="10"/>
  <c r="AB140" i="10"/>
  <c r="AB140" i="11" s="1"/>
  <c r="AB127" i="10"/>
  <c r="AB127" i="11" s="1"/>
  <c r="AB149" i="10"/>
  <c r="AB149" i="11" s="1"/>
  <c r="AB126" i="10"/>
  <c r="AB126" i="11" s="1"/>
  <c r="AB108" i="10"/>
  <c r="AB108" i="11" s="1"/>
  <c r="AB121" i="10"/>
  <c r="AB138" i="10"/>
  <c r="AB138" i="11" s="1"/>
  <c r="AB102" i="10"/>
  <c r="AB102" i="11" s="1"/>
  <c r="AB60" i="10"/>
  <c r="AB60" i="11" s="1"/>
  <c r="AB47" i="10"/>
  <c r="AB42" i="10"/>
  <c r="AB41" i="11" s="1"/>
  <c r="AB29" i="10"/>
  <c r="AB28" i="11" s="1"/>
  <c r="AB128" i="10"/>
  <c r="AB128" i="11" s="1"/>
  <c r="AB97" i="10"/>
  <c r="AB97" i="11" s="1"/>
  <c r="AB55" i="10"/>
  <c r="AB55" i="11" s="1"/>
  <c r="AB135" i="10"/>
  <c r="AB135" i="11" s="1"/>
  <c r="AB64" i="10"/>
  <c r="AB64" i="11" s="1"/>
  <c r="AB35" i="10"/>
  <c r="AB34" i="11" s="1"/>
  <c r="AB48" i="10"/>
  <c r="AB48" i="11" s="1"/>
  <c r="AB36" i="10"/>
  <c r="AB35" i="11" s="1"/>
  <c r="AB63" i="10"/>
  <c r="AB63" i="11" s="1"/>
  <c r="AB114" i="10"/>
  <c r="AB114" i="11" s="1"/>
  <c r="AB51" i="10"/>
  <c r="AB51" i="11" s="1"/>
  <c r="AJ190" i="10"/>
  <c r="L190" i="10" s="1"/>
  <c r="AJ180" i="10"/>
  <c r="L180" i="10" s="1"/>
  <c r="AJ157" i="10"/>
  <c r="L157" i="10" s="1"/>
  <c r="AJ155" i="10"/>
  <c r="L155" i="10" s="1"/>
  <c r="AJ151" i="10"/>
  <c r="L151" i="10" s="1"/>
  <c r="AJ178" i="10"/>
  <c r="L178" i="10" s="1"/>
  <c r="AJ166" i="10"/>
  <c r="L166" i="10" s="1"/>
  <c r="AJ162" i="10"/>
  <c r="L162" i="10" s="1"/>
  <c r="AJ130" i="10"/>
  <c r="L130" i="10" s="1"/>
  <c r="AJ144" i="10"/>
  <c r="L144" i="10" s="1"/>
  <c r="AJ132" i="10"/>
  <c r="L132" i="10" s="1"/>
  <c r="AJ158" i="10"/>
  <c r="L158" i="10" s="1"/>
  <c r="AJ135" i="10"/>
  <c r="L135" i="10" s="1"/>
  <c r="AJ114" i="10"/>
  <c r="L114" i="10" s="1"/>
  <c r="AJ134" i="10"/>
  <c r="AJ119" i="10"/>
  <c r="L119" i="10" s="1"/>
  <c r="AJ115" i="10"/>
  <c r="L115" i="10" s="1"/>
  <c r="AJ62" i="10"/>
  <c r="L62" i="10" s="1"/>
  <c r="AJ58" i="10"/>
  <c r="AJ44" i="10"/>
  <c r="L44" i="10" s="1"/>
  <c r="AJ37" i="10"/>
  <c r="L37" i="10" s="1"/>
  <c r="AJ24" i="10"/>
  <c r="L24" i="10" s="1"/>
  <c r="AJ96" i="10"/>
  <c r="L96" i="10" s="1"/>
  <c r="AJ38" i="10"/>
  <c r="L38" i="10" s="1"/>
  <c r="AJ126" i="10"/>
  <c r="L126" i="10" s="1"/>
  <c r="AJ98" i="10"/>
  <c r="L98" i="10" s="1"/>
  <c r="AJ39" i="10"/>
  <c r="L39" i="10" s="1"/>
  <c r="AJ138" i="10"/>
  <c r="L138" i="10" s="1"/>
  <c r="AJ50" i="10"/>
  <c r="AJ51" i="10"/>
  <c r="L51" i="10" s="1"/>
  <c r="AJ48" i="10"/>
  <c r="L48" i="10" s="1"/>
  <c r="AJ105" i="10"/>
  <c r="L105" i="10" s="1"/>
  <c r="AN189" i="10"/>
  <c r="P189" i="10" s="1"/>
  <c r="AN188" i="10"/>
  <c r="P188" i="10" s="1"/>
  <c r="AN185" i="10"/>
  <c r="P185" i="10" s="1"/>
  <c r="AN172" i="10"/>
  <c r="AN169" i="10"/>
  <c r="P169" i="10" s="1"/>
  <c r="AN153" i="10"/>
  <c r="P153" i="10" s="1"/>
  <c r="AN177" i="10"/>
  <c r="P177" i="10" s="1"/>
  <c r="AN165" i="10"/>
  <c r="P165" i="10" s="1"/>
  <c r="AN161" i="10"/>
  <c r="AN130" i="10"/>
  <c r="P130" i="10" s="1"/>
  <c r="AN144" i="10"/>
  <c r="P144" i="10" s="1"/>
  <c r="AN129" i="10"/>
  <c r="P129" i="10" s="1"/>
  <c r="AN112" i="10"/>
  <c r="P112" i="10" s="1"/>
  <c r="AN136" i="10"/>
  <c r="P136" i="10" s="1"/>
  <c r="AN118" i="10"/>
  <c r="P118" i="10" s="1"/>
  <c r="AN128" i="10"/>
  <c r="P128" i="10" s="1"/>
  <c r="AN110" i="10"/>
  <c r="P110" i="10" s="1"/>
  <c r="AN127" i="10"/>
  <c r="P127" i="10" s="1"/>
  <c r="AN101" i="10"/>
  <c r="P101" i="10" s="1"/>
  <c r="AN60" i="10"/>
  <c r="P60" i="10" s="1"/>
  <c r="AN47" i="10"/>
  <c r="AN42" i="10"/>
  <c r="P42" i="10" s="1"/>
  <c r="AN29" i="10"/>
  <c r="P29" i="10" s="1"/>
  <c r="AN134" i="10"/>
  <c r="AN104" i="10"/>
  <c r="P104" i="10" s="1"/>
  <c r="AN94" i="10"/>
  <c r="AN30" i="10"/>
  <c r="P30" i="10" s="1"/>
  <c r="AN64" i="10"/>
  <c r="P64" i="10" s="1"/>
  <c r="AN35" i="10"/>
  <c r="P35" i="10" s="1"/>
  <c r="AN28" i="10"/>
  <c r="P28" i="10" s="1"/>
  <c r="AN48" i="10"/>
  <c r="P48" i="10" s="1"/>
  <c r="AN50" i="10"/>
  <c r="AR188" i="10"/>
  <c r="T188" i="10" s="1"/>
  <c r="AR185" i="10"/>
  <c r="T185" i="10" s="1"/>
  <c r="AR179" i="10"/>
  <c r="T179" i="10" s="1"/>
  <c r="AR176" i="10"/>
  <c r="T176" i="10" s="1"/>
  <c r="AR175" i="10"/>
  <c r="AR154" i="10"/>
  <c r="T154" i="10" s="1"/>
  <c r="AR150" i="10"/>
  <c r="T150" i="10" s="1"/>
  <c r="AR165" i="10"/>
  <c r="T165" i="10" s="1"/>
  <c r="AR161" i="10"/>
  <c r="AR130" i="10"/>
  <c r="T130" i="10" s="1"/>
  <c r="AR142" i="10"/>
  <c r="AR131" i="10"/>
  <c r="T131" i="10" s="1"/>
  <c r="AR113" i="10"/>
  <c r="T113" i="10" s="1"/>
  <c r="AR135" i="10"/>
  <c r="T135" i="10" s="1"/>
  <c r="AR115" i="10"/>
  <c r="T115" i="10" s="1"/>
  <c r="AR125" i="10"/>
  <c r="T125" i="10" s="1"/>
  <c r="AR177" i="10"/>
  <c r="T177" i="10" s="1"/>
  <c r="AR102" i="10"/>
  <c r="T102" i="10" s="1"/>
  <c r="AR60" i="10"/>
  <c r="T60" i="10" s="1"/>
  <c r="AR47" i="10"/>
  <c r="AR42" i="10"/>
  <c r="T42" i="10" s="1"/>
  <c r="AR29" i="10"/>
  <c r="T29" i="10" s="1"/>
  <c r="AR101" i="10"/>
  <c r="T101" i="10" s="1"/>
  <c r="AR94" i="10"/>
  <c r="AR30" i="10"/>
  <c r="T30" i="10" s="1"/>
  <c r="AR128" i="10"/>
  <c r="T128" i="10" s="1"/>
  <c r="AR104" i="10"/>
  <c r="T104" i="10" s="1"/>
  <c r="AR52" i="10"/>
  <c r="T52" i="10" s="1"/>
  <c r="AR27" i="10"/>
  <c r="AR148" i="10"/>
  <c r="AR106" i="10"/>
  <c r="T106" i="10" s="1"/>
  <c r="AR23" i="10"/>
  <c r="T23" i="10" s="1"/>
  <c r="AR103" i="10"/>
  <c r="T103" i="10" s="1"/>
  <c r="AH180" i="10"/>
  <c r="J180" i="10" s="1"/>
  <c r="AH186" i="10"/>
  <c r="J186" i="10" s="1"/>
  <c r="AH177" i="10"/>
  <c r="J177" i="10" s="1"/>
  <c r="AH167" i="10"/>
  <c r="J167" i="10" s="1"/>
  <c r="AH163" i="10"/>
  <c r="J163" i="10" s="1"/>
  <c r="AH185" i="10"/>
  <c r="J185" i="10" s="1"/>
  <c r="AH158" i="10"/>
  <c r="J158" i="10" s="1"/>
  <c r="AH156" i="10"/>
  <c r="J156" i="10" s="1"/>
  <c r="AH137" i="10"/>
  <c r="J137" i="10" s="1"/>
  <c r="AH132" i="10"/>
  <c r="J132" i="10" s="1"/>
  <c r="AH125" i="10"/>
  <c r="J125" i="10" s="1"/>
  <c r="AH121" i="10"/>
  <c r="AH149" i="10"/>
  <c r="J149" i="10" s="1"/>
  <c r="AH117" i="10"/>
  <c r="J117" i="10" s="1"/>
  <c r="AH111" i="10"/>
  <c r="J111" i="10" s="1"/>
  <c r="AH142" i="10"/>
  <c r="AH155" i="10"/>
  <c r="J155" i="10" s="1"/>
  <c r="AH97" i="10"/>
  <c r="J97" i="10" s="1"/>
  <c r="AH39" i="10"/>
  <c r="J39" i="10" s="1"/>
  <c r="AH104" i="10"/>
  <c r="J104" i="10" s="1"/>
  <c r="AH50" i="10"/>
  <c r="AH32" i="10"/>
  <c r="J32" i="10" s="1"/>
  <c r="AH145" i="10"/>
  <c r="J145" i="10" s="1"/>
  <c r="AH103" i="10"/>
  <c r="J103" i="10" s="1"/>
  <c r="AH60" i="10"/>
  <c r="J60" i="10" s="1"/>
  <c r="AH47" i="10"/>
  <c r="AH42" i="10"/>
  <c r="J42" i="10" s="1"/>
  <c r="AH29" i="10"/>
  <c r="J29" i="10" s="1"/>
  <c r="AH143" i="10"/>
  <c r="J143" i="10" s="1"/>
  <c r="AH20" i="10"/>
  <c r="AH98" i="10"/>
  <c r="J98" i="10" s="1"/>
  <c r="AH22" i="10"/>
  <c r="J22" i="10" s="1"/>
  <c r="AL188" i="10"/>
  <c r="N188" i="10" s="1"/>
  <c r="AL183" i="10"/>
  <c r="N183" i="10" s="1"/>
  <c r="AL175" i="10"/>
  <c r="AL165" i="10"/>
  <c r="N165" i="10" s="1"/>
  <c r="AL161" i="10"/>
  <c r="AL180" i="10"/>
  <c r="N180" i="10" s="1"/>
  <c r="AL172" i="10"/>
  <c r="AL150" i="10"/>
  <c r="N150" i="10" s="1"/>
  <c r="AL136" i="10"/>
  <c r="N136" i="10" s="1"/>
  <c r="AL128" i="10"/>
  <c r="N128" i="10" s="1"/>
  <c r="AL124" i="10"/>
  <c r="N124" i="10" s="1"/>
  <c r="AL119" i="10"/>
  <c r="N119" i="10" s="1"/>
  <c r="AL151" i="10"/>
  <c r="N151" i="10" s="1"/>
  <c r="AL142" i="10"/>
  <c r="AL145" i="10"/>
  <c r="N145" i="10" s="1"/>
  <c r="AL112" i="10"/>
  <c r="N112" i="10" s="1"/>
  <c r="AL152" i="10"/>
  <c r="N152" i="10" s="1"/>
  <c r="AL111" i="10"/>
  <c r="N111" i="10" s="1"/>
  <c r="AL64" i="10"/>
  <c r="N64" i="10" s="1"/>
  <c r="AL35" i="10"/>
  <c r="N35" i="10" s="1"/>
  <c r="AL107" i="10"/>
  <c r="N107" i="10" s="1"/>
  <c r="AL63" i="10"/>
  <c r="N63" i="10" s="1"/>
  <c r="AL40" i="10"/>
  <c r="N40" i="10" s="1"/>
  <c r="AL23" i="10"/>
  <c r="N23" i="10" s="1"/>
  <c r="AL100" i="10"/>
  <c r="N100" i="10" s="1"/>
  <c r="AL59" i="10"/>
  <c r="N59" i="10" s="1"/>
  <c r="AL45" i="10"/>
  <c r="N45" i="10" s="1"/>
  <c r="AL41" i="10"/>
  <c r="N41" i="10" s="1"/>
  <c r="AL25" i="10"/>
  <c r="N25" i="10" s="1"/>
  <c r="AL55" i="10"/>
  <c r="N55" i="10" s="1"/>
  <c r="AL20" i="10"/>
  <c r="AL21" i="10"/>
  <c r="N21" i="10" s="1"/>
  <c r="AP190" i="10"/>
  <c r="R190" i="10" s="1"/>
  <c r="AP187" i="10"/>
  <c r="R187" i="10" s="1"/>
  <c r="AP177" i="10"/>
  <c r="R177" i="10" s="1"/>
  <c r="AP167" i="10"/>
  <c r="R167" i="10" s="1"/>
  <c r="AP163" i="10"/>
  <c r="R163" i="10" s="1"/>
  <c r="AP173" i="10"/>
  <c r="R173" i="10" s="1"/>
  <c r="AP179" i="10"/>
  <c r="R179" i="10" s="1"/>
  <c r="AP178" i="10"/>
  <c r="R178" i="10" s="1"/>
  <c r="AP139" i="10"/>
  <c r="R139" i="10" s="1"/>
  <c r="AP135" i="10"/>
  <c r="R135" i="10" s="1"/>
  <c r="AP127" i="10"/>
  <c r="R127" i="10" s="1"/>
  <c r="AP123" i="10"/>
  <c r="R123" i="10" s="1"/>
  <c r="AP115" i="10"/>
  <c r="R115" i="10" s="1"/>
  <c r="AP146" i="10"/>
  <c r="R146" i="10" s="1"/>
  <c r="AP130" i="10"/>
  <c r="R130" i="10" s="1"/>
  <c r="AP131" i="10"/>
  <c r="R131" i="10" s="1"/>
  <c r="AP180" i="10"/>
  <c r="R180" i="10" s="1"/>
  <c r="AP118" i="10"/>
  <c r="R118" i="10" s="1"/>
  <c r="AP64" i="10"/>
  <c r="R64" i="10" s="1"/>
  <c r="AP35" i="10"/>
  <c r="R35" i="10" s="1"/>
  <c r="AP140" i="10"/>
  <c r="R140" i="10" s="1"/>
  <c r="AP63" i="10"/>
  <c r="R63" i="10" s="1"/>
  <c r="AP40" i="10"/>
  <c r="R40" i="10" s="1"/>
  <c r="AP23" i="10"/>
  <c r="R23" i="10" s="1"/>
  <c r="AP101" i="10"/>
  <c r="R101" i="10" s="1"/>
  <c r="AP60" i="10"/>
  <c r="R60" i="10" s="1"/>
  <c r="AP47" i="10"/>
  <c r="AP42" i="10"/>
  <c r="R42" i="10" s="1"/>
  <c r="AP29" i="10"/>
  <c r="R29" i="10" s="1"/>
  <c r="AP38" i="10"/>
  <c r="R38" i="10" s="1"/>
  <c r="AP94" i="10"/>
  <c r="AP30" i="10"/>
  <c r="R30" i="10" s="1"/>
  <c r="AP22" i="10"/>
  <c r="R22" i="10" s="1"/>
  <c r="AT187" i="10"/>
  <c r="V187" i="10" s="1"/>
  <c r="AT188" i="10"/>
  <c r="V188" i="10" s="1"/>
  <c r="AT177" i="10"/>
  <c r="V177" i="10" s="1"/>
  <c r="AT168" i="10"/>
  <c r="V168" i="10" s="1"/>
  <c r="AT164" i="10"/>
  <c r="V164" i="10" s="1"/>
  <c r="AT159" i="10"/>
  <c r="V159" i="10" s="1"/>
  <c r="AT190" i="10"/>
  <c r="V190" i="10" s="1"/>
  <c r="AT157" i="10"/>
  <c r="V157" i="10" s="1"/>
  <c r="AT138" i="10"/>
  <c r="V138" i="10" s="1"/>
  <c r="AT134" i="10"/>
  <c r="AT126" i="10"/>
  <c r="V126" i="10" s="1"/>
  <c r="AT122" i="10"/>
  <c r="V122" i="10" s="1"/>
  <c r="AT155" i="10"/>
  <c r="V155" i="10" s="1"/>
  <c r="AT146" i="10"/>
  <c r="V146" i="10" s="1"/>
  <c r="AT142" i="10"/>
  <c r="AT145" i="10"/>
  <c r="V145" i="10" s="1"/>
  <c r="AT114" i="10"/>
  <c r="V114" i="10" s="1"/>
  <c r="AT144" i="10"/>
  <c r="V144" i="10" s="1"/>
  <c r="AT109" i="10"/>
  <c r="V109" i="10" s="1"/>
  <c r="AT64" i="10"/>
  <c r="V64" i="10" s="1"/>
  <c r="AT35" i="10"/>
  <c r="V35" i="10" s="1"/>
  <c r="AT103" i="10"/>
  <c r="V103" i="10" s="1"/>
  <c r="AT50" i="10"/>
  <c r="AT32" i="10"/>
  <c r="V32" i="10" s="1"/>
  <c r="AT112" i="10"/>
  <c r="V112" i="10" s="1"/>
  <c r="AT61" i="10"/>
  <c r="V61" i="10" s="1"/>
  <c r="AT56" i="10"/>
  <c r="V56" i="10" s="1"/>
  <c r="AT43" i="10"/>
  <c r="V43" i="10" s="1"/>
  <c r="AT33" i="10"/>
  <c r="V33" i="10" s="1"/>
  <c r="AT96" i="10"/>
  <c r="V96" i="10" s="1"/>
  <c r="AT101" i="10"/>
  <c r="V101" i="10" s="1"/>
  <c r="AT55" i="10"/>
  <c r="V55" i="10" s="1"/>
  <c r="AQ181" i="10"/>
  <c r="S181" i="10" s="1"/>
  <c r="AQ184" i="10"/>
  <c r="S184" i="10" s="1"/>
  <c r="AQ158" i="10"/>
  <c r="S158" i="10" s="1"/>
  <c r="AQ176" i="10"/>
  <c r="S176" i="10" s="1"/>
  <c r="AQ189" i="10"/>
  <c r="S189" i="10" s="1"/>
  <c r="AQ159" i="10"/>
  <c r="S159" i="10" s="1"/>
  <c r="AQ146" i="10"/>
  <c r="S146" i="10" s="1"/>
  <c r="AQ113" i="10"/>
  <c r="S113" i="10" s="1"/>
  <c r="AQ109" i="10"/>
  <c r="S109" i="10" s="1"/>
  <c r="AQ105" i="10"/>
  <c r="S105" i="10" s="1"/>
  <c r="AQ101" i="10"/>
  <c r="S101" i="10" s="1"/>
  <c r="AQ97" i="10"/>
  <c r="S97" i="10" s="1"/>
  <c r="AQ165" i="10"/>
  <c r="S165" i="10" s="1"/>
  <c r="AQ161" i="10"/>
  <c r="AQ155" i="10"/>
  <c r="S155" i="10" s="1"/>
  <c r="AQ128" i="10"/>
  <c r="S128" i="10" s="1"/>
  <c r="AQ152" i="10"/>
  <c r="S152" i="10" s="1"/>
  <c r="AQ123" i="10"/>
  <c r="S123" i="10" s="1"/>
  <c r="AQ140" i="10"/>
  <c r="S140" i="10" s="1"/>
  <c r="AQ129" i="10"/>
  <c r="S129" i="10" s="1"/>
  <c r="AQ144" i="10"/>
  <c r="S144" i="10" s="1"/>
  <c r="AQ48" i="10"/>
  <c r="S48" i="10" s="1"/>
  <c r="AQ28" i="10"/>
  <c r="S28" i="10" s="1"/>
  <c r="AQ61" i="10"/>
  <c r="S61" i="10" s="1"/>
  <c r="AQ56" i="10"/>
  <c r="S56" i="10" s="1"/>
  <c r="AQ43" i="10"/>
  <c r="S43" i="10" s="1"/>
  <c r="AQ33" i="10"/>
  <c r="S33" i="10" s="1"/>
  <c r="AQ132" i="10"/>
  <c r="S132" i="10" s="1"/>
  <c r="AQ94" i="10"/>
  <c r="AQ30" i="10"/>
  <c r="S30" i="10" s="1"/>
  <c r="AQ20" i="10"/>
  <c r="AQ27" i="10"/>
  <c r="AQ31" i="10"/>
  <c r="S31" i="10" s="1"/>
  <c r="AG186" i="10"/>
  <c r="I186" i="10" s="1"/>
  <c r="AG182" i="10"/>
  <c r="I182" i="10" s="1"/>
  <c r="AG178" i="10"/>
  <c r="I178" i="10" s="1"/>
  <c r="AG169" i="10"/>
  <c r="I169" i="10" s="1"/>
  <c r="AG153" i="10"/>
  <c r="I153" i="10" s="1"/>
  <c r="AG168" i="10"/>
  <c r="I168" i="10" s="1"/>
  <c r="AG164" i="10"/>
  <c r="I164" i="10" s="1"/>
  <c r="AG159" i="10"/>
  <c r="I159" i="10" s="1"/>
  <c r="AG144" i="10"/>
  <c r="I144" i="10" s="1"/>
  <c r="AG129" i="10"/>
  <c r="I129" i="10" s="1"/>
  <c r="AG139" i="10"/>
  <c r="I139" i="10" s="1"/>
  <c r="AG172" i="10"/>
  <c r="AG145" i="10"/>
  <c r="I145" i="10" s="1"/>
  <c r="AG123" i="10"/>
  <c r="I123" i="10" s="1"/>
  <c r="AG122" i="10"/>
  <c r="I122" i="10" s="1"/>
  <c r="AG108" i="10"/>
  <c r="I108" i="10" s="1"/>
  <c r="AG121" i="10"/>
  <c r="AG128" i="10"/>
  <c r="I128" i="10" s="1"/>
  <c r="AG102" i="10"/>
  <c r="I102" i="10" s="1"/>
  <c r="AG94" i="10"/>
  <c r="AG30" i="10"/>
  <c r="I30" i="10" s="1"/>
  <c r="AG101" i="10"/>
  <c r="I101" i="10" s="1"/>
  <c r="AG52" i="10"/>
  <c r="I52" i="10" s="1"/>
  <c r="AG27" i="10"/>
  <c r="AG100" i="10"/>
  <c r="I100" i="10" s="1"/>
  <c r="AG48" i="10"/>
  <c r="I48" i="10" s="1"/>
  <c r="AG28" i="10"/>
  <c r="I28" i="10" s="1"/>
  <c r="AG22" i="10"/>
  <c r="I22" i="10" s="1"/>
  <c r="AG62" i="10"/>
  <c r="I62" i="10" s="1"/>
  <c r="AG58" i="10"/>
  <c r="AG43" i="10"/>
  <c r="I43" i="10" s="1"/>
  <c r="AG24" i="10"/>
  <c r="I24" i="10" s="1"/>
  <c r="AG29" i="10"/>
  <c r="I29" i="10" s="1"/>
  <c r="AM188" i="10"/>
  <c r="O188" i="10" s="1"/>
  <c r="AM189" i="10"/>
  <c r="O189" i="10" s="1"/>
  <c r="AM182" i="10"/>
  <c r="O182" i="10" s="1"/>
  <c r="AM158" i="10"/>
  <c r="O158" i="10" s="1"/>
  <c r="AM157" i="10"/>
  <c r="O157" i="10" s="1"/>
  <c r="AM155" i="10"/>
  <c r="O155" i="10" s="1"/>
  <c r="AM146" i="10"/>
  <c r="O146" i="10" s="1"/>
  <c r="AM113" i="10"/>
  <c r="O113" i="10" s="1"/>
  <c r="AM109" i="10"/>
  <c r="O109" i="10" s="1"/>
  <c r="AM105" i="10"/>
  <c r="O105" i="10" s="1"/>
  <c r="AM101" i="10"/>
  <c r="O101" i="10" s="1"/>
  <c r="AM97" i="10"/>
  <c r="O97" i="10" s="1"/>
  <c r="AM145" i="10"/>
  <c r="O145" i="10" s="1"/>
  <c r="AM137" i="10"/>
  <c r="O137" i="10" s="1"/>
  <c r="AM123" i="10"/>
  <c r="O123" i="10" s="1"/>
  <c r="AM168" i="10"/>
  <c r="O168" i="10" s="1"/>
  <c r="AM154" i="10"/>
  <c r="O154" i="10" s="1"/>
  <c r="AM129" i="10"/>
  <c r="O129" i="10" s="1"/>
  <c r="AM138" i="10"/>
  <c r="O138" i="10" s="1"/>
  <c r="AM125" i="10"/>
  <c r="O125" i="10" s="1"/>
  <c r="AM51" i="10"/>
  <c r="O51" i="10" s="1"/>
  <c r="AM36" i="10"/>
  <c r="O36" i="10" s="1"/>
  <c r="AM142" i="10"/>
  <c r="AM60" i="10"/>
  <c r="O60" i="10" s="1"/>
  <c r="AM47" i="10"/>
  <c r="AM42" i="10"/>
  <c r="O42" i="10" s="1"/>
  <c r="AM29" i="10"/>
  <c r="O29" i="10" s="1"/>
  <c r="AM96" i="10"/>
  <c r="O96" i="10" s="1"/>
  <c r="AM38" i="10"/>
  <c r="O38" i="10" s="1"/>
  <c r="AM31" i="10"/>
  <c r="O31" i="10" s="1"/>
  <c r="AM54" i="10"/>
  <c r="AM39" i="10"/>
  <c r="O39" i="10" s="1"/>
  <c r="AM27" i="10"/>
  <c r="W184" i="10"/>
  <c r="W187" i="10"/>
  <c r="W182" i="10"/>
  <c r="W158" i="10"/>
  <c r="W157" i="10"/>
  <c r="W149" i="10"/>
  <c r="W118" i="10"/>
  <c r="W111" i="10"/>
  <c r="W107" i="10"/>
  <c r="W103" i="10"/>
  <c r="W99" i="10"/>
  <c r="W152" i="10"/>
  <c r="W139" i="10"/>
  <c r="W123" i="10"/>
  <c r="W167" i="10"/>
  <c r="W154" i="10"/>
  <c r="W129" i="10"/>
  <c r="W186" i="10"/>
  <c r="W130" i="10"/>
  <c r="W116" i="10"/>
  <c r="W48" i="10"/>
  <c r="W28" i="10"/>
  <c r="W60" i="10"/>
  <c r="W47" i="10"/>
  <c r="W42" i="10"/>
  <c r="W29" i="10"/>
  <c r="W128" i="10"/>
  <c r="W95" i="10"/>
  <c r="W34" i="10"/>
  <c r="W20" i="10"/>
  <c r="W135" i="10"/>
  <c r="W27" i="10"/>
  <c r="AS187" i="10"/>
  <c r="U187" i="10" s="1"/>
  <c r="AS183" i="10"/>
  <c r="U183" i="10" s="1"/>
  <c r="AS179" i="10"/>
  <c r="U179" i="10" s="1"/>
  <c r="AS175" i="10"/>
  <c r="AS154" i="10"/>
  <c r="U154" i="10" s="1"/>
  <c r="AS150" i="10"/>
  <c r="U150" i="10" s="1"/>
  <c r="AS165" i="10"/>
  <c r="U165" i="10" s="1"/>
  <c r="AS161" i="10"/>
  <c r="AS158" i="10"/>
  <c r="U158" i="10" s="1"/>
  <c r="AS143" i="10"/>
  <c r="U143" i="10" s="1"/>
  <c r="AS116" i="10"/>
  <c r="U116" i="10" s="1"/>
  <c r="AS136" i="10"/>
  <c r="U136" i="10" s="1"/>
  <c r="AS122" i="10"/>
  <c r="U122" i="10" s="1"/>
  <c r="AS132" i="10"/>
  <c r="U132" i="10" s="1"/>
  <c r="AS111" i="10"/>
  <c r="U111" i="10" s="1"/>
  <c r="AS146" i="10"/>
  <c r="U146" i="10" s="1"/>
  <c r="AS124" i="10"/>
  <c r="U124" i="10" s="1"/>
  <c r="AS131" i="10"/>
  <c r="U131" i="10" s="1"/>
  <c r="AS96" i="10"/>
  <c r="U96" i="10" s="1"/>
  <c r="AS38" i="10"/>
  <c r="U38" i="10" s="1"/>
  <c r="AS108" i="10"/>
  <c r="U108" i="10" s="1"/>
  <c r="AS54" i="10"/>
  <c r="AS31" i="10"/>
  <c r="U31" i="10" s="1"/>
  <c r="AS103" i="10"/>
  <c r="U103" i="10" s="1"/>
  <c r="AS50" i="10"/>
  <c r="AS32" i="10"/>
  <c r="U32" i="10" s="1"/>
  <c r="AS123" i="10"/>
  <c r="U123" i="10" s="1"/>
  <c r="AS29" i="10"/>
  <c r="U29" i="10" s="1"/>
  <c r="AS56" i="10"/>
  <c r="U56" i="10" s="1"/>
  <c r="AS61" i="10"/>
  <c r="U61" i="10" s="1"/>
  <c r="AS37" i="10"/>
  <c r="U37" i="10" s="1"/>
  <c r="AS45" i="10"/>
  <c r="U45" i="10" s="1"/>
  <c r="AS41" i="10"/>
  <c r="U41" i="10" s="1"/>
  <c r="AC186" i="10"/>
  <c r="E186" i="10" s="1"/>
  <c r="AC182" i="10"/>
  <c r="E182" i="10" s="1"/>
  <c r="AC178" i="10"/>
  <c r="E178" i="10" s="1"/>
  <c r="AC156" i="10"/>
  <c r="E156" i="10" s="1"/>
  <c r="AC152" i="10"/>
  <c r="E152" i="10" s="1"/>
  <c r="AC167" i="10"/>
  <c r="E167" i="10" s="1"/>
  <c r="AC163" i="10"/>
  <c r="E163" i="10" s="1"/>
  <c r="AC177" i="10"/>
  <c r="E177" i="10" s="1"/>
  <c r="AC157" i="10"/>
  <c r="E157" i="10" s="1"/>
  <c r="AC140" i="10"/>
  <c r="E140" i="10" s="1"/>
  <c r="AC138" i="10"/>
  <c r="E138" i="10" s="1"/>
  <c r="AC149" i="10"/>
  <c r="E149" i="10" s="1"/>
  <c r="AC115" i="10"/>
  <c r="E115" i="10" s="1"/>
  <c r="AC132" i="10"/>
  <c r="E132" i="10" s="1"/>
  <c r="AC111" i="10"/>
  <c r="E111" i="10" s="1"/>
  <c r="AC145" i="10"/>
  <c r="E145" i="10" s="1"/>
  <c r="AC124" i="10"/>
  <c r="E124" i="10" s="1"/>
  <c r="AC105" i="10"/>
  <c r="E105" i="10" s="1"/>
  <c r="AC95" i="10"/>
  <c r="E95" i="10" s="1"/>
  <c r="AC34" i="10"/>
  <c r="E34" i="10" s="1"/>
  <c r="AC104" i="10"/>
  <c r="E104" i="10" s="1"/>
  <c r="AC52" i="10"/>
  <c r="E52" i="10" s="1"/>
  <c r="AC27" i="10"/>
  <c r="AC103" i="10"/>
  <c r="E103" i="10" s="1"/>
  <c r="AC50" i="10"/>
  <c r="AC32" i="10"/>
  <c r="E32" i="10" s="1"/>
  <c r="AC106" i="10"/>
  <c r="E106" i="10" s="1"/>
  <c r="AC62" i="10"/>
  <c r="E62" i="10" s="1"/>
  <c r="AC58" i="10"/>
  <c r="AC98" i="10"/>
  <c r="E98" i="10" s="1"/>
  <c r="AC44" i="10"/>
  <c r="E44" i="10" s="1"/>
  <c r="AC21" i="10"/>
  <c r="E21" i="10" s="1"/>
  <c r="AI189" i="10"/>
  <c r="K189" i="10" s="1"/>
  <c r="AI186" i="10"/>
  <c r="K186" i="10" s="1"/>
  <c r="AI175" i="10"/>
  <c r="AI170" i="10"/>
  <c r="K170" i="10" s="1"/>
  <c r="AI169" i="10"/>
  <c r="K169" i="10" s="1"/>
  <c r="AI148" i="10"/>
  <c r="AI114" i="10"/>
  <c r="K114" i="10" s="1"/>
  <c r="AI110" i="10"/>
  <c r="K110" i="10" s="1"/>
  <c r="AI106" i="10"/>
  <c r="K106" i="10" s="1"/>
  <c r="AI102" i="10"/>
  <c r="K102" i="10" s="1"/>
  <c r="AI98" i="10"/>
  <c r="K98" i="10" s="1"/>
  <c r="AI150" i="10"/>
  <c r="K150" i="10" s="1"/>
  <c r="AI165" i="10"/>
  <c r="K165" i="10" s="1"/>
  <c r="AI136" i="10"/>
  <c r="K136" i="10" s="1"/>
  <c r="AI115" i="10"/>
  <c r="K115" i="10" s="1"/>
  <c r="AI125" i="10"/>
  <c r="K125" i="10" s="1"/>
  <c r="AI166" i="10"/>
  <c r="K166" i="10" s="1"/>
  <c r="AI151" i="10"/>
  <c r="K151" i="10" s="1"/>
  <c r="AI137" i="10"/>
  <c r="K137" i="10" s="1"/>
  <c r="AI116" i="10"/>
  <c r="K116" i="10" s="1"/>
  <c r="AI51" i="10"/>
  <c r="K51" i="10" s="1"/>
  <c r="AI36" i="10"/>
  <c r="K36" i="10" s="1"/>
  <c r="AI144" i="10"/>
  <c r="K144" i="10" s="1"/>
  <c r="AI61" i="10"/>
  <c r="K61" i="10" s="1"/>
  <c r="AI56" i="10"/>
  <c r="K56" i="10" s="1"/>
  <c r="AI43" i="10"/>
  <c r="K43" i="10" s="1"/>
  <c r="AI33" i="10"/>
  <c r="K33" i="10" s="1"/>
  <c r="AI134" i="10"/>
  <c r="AI55" i="10"/>
  <c r="K55" i="10" s="1"/>
  <c r="AI159" i="10"/>
  <c r="K159" i="10" s="1"/>
  <c r="AI20" i="10"/>
  <c r="AI21" i="10"/>
  <c r="K21" i="10" s="1"/>
  <c r="AO185" i="10"/>
  <c r="Q185" i="10" s="1"/>
  <c r="AO181" i="10"/>
  <c r="Q181" i="10" s="1"/>
  <c r="AO189" i="10"/>
  <c r="Q189" i="10" s="1"/>
  <c r="AO155" i="10"/>
  <c r="Q155" i="10" s="1"/>
  <c r="AO151" i="10"/>
  <c r="Q151" i="10" s="1"/>
  <c r="AO167" i="10"/>
  <c r="Q167" i="10" s="1"/>
  <c r="AO163" i="10"/>
  <c r="Q163" i="10" s="1"/>
  <c r="AO176" i="10"/>
  <c r="Q176" i="10" s="1"/>
  <c r="AO144" i="10"/>
  <c r="Q144" i="10" s="1"/>
  <c r="AO129" i="10"/>
  <c r="Q129" i="10" s="1"/>
  <c r="AO138" i="10"/>
  <c r="Q138" i="10" s="1"/>
  <c r="AO148" i="10"/>
  <c r="AO125" i="10"/>
  <c r="Q125" i="10" s="1"/>
  <c r="AO175" i="10"/>
  <c r="AO114" i="10"/>
  <c r="Q114" i="10" s="1"/>
  <c r="AO134" i="10"/>
  <c r="AO119" i="10"/>
  <c r="Q119" i="10" s="1"/>
  <c r="AO104" i="10"/>
  <c r="Q104" i="10" s="1"/>
  <c r="AO94" i="10"/>
  <c r="AO30" i="10"/>
  <c r="Q30" i="10" s="1"/>
  <c r="AO99" i="10"/>
  <c r="Q99" i="10" s="1"/>
  <c r="AO39" i="10"/>
  <c r="Q39" i="10" s="1"/>
  <c r="AO102" i="10"/>
  <c r="Q102" i="10" s="1"/>
  <c r="AO50" i="10"/>
  <c r="AO32" i="10"/>
  <c r="Q32" i="10" s="1"/>
  <c r="AO45" i="10"/>
  <c r="Q45" i="10" s="1"/>
  <c r="AO41" i="10"/>
  <c r="Q41" i="10" s="1"/>
  <c r="AO105" i="10"/>
  <c r="Q105" i="10" s="1"/>
  <c r="AO33" i="10"/>
  <c r="Q33" i="10" s="1"/>
  <c r="AO62" i="10"/>
  <c r="Q62" i="10" s="1"/>
  <c r="AO58" i="10"/>
  <c r="Y185" i="10"/>
  <c r="Y185" i="11" s="1"/>
  <c r="Y181" i="10"/>
  <c r="Y181" i="11" s="1"/>
  <c r="Y189" i="10"/>
  <c r="Y189" i="11" s="1"/>
  <c r="Y154" i="10"/>
  <c r="Y154" i="11" s="1"/>
  <c r="Y150" i="10"/>
  <c r="Y150" i="11" s="1"/>
  <c r="Y167" i="10"/>
  <c r="Y167" i="11" s="1"/>
  <c r="Y163" i="10"/>
  <c r="Y163" i="11" s="1"/>
  <c r="Y176" i="10"/>
  <c r="Y176" i="11" s="1"/>
  <c r="Y172" i="10"/>
  <c r="Y140" i="10"/>
  <c r="Y140" i="11" s="1"/>
  <c r="Y139" i="10"/>
  <c r="Y139" i="11" s="1"/>
  <c r="Y148" i="10"/>
  <c r="Y125" i="10"/>
  <c r="Y125" i="11" s="1"/>
  <c r="Y135" i="10"/>
  <c r="Y135" i="11" s="1"/>
  <c r="Y114" i="10"/>
  <c r="Y114" i="11" s="1"/>
  <c r="Y134" i="10"/>
  <c r="Y119" i="10"/>
  <c r="Y119" i="11" s="1"/>
  <c r="Y108" i="10"/>
  <c r="Y108" i="11" s="1"/>
  <c r="Y96" i="10"/>
  <c r="Y96" i="11" s="1"/>
  <c r="Y38" i="10"/>
  <c r="Y37" i="11" s="1"/>
  <c r="Y107" i="10"/>
  <c r="Y107" i="11" s="1"/>
  <c r="Y54" i="10"/>
  <c r="Y31" i="10"/>
  <c r="Y30" i="11" s="1"/>
  <c r="Y112" i="10"/>
  <c r="Y112" i="11" s="1"/>
  <c r="Y51" i="10"/>
  <c r="Y51" i="11" s="1"/>
  <c r="Y36" i="10"/>
  <c r="Y35" i="11" s="1"/>
  <c r="Y45" i="10"/>
  <c r="Y44" i="11" s="1"/>
  <c r="Y41" i="10"/>
  <c r="Y40" i="11" s="1"/>
  <c r="Y105" i="10"/>
  <c r="Y105" i="11" s="1"/>
  <c r="Y23" i="10"/>
  <c r="Y22" i="11" s="1"/>
  <c r="Y21" i="10"/>
  <c r="Y20" i="11" s="1"/>
  <c r="Y59" i="10"/>
  <c r="Y59" i="11" s="1"/>
  <c r="AD189" i="10"/>
  <c r="F189" i="10" s="1"/>
  <c r="AD190" i="10"/>
  <c r="F190" i="10" s="1"/>
  <c r="AD180" i="10"/>
  <c r="F180" i="10" s="1"/>
  <c r="AD167" i="10"/>
  <c r="F167" i="10" s="1"/>
  <c r="AD163" i="10"/>
  <c r="F163" i="10" s="1"/>
  <c r="AD175" i="10"/>
  <c r="AD182" i="10"/>
  <c r="F182" i="10" s="1"/>
  <c r="AD170" i="10"/>
  <c r="F170" i="10" s="1"/>
  <c r="AD139" i="10"/>
  <c r="F139" i="10" s="1"/>
  <c r="AD135" i="10"/>
  <c r="F135" i="10" s="1"/>
  <c r="AD127" i="10"/>
  <c r="F127" i="10" s="1"/>
  <c r="AD123" i="10"/>
  <c r="F123" i="10" s="1"/>
  <c r="AD115" i="10"/>
  <c r="F115" i="10" s="1"/>
  <c r="AD148" i="10"/>
  <c r="AD153" i="10"/>
  <c r="F153" i="10" s="1"/>
  <c r="AD118" i="10"/>
  <c r="F118" i="10" s="1"/>
  <c r="AD130" i="10"/>
  <c r="F130" i="10" s="1"/>
  <c r="AD144" i="10"/>
  <c r="F144" i="10" s="1"/>
  <c r="AD109" i="10"/>
  <c r="F109" i="10" s="1"/>
  <c r="AD54" i="10"/>
  <c r="AD31" i="10"/>
  <c r="F31" i="10" s="1"/>
  <c r="AD108" i="10"/>
  <c r="F108" i="10" s="1"/>
  <c r="AD51" i="10"/>
  <c r="F51" i="10" s="1"/>
  <c r="AD36" i="10"/>
  <c r="F36" i="10" s="1"/>
  <c r="AD107" i="10"/>
  <c r="F107" i="10" s="1"/>
  <c r="AD61" i="10"/>
  <c r="F61" i="10" s="1"/>
  <c r="AD56" i="10"/>
  <c r="F56" i="10" s="1"/>
  <c r="AD43" i="10"/>
  <c r="F43" i="10" s="1"/>
  <c r="AD33" i="10"/>
  <c r="F33" i="10" s="1"/>
  <c r="AD105" i="10"/>
  <c r="F105" i="10" s="1"/>
  <c r="AD95" i="10"/>
  <c r="F95" i="10" s="1"/>
  <c r="AD20" i="10"/>
  <c r="AD22" i="10"/>
  <c r="F22" i="10" s="1"/>
  <c r="AU188" i="10"/>
  <c r="AU183" i="10"/>
  <c r="AU158" i="10"/>
  <c r="AU170" i="10"/>
  <c r="AU181" i="10"/>
  <c r="AU165" i="10"/>
  <c r="AU161" i="10"/>
  <c r="AU148" i="10"/>
  <c r="AU114" i="10"/>
  <c r="AU110" i="10"/>
  <c r="AU106" i="10"/>
  <c r="AU102" i="10"/>
  <c r="AU98" i="10"/>
  <c r="AU156" i="10"/>
  <c r="AU140" i="10"/>
  <c r="AU132" i="10"/>
  <c r="AU144" i="10"/>
  <c r="AU159" i="10"/>
  <c r="AU127" i="10"/>
  <c r="AU142" i="10"/>
  <c r="AU63" i="10"/>
  <c r="AU40" i="10"/>
  <c r="AU150" i="10"/>
  <c r="AU59" i="10"/>
  <c r="AU45" i="10"/>
  <c r="AU41" i="10"/>
  <c r="AU25" i="10"/>
  <c r="AU95" i="10"/>
  <c r="AU34" i="10"/>
  <c r="AU154" i="10"/>
  <c r="AU52" i="10"/>
  <c r="AE190" i="10"/>
  <c r="G190" i="10" s="1"/>
  <c r="AE188" i="10"/>
  <c r="G188" i="10" s="1"/>
  <c r="AE183" i="10"/>
  <c r="G183" i="10" s="1"/>
  <c r="AE173" i="10"/>
  <c r="G173" i="10" s="1"/>
  <c r="AE177" i="10"/>
  <c r="G177" i="10" s="1"/>
  <c r="AE176" i="10"/>
  <c r="G176" i="10" s="1"/>
  <c r="AE166" i="10"/>
  <c r="G166" i="10" s="1"/>
  <c r="AE162" i="10"/>
  <c r="G162" i="10" s="1"/>
  <c r="AE149" i="10"/>
  <c r="G149" i="10" s="1"/>
  <c r="AE118" i="10"/>
  <c r="G118" i="10" s="1"/>
  <c r="AE111" i="10"/>
  <c r="G111" i="10" s="1"/>
  <c r="AE107" i="10"/>
  <c r="G107" i="10" s="1"/>
  <c r="AE103" i="10"/>
  <c r="G103" i="10" s="1"/>
  <c r="AE99" i="10"/>
  <c r="G99" i="10" s="1"/>
  <c r="AE152" i="10"/>
  <c r="G152" i="10" s="1"/>
  <c r="AE140" i="10"/>
  <c r="G140" i="10" s="1"/>
  <c r="AE130" i="10"/>
  <c r="G130" i="10" s="1"/>
  <c r="AE135" i="10"/>
  <c r="G135" i="10" s="1"/>
  <c r="AE138" i="10"/>
  <c r="G138" i="10" s="1"/>
  <c r="AE123" i="10"/>
  <c r="G123" i="10" s="1"/>
  <c r="AE153" i="10"/>
  <c r="G153" i="10" s="1"/>
  <c r="AE48" i="10"/>
  <c r="G48" i="10" s="1"/>
  <c r="AE28" i="10"/>
  <c r="G28" i="10" s="1"/>
  <c r="AE60" i="10"/>
  <c r="G60" i="10" s="1"/>
  <c r="AE47" i="10"/>
  <c r="AE42" i="10"/>
  <c r="G42" i="10" s="1"/>
  <c r="AE29" i="10"/>
  <c r="G29" i="10" s="1"/>
  <c r="AE142" i="10"/>
  <c r="AE55" i="10"/>
  <c r="G55" i="10" s="1"/>
  <c r="AE39" i="10"/>
  <c r="G39" i="10" s="1"/>
  <c r="AE27" i="10"/>
  <c r="AE23" i="10"/>
  <c r="G23" i="10" s="1"/>
  <c r="AE122" i="10"/>
  <c r="G122" i="10" s="1"/>
  <c r="Z188" i="10"/>
  <c r="Z183" i="10"/>
  <c r="Z168" i="10"/>
  <c r="Z164" i="10"/>
  <c r="Z159" i="10"/>
  <c r="Z158" i="10"/>
  <c r="Z170" i="10"/>
  <c r="Z152" i="10"/>
  <c r="Z136" i="10"/>
  <c r="Z128" i="10"/>
  <c r="Z124" i="10"/>
  <c r="Z119" i="10"/>
  <c r="Z148" i="10"/>
  <c r="Z144" i="10"/>
  <c r="Z151" i="10"/>
  <c r="Z109" i="10"/>
  <c r="Z143" i="10"/>
  <c r="Z103" i="10"/>
  <c r="Z52" i="10"/>
  <c r="Z27" i="10"/>
  <c r="Z98" i="10"/>
  <c r="Z48" i="10"/>
  <c r="Z28" i="10"/>
  <c r="Z101" i="10"/>
  <c r="Z59" i="10"/>
  <c r="Z45" i="10"/>
  <c r="Z41" i="10"/>
  <c r="Z25" i="10"/>
  <c r="Z104" i="10"/>
  <c r="Z95" i="10"/>
  <c r="Z30" i="10"/>
  <c r="Z118" i="10"/>
  <c r="AK186" i="10"/>
  <c r="M186" i="10" s="1"/>
  <c r="AK182" i="10"/>
  <c r="M182" i="10" s="1"/>
  <c r="AK178" i="10"/>
  <c r="M178" i="10" s="1"/>
  <c r="AK156" i="10"/>
  <c r="M156" i="10" s="1"/>
  <c r="AK152" i="10"/>
  <c r="M152" i="10" s="1"/>
  <c r="AK168" i="10"/>
  <c r="M168" i="10" s="1"/>
  <c r="AK164" i="10"/>
  <c r="M164" i="10" s="1"/>
  <c r="AK159" i="10"/>
  <c r="M159" i="10" s="1"/>
  <c r="AK170" i="10"/>
  <c r="M170" i="10" s="1"/>
  <c r="AK140" i="10"/>
  <c r="M140" i="10" s="1"/>
  <c r="AK139" i="10"/>
  <c r="M139" i="10" s="1"/>
  <c r="AK135" i="10"/>
  <c r="M135" i="10" s="1"/>
  <c r="AK124" i="10"/>
  <c r="M124" i="10" s="1"/>
  <c r="AK127" i="10"/>
  <c r="M127" i="10" s="1"/>
  <c r="AK109" i="10"/>
  <c r="M109" i="10" s="1"/>
  <c r="AK145" i="10"/>
  <c r="M145" i="10" s="1"/>
  <c r="AK115" i="10"/>
  <c r="M115" i="10" s="1"/>
  <c r="AK99" i="10"/>
  <c r="M99" i="10" s="1"/>
  <c r="AK55" i="10"/>
  <c r="M55" i="10" s="1"/>
  <c r="AK157" i="10"/>
  <c r="M157" i="10" s="1"/>
  <c r="AK102" i="10"/>
  <c r="M102" i="10" s="1"/>
  <c r="AK52" i="10"/>
  <c r="M52" i="10" s="1"/>
  <c r="AK27" i="10"/>
  <c r="AK105" i="10"/>
  <c r="M105" i="10" s="1"/>
  <c r="AK51" i="10"/>
  <c r="M51" i="10" s="1"/>
  <c r="AK36" i="10"/>
  <c r="M36" i="10" s="1"/>
  <c r="AK62" i="10"/>
  <c r="M62" i="10" s="1"/>
  <c r="AK58" i="10"/>
  <c r="AK132" i="10"/>
  <c r="M132" i="10" s="1"/>
  <c r="AK42" i="10"/>
  <c r="M42" i="10" s="1"/>
  <c r="AK47" i="10"/>
  <c r="AK100" i="10"/>
  <c r="M100" i="10" s="1"/>
  <c r="AK106" i="10"/>
  <c r="M106" i="10" s="1"/>
  <c r="AF181" i="10"/>
  <c r="H181" i="10" s="1"/>
  <c r="AF183" i="10"/>
  <c r="H183" i="10" s="1"/>
  <c r="AF177" i="10"/>
  <c r="H177" i="10" s="1"/>
  <c r="AF176" i="10"/>
  <c r="H176" i="10" s="1"/>
  <c r="AF154" i="10"/>
  <c r="H154" i="10" s="1"/>
  <c r="AF150" i="10"/>
  <c r="H150" i="10" s="1"/>
  <c r="AF166" i="10"/>
  <c r="H166" i="10" s="1"/>
  <c r="AF162" i="10"/>
  <c r="H162" i="10" s="1"/>
  <c r="AF145" i="10"/>
  <c r="H145" i="10" s="1"/>
  <c r="AF143" i="10"/>
  <c r="H143" i="10" s="1"/>
  <c r="AF128" i="10"/>
  <c r="H128" i="10" s="1"/>
  <c r="AF173" i="10"/>
  <c r="H173" i="10" s="1"/>
  <c r="AF136" i="10"/>
  <c r="H136" i="10" s="1"/>
  <c r="AF123" i="10"/>
  <c r="H123" i="10" s="1"/>
  <c r="AF158" i="10"/>
  <c r="H158" i="10" s="1"/>
  <c r="AF115" i="10"/>
  <c r="H115" i="10" s="1"/>
  <c r="AF108" i="10"/>
  <c r="H108" i="10" s="1"/>
  <c r="AF61" i="10"/>
  <c r="H61" i="10" s="1"/>
  <c r="AF56" i="10"/>
  <c r="H56" i="10" s="1"/>
  <c r="AF43" i="10"/>
  <c r="H43" i="10" s="1"/>
  <c r="AF33" i="10"/>
  <c r="H33" i="10" s="1"/>
  <c r="AF139" i="10"/>
  <c r="H139" i="10" s="1"/>
  <c r="AF98" i="10"/>
  <c r="H98" i="10" s="1"/>
  <c r="AF55" i="10"/>
  <c r="H55" i="10" s="1"/>
  <c r="AF149" i="10"/>
  <c r="H149" i="10" s="1"/>
  <c r="AF105" i="10"/>
  <c r="H105" i="10" s="1"/>
  <c r="AF54" i="10"/>
  <c r="AF31" i="10"/>
  <c r="H31" i="10" s="1"/>
  <c r="AF36" i="10"/>
  <c r="H36" i="10" s="1"/>
  <c r="AF40" i="10"/>
  <c r="H40" i="10" s="1"/>
  <c r="AF125" i="10"/>
  <c r="H125" i="10" s="1"/>
  <c r="AF28" i="10"/>
  <c r="H28" i="10" s="1"/>
  <c r="Z179" i="10"/>
  <c r="Z185" i="10"/>
  <c r="Z157" i="10"/>
  <c r="Z139" i="10"/>
  <c r="Z135" i="10"/>
  <c r="Z127" i="10"/>
  <c r="Z123" i="10"/>
  <c r="Z115" i="10"/>
  <c r="Z146" i="10"/>
  <c r="Z130" i="10"/>
  <c r="Z131" i="10"/>
  <c r="Z142" i="10"/>
  <c r="Z129" i="10"/>
  <c r="Z99" i="10"/>
  <c r="Z39" i="10"/>
  <c r="Z110" i="10"/>
  <c r="Z63" i="10"/>
  <c r="Z40" i="10"/>
  <c r="Z23" i="10"/>
  <c r="Z62" i="10"/>
  <c r="Z58" i="10"/>
  <c r="Z44" i="10"/>
  <c r="Z37" i="10"/>
  <c r="Z24" i="10"/>
  <c r="Z100" i="10"/>
  <c r="Z94" i="10"/>
  <c r="Z21" i="10"/>
  <c r="Z55" i="10"/>
  <c r="AK185" i="10"/>
  <c r="M185" i="10" s="1"/>
  <c r="AK181" i="10"/>
  <c r="M181" i="10" s="1"/>
  <c r="AK190" i="10"/>
  <c r="M190" i="10" s="1"/>
  <c r="AK155" i="10"/>
  <c r="M155" i="10" s="1"/>
  <c r="AK151" i="10"/>
  <c r="M151" i="10" s="1"/>
  <c r="AK167" i="10"/>
  <c r="M167" i="10" s="1"/>
  <c r="AK163" i="10"/>
  <c r="M163" i="10" s="1"/>
  <c r="AK175" i="10"/>
  <c r="AK144" i="10"/>
  <c r="M144" i="10" s="1"/>
  <c r="AK129" i="10"/>
  <c r="M129" i="10" s="1"/>
  <c r="AK138" i="10"/>
  <c r="M138" i="10" s="1"/>
  <c r="AK149" i="10"/>
  <c r="M149" i="10" s="1"/>
  <c r="AK114" i="10"/>
  <c r="M114" i="10" s="1"/>
  <c r="AK123" i="10"/>
  <c r="M123" i="10" s="1"/>
  <c r="AK189" i="10"/>
  <c r="M189" i="10" s="1"/>
  <c r="AK126" i="10"/>
  <c r="M126" i="10" s="1"/>
  <c r="AK112" i="10"/>
  <c r="M112" i="10" s="1"/>
  <c r="AK96" i="10"/>
  <c r="M96" i="10" s="1"/>
  <c r="AK38" i="10"/>
  <c r="M38" i="10" s="1"/>
  <c r="AK118" i="10"/>
  <c r="M118" i="10" s="1"/>
  <c r="AK98" i="10"/>
  <c r="M98" i="10" s="1"/>
  <c r="AK39" i="10"/>
  <c r="M39" i="10" s="1"/>
  <c r="AK125" i="10"/>
  <c r="M125" i="10" s="1"/>
  <c r="AK101" i="10"/>
  <c r="M101" i="10" s="1"/>
  <c r="AK50" i="10"/>
  <c r="AK32" i="10"/>
  <c r="M32" i="10" s="1"/>
  <c r="AK61" i="10"/>
  <c r="M61" i="10" s="1"/>
  <c r="AK37" i="10"/>
  <c r="M37" i="10" s="1"/>
  <c r="AK45" i="10"/>
  <c r="M45" i="10" s="1"/>
  <c r="AK41" i="10"/>
  <c r="M41" i="10" s="1"/>
  <c r="AK29" i="10"/>
  <c r="M29" i="10" s="1"/>
  <c r="AK56" i="10"/>
  <c r="M56" i="10" s="1"/>
  <c r="AF189" i="10"/>
  <c r="H189" i="10" s="1"/>
  <c r="AF188" i="10"/>
  <c r="H188" i="10" s="1"/>
  <c r="AF186" i="10"/>
  <c r="H186" i="10" s="1"/>
  <c r="AF172" i="10"/>
  <c r="AF169" i="10"/>
  <c r="H169" i="10" s="1"/>
  <c r="AF153" i="10"/>
  <c r="H153" i="10" s="1"/>
  <c r="AF179" i="10"/>
  <c r="H179" i="10" s="1"/>
  <c r="AF165" i="10"/>
  <c r="H165" i="10" s="1"/>
  <c r="AF161" i="10"/>
  <c r="AF130" i="10"/>
  <c r="H130" i="10" s="1"/>
  <c r="AF142" i="10"/>
  <c r="AF124" i="10"/>
  <c r="H124" i="10" s="1"/>
  <c r="AF148" i="10"/>
  <c r="AF134" i="10"/>
  <c r="AF119" i="10"/>
  <c r="H119" i="10" s="1"/>
  <c r="AF129" i="10"/>
  <c r="H129" i="10" s="1"/>
  <c r="AF112" i="10"/>
  <c r="H112" i="10" s="1"/>
  <c r="AF103" i="10"/>
  <c r="H103" i="10" s="1"/>
  <c r="AF60" i="10"/>
  <c r="H60" i="10" s="1"/>
  <c r="AF47" i="10"/>
  <c r="AF42" i="10"/>
  <c r="H42" i="10" s="1"/>
  <c r="AF29" i="10"/>
  <c r="H29" i="10" s="1"/>
  <c r="AF137" i="10"/>
  <c r="H137" i="10" s="1"/>
  <c r="AF96" i="10"/>
  <c r="H96" i="10" s="1"/>
  <c r="AF38" i="10"/>
  <c r="H38" i="10" s="1"/>
  <c r="AF118" i="10"/>
  <c r="H118" i="10" s="1"/>
  <c r="AF101" i="10"/>
  <c r="H101" i="10" s="1"/>
  <c r="AF52" i="10"/>
  <c r="H52" i="10" s="1"/>
  <c r="AF27" i="10"/>
  <c r="AF21" i="10"/>
  <c r="H21" i="10" s="1"/>
  <c r="AF23" i="10"/>
  <c r="H23" i="10" s="1"/>
  <c r="AF121" i="10"/>
  <c r="AF48" i="10"/>
  <c r="H48" i="10" s="1"/>
  <c r="AQ190" i="10"/>
  <c r="S190" i="10" s="1"/>
  <c r="AQ182" i="10"/>
  <c r="S182" i="10" s="1"/>
  <c r="AQ177" i="10"/>
  <c r="S177" i="10" s="1"/>
  <c r="AQ183" i="10"/>
  <c r="S183" i="10" s="1"/>
  <c r="AQ170" i="10"/>
  <c r="S170" i="10" s="1"/>
  <c r="AQ175" i="10"/>
  <c r="AQ149" i="10"/>
  <c r="S149" i="10" s="1"/>
  <c r="AQ118" i="10"/>
  <c r="S118" i="10" s="1"/>
  <c r="AQ111" i="10"/>
  <c r="S111" i="10" s="1"/>
  <c r="AQ107" i="10"/>
  <c r="S107" i="10" s="1"/>
  <c r="AQ103" i="10"/>
  <c r="S103" i="10" s="1"/>
  <c r="AQ99" i="10"/>
  <c r="S99" i="10" s="1"/>
  <c r="AQ167" i="10"/>
  <c r="S167" i="10" s="1"/>
  <c r="AQ163" i="10"/>
  <c r="S163" i="10" s="1"/>
  <c r="AQ138" i="10"/>
  <c r="S138" i="10" s="1"/>
  <c r="AQ116" i="10"/>
  <c r="S116" i="10" s="1"/>
  <c r="AQ134" i="10"/>
  <c r="AQ117" i="10"/>
  <c r="S117" i="10" s="1"/>
  <c r="AQ137" i="10"/>
  <c r="S137" i="10" s="1"/>
  <c r="AQ122" i="10"/>
  <c r="S122" i="10" s="1"/>
  <c r="AQ51" i="10"/>
  <c r="S51" i="10" s="1"/>
  <c r="AQ121" i="10"/>
  <c r="AQ59" i="10"/>
  <c r="S59" i="10" s="1"/>
  <c r="AQ45" i="10"/>
  <c r="S45" i="10" s="1"/>
  <c r="AQ25" i="10"/>
  <c r="S25" i="10" s="1"/>
  <c r="AQ38" i="10"/>
  <c r="S38" i="10" s="1"/>
  <c r="AQ21" i="10"/>
  <c r="S21" i="10" s="1"/>
  <c r="AG188" i="10"/>
  <c r="I188" i="10" s="1"/>
  <c r="AG180" i="10"/>
  <c r="I180" i="10" s="1"/>
  <c r="AG155" i="10"/>
  <c r="I155" i="10" s="1"/>
  <c r="AG166" i="10"/>
  <c r="I166" i="10" s="1"/>
  <c r="AG142" i="10"/>
  <c r="AG137" i="10"/>
  <c r="I137" i="10" s="1"/>
  <c r="AG113" i="10"/>
  <c r="I113" i="10" s="1"/>
  <c r="AG111" i="10"/>
  <c r="I111" i="10" s="1"/>
  <c r="AG96" i="10"/>
  <c r="I96" i="10" s="1"/>
  <c r="AG64" i="10"/>
  <c r="I64" i="10" s="1"/>
  <c r="AG110" i="10"/>
  <c r="I110" i="10" s="1"/>
  <c r="AG36" i="10"/>
  <c r="I36" i="10" s="1"/>
  <c r="AG60" i="10"/>
  <c r="I60" i="10" s="1"/>
  <c r="AG41" i="10"/>
  <c r="I41" i="10" s="1"/>
  <c r="AM149" i="10"/>
  <c r="O149" i="10" s="1"/>
  <c r="AM99" i="10"/>
  <c r="O99" i="10" s="1"/>
  <c r="AM117" i="10"/>
  <c r="O117" i="10" s="1"/>
  <c r="AM132" i="10"/>
  <c r="O132" i="10" s="1"/>
  <c r="AM28" i="10"/>
  <c r="O28" i="10" s="1"/>
  <c r="AM44" i="10"/>
  <c r="O44" i="10" s="1"/>
  <c r="AM94" i="10"/>
  <c r="AM21" i="10"/>
  <c r="O21" i="10" s="1"/>
  <c r="W190" i="10"/>
  <c r="W175" i="10"/>
  <c r="W155" i="10"/>
  <c r="W113" i="10"/>
  <c r="W105" i="10"/>
  <c r="W159" i="10"/>
  <c r="D163" i="9" s="1"/>
  <c r="BA163" i="9" s="1"/>
  <c r="BB163" i="9" s="1"/>
  <c r="W134" i="10"/>
  <c r="W163" i="10"/>
  <c r="W122" i="10"/>
  <c r="W51" i="10"/>
  <c r="W62" i="10"/>
  <c r="W44" i="10"/>
  <c r="D48" i="9" s="1"/>
  <c r="BA48" i="9" s="1"/>
  <c r="BB48" i="9" s="1"/>
  <c r="W97" i="10"/>
  <c r="W52" i="10"/>
  <c r="W142" i="10"/>
  <c r="AS177" i="10"/>
  <c r="U177" i="10" s="1"/>
  <c r="AS121" i="10"/>
  <c r="AS110" i="10"/>
  <c r="U110" i="10" s="1"/>
  <c r="AS30" i="10"/>
  <c r="U30" i="10" s="1"/>
  <c r="AS119" i="10"/>
  <c r="U119" i="10" s="1"/>
  <c r="AS40" i="10"/>
  <c r="U40" i="10" s="1"/>
  <c r="AS98" i="10"/>
  <c r="U98" i="10" s="1"/>
  <c r="AS109" i="10"/>
  <c r="U109" i="10" s="1"/>
  <c r="AS59" i="10"/>
  <c r="U59" i="10" s="1"/>
  <c r="AS43" i="10"/>
  <c r="U43" i="10" s="1"/>
  <c r="AC188" i="10"/>
  <c r="E188" i="10" s="1"/>
  <c r="AC180" i="10"/>
  <c r="E180" i="10" s="1"/>
  <c r="AC154" i="10"/>
  <c r="E154" i="10" s="1"/>
  <c r="AC165" i="10"/>
  <c r="E165" i="10" s="1"/>
  <c r="AC173" i="10"/>
  <c r="E173" i="10" s="1"/>
  <c r="AC116" i="10"/>
  <c r="E116" i="10" s="1"/>
  <c r="AC122" i="10"/>
  <c r="E122" i="10" s="1"/>
  <c r="AC121" i="10"/>
  <c r="AC130" i="10"/>
  <c r="E130" i="10" s="1"/>
  <c r="AC97" i="10"/>
  <c r="E97" i="10" s="1"/>
  <c r="AC119" i="10"/>
  <c r="E119" i="10" s="1"/>
  <c r="AC35" i="10"/>
  <c r="E35" i="10" s="1"/>
  <c r="AC63" i="10"/>
  <c r="E63" i="10" s="1"/>
  <c r="AC23" i="10"/>
  <c r="E23" i="10" s="1"/>
  <c r="AC56" i="10"/>
  <c r="E56" i="10" s="1"/>
  <c r="AC20" i="10"/>
  <c r="AC42" i="10"/>
  <c r="E42" i="10" s="1"/>
  <c r="AI183" i="10"/>
  <c r="K183" i="10" s="1"/>
  <c r="AI185" i="10"/>
  <c r="K185" i="10" s="1"/>
  <c r="AI180" i="10"/>
  <c r="K180" i="10" s="1"/>
  <c r="AI153" i="10"/>
  <c r="K153" i="10" s="1"/>
  <c r="AI131" i="10"/>
  <c r="K131" i="10" s="1"/>
  <c r="AI112" i="10"/>
  <c r="K112" i="10" s="1"/>
  <c r="AI108" i="10"/>
  <c r="K108" i="10" s="1"/>
  <c r="AI104" i="10"/>
  <c r="K104" i="10" s="1"/>
  <c r="AI100" i="10"/>
  <c r="K100" i="10" s="1"/>
  <c r="AI178" i="10"/>
  <c r="K178" i="10" s="1"/>
  <c r="AI161" i="10"/>
  <c r="AI126" i="10"/>
  <c r="K126" i="10" s="1"/>
  <c r="AI132" i="10"/>
  <c r="K132" i="10" s="1"/>
  <c r="AI188" i="10"/>
  <c r="K188" i="10" s="1"/>
  <c r="AI162" i="10"/>
  <c r="K162" i="10" s="1"/>
  <c r="AI140" i="10"/>
  <c r="K140" i="10" s="1"/>
  <c r="AI117" i="10"/>
  <c r="K117" i="10" s="1"/>
  <c r="AI48" i="10"/>
  <c r="K48" i="10" s="1"/>
  <c r="AI28" i="10"/>
  <c r="K28" i="10" s="1"/>
  <c r="AI123" i="10"/>
  <c r="K123" i="10" s="1"/>
  <c r="AI45" i="10"/>
  <c r="K45" i="10" s="1"/>
  <c r="AI41" i="10"/>
  <c r="K41" i="10" s="1"/>
  <c r="AI95" i="10"/>
  <c r="K95" i="10" s="1"/>
  <c r="AI34" i="10"/>
  <c r="K34" i="10" s="1"/>
  <c r="AI52" i="10"/>
  <c r="K52" i="10" s="1"/>
  <c r="AO169" i="10"/>
  <c r="Q169" i="10" s="1"/>
  <c r="AO161" i="10"/>
  <c r="AO142" i="10"/>
  <c r="AO145" i="10"/>
  <c r="Q145" i="10" s="1"/>
  <c r="AO128" i="10"/>
  <c r="Q128" i="10" s="1"/>
  <c r="AO127" i="10"/>
  <c r="Q127" i="10" s="1"/>
  <c r="AO96" i="10"/>
  <c r="Q96" i="10" s="1"/>
  <c r="AO122" i="10"/>
  <c r="Q122" i="10" s="1"/>
  <c r="AO31" i="10"/>
  <c r="Q31" i="10" s="1"/>
  <c r="AO40" i="10"/>
  <c r="Q40" i="10" s="1"/>
  <c r="AO43" i="10"/>
  <c r="Q43" i="10" s="1"/>
  <c r="AO47" i="10"/>
  <c r="AO21" i="10"/>
  <c r="Q21" i="10" s="1"/>
  <c r="AO170" i="10"/>
  <c r="Q170" i="10" s="1"/>
  <c r="Y183" i="10"/>
  <c r="Y183" i="11" s="1"/>
  <c r="Y156" i="10"/>
  <c r="Y156" i="11" s="1"/>
  <c r="Y177" i="10"/>
  <c r="Y177" i="11" s="1"/>
  <c r="Y173" i="10"/>
  <c r="Y173" i="11" s="1"/>
  <c r="Y116" i="10"/>
  <c r="Y116" i="11" s="1"/>
  <c r="Y145" i="10"/>
  <c r="Y145" i="11" s="1"/>
  <c r="Y128" i="10"/>
  <c r="Y128" i="11" s="1"/>
  <c r="Y127" i="10"/>
  <c r="Y127" i="11" s="1"/>
  <c r="Y100" i="10"/>
  <c r="Y100" i="11" s="1"/>
  <c r="Y99" i="10"/>
  <c r="Y99" i="11" s="1"/>
  <c r="Y117" i="10"/>
  <c r="Y117" i="11" s="1"/>
  <c r="Y28" i="10"/>
  <c r="Y27" i="11" s="1"/>
  <c r="Y33" i="10"/>
  <c r="Y32" i="11" s="1"/>
  <c r="AD183" i="10"/>
  <c r="F183" i="10" s="1"/>
  <c r="AD176" i="10"/>
  <c r="F176" i="10" s="1"/>
  <c r="AD158" i="10"/>
  <c r="F158" i="10" s="1"/>
  <c r="AD137" i="10"/>
  <c r="F137" i="10" s="1"/>
  <c r="AD121" i="10"/>
  <c r="AD142" i="10"/>
  <c r="AD116" i="10"/>
  <c r="F116" i="10" s="1"/>
  <c r="AD117" i="10"/>
  <c r="F117" i="10" s="1"/>
  <c r="AD98" i="10"/>
  <c r="F98" i="10" s="1"/>
  <c r="AD25" i="10"/>
  <c r="F25" i="10" s="1"/>
  <c r="AD38" i="10"/>
  <c r="F38" i="10" s="1"/>
  <c r="AU177" i="10"/>
  <c r="AU151" i="10"/>
  <c r="AU104" i="10"/>
  <c r="AU137" i="10"/>
  <c r="AU126" i="10"/>
  <c r="AU56" i="10"/>
  <c r="AU55" i="10"/>
  <c r="AU35" i="10"/>
  <c r="AE181" i="10"/>
  <c r="G181" i="10" s="1"/>
  <c r="AE155" i="10"/>
  <c r="G155" i="10" s="1"/>
  <c r="AE105" i="10"/>
  <c r="G105" i="10" s="1"/>
  <c r="AE159" i="10"/>
  <c r="G159" i="10" s="1"/>
  <c r="AE124" i="10"/>
  <c r="G124" i="10" s="1"/>
  <c r="AE51" i="10"/>
  <c r="G51" i="10" s="1"/>
  <c r="AE58" i="10"/>
  <c r="AE34" i="10"/>
  <c r="G34" i="10" s="1"/>
  <c r="AE35" i="10"/>
  <c r="G35" i="10" s="1"/>
  <c r="Z176" i="10"/>
  <c r="Z175" i="10"/>
  <c r="Z134" i="10"/>
  <c r="Z154" i="10"/>
  <c r="Z111" i="10"/>
  <c r="Z51" i="10"/>
  <c r="Z56" i="10"/>
  <c r="Z145" i="10"/>
  <c r="Z34" i="10"/>
  <c r="AK177" i="10"/>
  <c r="M177" i="10" s="1"/>
  <c r="AK162" i="10"/>
  <c r="M162" i="10" s="1"/>
  <c r="AK137" i="10"/>
  <c r="M137" i="10" s="1"/>
  <c r="AK122" i="10"/>
  <c r="M122" i="10" s="1"/>
  <c r="AK110" i="10"/>
  <c r="M110" i="10" s="1"/>
  <c r="AK97" i="10"/>
  <c r="M97" i="10" s="1"/>
  <c r="AK22" i="10"/>
  <c r="M22" i="10" s="1"/>
  <c r="AK33" i="10"/>
  <c r="M33" i="10" s="1"/>
  <c r="AF184" i="10"/>
  <c r="H184" i="10" s="1"/>
  <c r="AF156" i="10"/>
  <c r="H156" i="10" s="1"/>
  <c r="AF168" i="10"/>
  <c r="H168" i="10" s="1"/>
  <c r="AF117" i="10"/>
  <c r="H117" i="10" s="1"/>
  <c r="AF146" i="10"/>
  <c r="H146" i="10" s="1"/>
  <c r="AF180" i="10"/>
  <c r="H180" i="10" s="1"/>
  <c r="AF45" i="10"/>
  <c r="H45" i="10" s="1"/>
  <c r="AF107" i="10"/>
  <c r="H107" i="10" s="1"/>
  <c r="AF111" i="10"/>
  <c r="H111" i="10" s="1"/>
  <c r="AF104" i="10"/>
  <c r="H104" i="10" s="1"/>
  <c r="AF110" i="10"/>
  <c r="H110" i="10" s="1"/>
  <c r="AQ186" i="10"/>
  <c r="S186" i="10" s="1"/>
  <c r="AQ180" i="10"/>
  <c r="S180" i="10" s="1"/>
  <c r="AQ187" i="10"/>
  <c r="S187" i="10" s="1"/>
  <c r="AQ172" i="10"/>
  <c r="AQ178" i="10"/>
  <c r="S178" i="10" s="1"/>
  <c r="AQ153" i="10"/>
  <c r="S153" i="10" s="1"/>
  <c r="AQ131" i="10"/>
  <c r="S131" i="10" s="1"/>
  <c r="AQ112" i="10"/>
  <c r="S112" i="10" s="1"/>
  <c r="AQ108" i="10"/>
  <c r="S108" i="10" s="1"/>
  <c r="AQ104" i="10"/>
  <c r="S104" i="10" s="1"/>
  <c r="AQ100" i="10"/>
  <c r="S100" i="10" s="1"/>
  <c r="AQ168" i="10"/>
  <c r="S168" i="10" s="1"/>
  <c r="AQ164" i="10"/>
  <c r="S164" i="10" s="1"/>
  <c r="AQ154" i="10"/>
  <c r="S154" i="10" s="1"/>
  <c r="AQ151" i="10"/>
  <c r="S151" i="10" s="1"/>
  <c r="AQ124" i="10"/>
  <c r="S124" i="10" s="1"/>
  <c r="AQ142" i="10"/>
  <c r="AQ119" i="10"/>
  <c r="S119" i="10" s="1"/>
  <c r="AQ139" i="10"/>
  <c r="S139" i="10" s="1"/>
  <c r="AQ126" i="10"/>
  <c r="S126" i="10" s="1"/>
  <c r="AQ63" i="10"/>
  <c r="S63" i="10" s="1"/>
  <c r="AQ40" i="10"/>
  <c r="S40" i="10" s="1"/>
  <c r="AQ125" i="10"/>
  <c r="S125" i="10" s="1"/>
  <c r="AQ60" i="10"/>
  <c r="S60" i="10" s="1"/>
  <c r="AQ47" i="10"/>
  <c r="AQ42" i="10"/>
  <c r="S42" i="10" s="1"/>
  <c r="AQ29" i="10"/>
  <c r="S29" i="10" s="1"/>
  <c r="AQ130" i="10"/>
  <c r="S130" i="10" s="1"/>
  <c r="AQ55" i="10"/>
  <c r="S55" i="10" s="1"/>
  <c r="AQ54" i="10"/>
  <c r="AQ39" i="10"/>
  <c r="S39" i="10" s="1"/>
  <c r="AQ22" i="10"/>
  <c r="S22" i="10" s="1"/>
  <c r="AG185" i="10"/>
  <c r="I185" i="10" s="1"/>
  <c r="AG181" i="10"/>
  <c r="I181" i="10" s="1"/>
  <c r="AG189" i="10"/>
  <c r="I189" i="10" s="1"/>
  <c r="AG156" i="10"/>
  <c r="I156" i="10" s="1"/>
  <c r="AG152" i="10"/>
  <c r="I152" i="10" s="1"/>
  <c r="AG167" i="10"/>
  <c r="I167" i="10" s="1"/>
  <c r="AG163" i="10"/>
  <c r="I163" i="10" s="1"/>
  <c r="AG175" i="10"/>
  <c r="AG143" i="10"/>
  <c r="I143" i="10" s="1"/>
  <c r="AG116" i="10"/>
  <c r="I116" i="10" s="1"/>
  <c r="AG138" i="10"/>
  <c r="I138" i="10" s="1"/>
  <c r="AG157" i="10"/>
  <c r="I157" i="10" s="1"/>
  <c r="AG134" i="10"/>
  <c r="AG119" i="10"/>
  <c r="I119" i="10" s="1"/>
  <c r="AG117" i="10"/>
  <c r="I117" i="10" s="1"/>
  <c r="AG149" i="10"/>
  <c r="I149" i="10" s="1"/>
  <c r="AG118" i="10"/>
  <c r="I118" i="10" s="1"/>
  <c r="AG124" i="10"/>
  <c r="I124" i="10" s="1"/>
  <c r="AG98" i="10"/>
  <c r="I98" i="10" s="1"/>
  <c r="AG55" i="10"/>
  <c r="I55" i="10" s="1"/>
  <c r="AG135" i="10"/>
  <c r="I135" i="10" s="1"/>
  <c r="AG97" i="10"/>
  <c r="I97" i="10" s="1"/>
  <c r="AG39" i="10"/>
  <c r="I39" i="10" s="1"/>
  <c r="AG114" i="10"/>
  <c r="I114" i="10" s="1"/>
  <c r="AG63" i="10"/>
  <c r="I63" i="10" s="1"/>
  <c r="AG40" i="10"/>
  <c r="I40" i="10" s="1"/>
  <c r="AG23" i="10"/>
  <c r="I23" i="10" s="1"/>
  <c r="AG61" i="10"/>
  <c r="I61" i="10" s="1"/>
  <c r="AG37" i="10"/>
  <c r="I37" i="10" s="1"/>
  <c r="AG42" i="10"/>
  <c r="I42" i="10" s="1"/>
  <c r="AG20" i="10"/>
  <c r="AM184" i="10"/>
  <c r="O184" i="10" s="1"/>
  <c r="AM187" i="10"/>
  <c r="O187" i="10" s="1"/>
  <c r="AM178" i="10"/>
  <c r="O178" i="10" s="1"/>
  <c r="AM175" i="10"/>
  <c r="AM181" i="10"/>
  <c r="O181" i="10" s="1"/>
  <c r="AM151" i="10"/>
  <c r="O151" i="10" s="1"/>
  <c r="AM131" i="10"/>
  <c r="O131" i="10" s="1"/>
  <c r="AM112" i="10"/>
  <c r="O112" i="10" s="1"/>
  <c r="AM108" i="10"/>
  <c r="O108" i="10" s="1"/>
  <c r="AM104" i="10"/>
  <c r="O104" i="10" s="1"/>
  <c r="AM100" i="10"/>
  <c r="O100" i="10" s="1"/>
  <c r="AM159" i="10"/>
  <c r="O159" i="10" s="1"/>
  <c r="AM143" i="10"/>
  <c r="O143" i="10" s="1"/>
  <c r="AM135" i="10"/>
  <c r="O135" i="10" s="1"/>
  <c r="AM119" i="10"/>
  <c r="O119" i="10" s="1"/>
  <c r="AM166" i="10"/>
  <c r="O166" i="10" s="1"/>
  <c r="AM153" i="10"/>
  <c r="O153" i="10" s="1"/>
  <c r="AM126" i="10"/>
  <c r="O126" i="10" s="1"/>
  <c r="AM136" i="10"/>
  <c r="O136" i="10" s="1"/>
  <c r="AM121" i="10"/>
  <c r="AM50" i="10"/>
  <c r="AM32" i="10"/>
  <c r="O32" i="10" s="1"/>
  <c r="AM116" i="10"/>
  <c r="O116" i="10" s="1"/>
  <c r="AM59" i="10"/>
  <c r="O59" i="10" s="1"/>
  <c r="AM45" i="10"/>
  <c r="O45" i="10" s="1"/>
  <c r="AM41" i="10"/>
  <c r="O41" i="10" s="1"/>
  <c r="AM25" i="10"/>
  <c r="O25" i="10" s="1"/>
  <c r="AM95" i="10"/>
  <c r="O95" i="10" s="1"/>
  <c r="AM34" i="10"/>
  <c r="O34" i="10" s="1"/>
  <c r="AM20" i="10"/>
  <c r="AM35" i="10"/>
  <c r="O35" i="10" s="1"/>
  <c r="AM23" i="10"/>
  <c r="O23" i="10" s="1"/>
  <c r="AM64" i="10"/>
  <c r="O64" i="10" s="1"/>
  <c r="W180" i="10"/>
  <c r="W183" i="10"/>
  <c r="D187" i="9" s="1"/>
  <c r="BA187" i="9" s="1"/>
  <c r="BB187" i="9" s="1"/>
  <c r="W176" i="10"/>
  <c r="D180" i="9" s="1"/>
  <c r="BA180" i="9" s="1"/>
  <c r="BB180" i="9" s="1"/>
  <c r="W181" i="10"/>
  <c r="W169" i="10"/>
  <c r="W148" i="10"/>
  <c r="W114" i="10"/>
  <c r="W110" i="10"/>
  <c r="D114" i="9" s="1"/>
  <c r="BA114" i="9" s="1"/>
  <c r="BB114" i="9" s="1"/>
  <c r="W106" i="10"/>
  <c r="W102" i="10"/>
  <c r="W98" i="10"/>
  <c r="W145" i="10"/>
  <c r="D149" i="9" s="1"/>
  <c r="BA149" i="9" s="1"/>
  <c r="BB149" i="9" s="1"/>
  <c r="W137" i="10"/>
  <c r="W119" i="10"/>
  <c r="W165" i="10"/>
  <c r="W153" i="10"/>
  <c r="W126" i="10"/>
  <c r="W138" i="10"/>
  <c r="W125" i="10"/>
  <c r="W63" i="10"/>
  <c r="W40" i="10"/>
  <c r="W162" i="10"/>
  <c r="W59" i="10"/>
  <c r="W45" i="10"/>
  <c r="D49" i="9" s="1"/>
  <c r="BA49" i="9" s="1"/>
  <c r="BB49" i="9" s="1"/>
  <c r="W41" i="10"/>
  <c r="W25" i="10"/>
  <c r="W124" i="10"/>
  <c r="D128" i="9" s="1"/>
  <c r="BA128" i="9" s="1"/>
  <c r="BB128" i="9" s="1"/>
  <c r="W94" i="10"/>
  <c r="W30" i="10"/>
  <c r="W54" i="10"/>
  <c r="W39" i="10"/>
  <c r="D43" i="9" s="1"/>
  <c r="BA43" i="9" s="1"/>
  <c r="BB43" i="9" s="1"/>
  <c r="W166" i="10"/>
  <c r="AS186" i="10"/>
  <c r="U186" i="10" s="1"/>
  <c r="AS182" i="10"/>
  <c r="U182" i="10" s="1"/>
  <c r="AS178" i="10"/>
  <c r="U178" i="10" s="1"/>
  <c r="AS169" i="10"/>
  <c r="U169" i="10" s="1"/>
  <c r="AS153" i="10"/>
  <c r="U153" i="10" s="1"/>
  <c r="AS168" i="10"/>
  <c r="U168" i="10" s="1"/>
  <c r="AS164" i="10"/>
  <c r="U164" i="10" s="1"/>
  <c r="AS159" i="10"/>
  <c r="U159" i="10" s="1"/>
  <c r="AS176" i="10"/>
  <c r="U176" i="10" s="1"/>
  <c r="AS142" i="10"/>
  <c r="AS139" i="10"/>
  <c r="U139" i="10" s="1"/>
  <c r="AS135" i="10"/>
  <c r="U135" i="10" s="1"/>
  <c r="AS117" i="10"/>
  <c r="U117" i="10" s="1"/>
  <c r="AS125" i="10"/>
  <c r="U125" i="10" s="1"/>
  <c r="AS107" i="10"/>
  <c r="U107" i="10" s="1"/>
  <c r="AS145" i="10"/>
  <c r="U145" i="10" s="1"/>
  <c r="AS114" i="10"/>
  <c r="U114" i="10" s="1"/>
  <c r="AS105" i="10"/>
  <c r="U105" i="10" s="1"/>
  <c r="AS95" i="10"/>
  <c r="U95" i="10" s="1"/>
  <c r="AS34" i="10"/>
  <c r="U34" i="10" s="1"/>
  <c r="AS104" i="10"/>
  <c r="U104" i="10" s="1"/>
  <c r="AS52" i="10"/>
  <c r="U52" i="10" s="1"/>
  <c r="AS27" i="10"/>
  <c r="AS99" i="10"/>
  <c r="U99" i="10" s="1"/>
  <c r="AS48" i="10"/>
  <c r="U48" i="10" s="1"/>
  <c r="AS28" i="10"/>
  <c r="U28" i="10" s="1"/>
  <c r="AS102" i="10"/>
  <c r="U102" i="10" s="1"/>
  <c r="AS22" i="10"/>
  <c r="U22" i="10" s="1"/>
  <c r="AS33" i="10"/>
  <c r="U33" i="10" s="1"/>
  <c r="AS60" i="10"/>
  <c r="U60" i="10" s="1"/>
  <c r="AS20" i="10"/>
  <c r="AS44" i="10"/>
  <c r="U44" i="10" s="1"/>
  <c r="AS21" i="10"/>
  <c r="U21" i="10" s="1"/>
  <c r="AC185" i="10"/>
  <c r="E185" i="10" s="1"/>
  <c r="AC181" i="10"/>
  <c r="E181" i="10" s="1"/>
  <c r="AC190" i="10"/>
  <c r="E190" i="10" s="1"/>
  <c r="AC155" i="10"/>
  <c r="E155" i="10" s="1"/>
  <c r="AC151" i="10"/>
  <c r="E151" i="10" s="1"/>
  <c r="AC166" i="10"/>
  <c r="E166" i="10" s="1"/>
  <c r="AC162" i="10"/>
  <c r="E162" i="10" s="1"/>
  <c r="AC175" i="10"/>
  <c r="AC144" i="10"/>
  <c r="E144" i="10" s="1"/>
  <c r="AC129" i="10"/>
  <c r="E129" i="10" s="1"/>
  <c r="AC137" i="10"/>
  <c r="E137" i="10" s="1"/>
  <c r="AC126" i="10"/>
  <c r="E126" i="10" s="1"/>
  <c r="AC112" i="10"/>
  <c r="E112" i="10" s="1"/>
  <c r="AC125" i="10"/>
  <c r="E125" i="10" s="1"/>
  <c r="AC107" i="10"/>
  <c r="E107" i="10" s="1"/>
  <c r="AC135" i="10"/>
  <c r="E135" i="10" s="1"/>
  <c r="AC114" i="10"/>
  <c r="E114" i="10" s="1"/>
  <c r="AC101" i="10"/>
  <c r="E101" i="10" s="1"/>
  <c r="AC94" i="10"/>
  <c r="AC30" i="10"/>
  <c r="E30" i="10" s="1"/>
  <c r="AC100" i="10"/>
  <c r="E100" i="10" s="1"/>
  <c r="AC39" i="10"/>
  <c r="E39" i="10" s="1"/>
  <c r="AC127" i="10"/>
  <c r="E127" i="10" s="1"/>
  <c r="AC99" i="10"/>
  <c r="E99" i="10" s="1"/>
  <c r="AC48" i="10"/>
  <c r="E48" i="10" s="1"/>
  <c r="AC28" i="10"/>
  <c r="E28" i="10" s="1"/>
  <c r="AC47" i="10"/>
  <c r="AC131" i="10"/>
  <c r="E131" i="10" s="1"/>
  <c r="AC61" i="10"/>
  <c r="E61" i="10" s="1"/>
  <c r="AC37" i="10"/>
  <c r="E37" i="10" s="1"/>
  <c r="AC25" i="10"/>
  <c r="E25" i="10" s="1"/>
  <c r="AC43" i="10"/>
  <c r="E43" i="10" s="1"/>
  <c r="AI187" i="10"/>
  <c r="K187" i="10" s="1"/>
  <c r="AI182" i="10"/>
  <c r="K182" i="10" s="1"/>
  <c r="AI173" i="10"/>
  <c r="K173" i="10" s="1"/>
  <c r="AI157" i="10"/>
  <c r="K157" i="10" s="1"/>
  <c r="AI184" i="10"/>
  <c r="K184" i="10" s="1"/>
  <c r="AI146" i="10"/>
  <c r="K146" i="10" s="1"/>
  <c r="AI113" i="10"/>
  <c r="K113" i="10" s="1"/>
  <c r="AI109" i="10"/>
  <c r="K109" i="10" s="1"/>
  <c r="AI105" i="10"/>
  <c r="K105" i="10" s="1"/>
  <c r="AI101" i="10"/>
  <c r="K101" i="10" s="1"/>
  <c r="AI97" i="10"/>
  <c r="K97" i="10" s="1"/>
  <c r="AI145" i="10"/>
  <c r="K145" i="10" s="1"/>
  <c r="AI163" i="10"/>
  <c r="K163" i="10" s="1"/>
  <c r="AI129" i="10"/>
  <c r="K129" i="10" s="1"/>
  <c r="AI142" i="10"/>
  <c r="AI121" i="10"/>
  <c r="AI164" i="10"/>
  <c r="K164" i="10" s="1"/>
  <c r="AI143" i="10"/>
  <c r="K143" i="10" s="1"/>
  <c r="AI135" i="10"/>
  <c r="K135" i="10" s="1"/>
  <c r="AI119" i="10"/>
  <c r="K119" i="10" s="1"/>
  <c r="AI50" i="10"/>
  <c r="AI32" i="10"/>
  <c r="K32" i="10" s="1"/>
  <c r="AI127" i="10"/>
  <c r="K127" i="10" s="1"/>
  <c r="AI60" i="10"/>
  <c r="K60" i="10" s="1"/>
  <c r="AI47" i="10"/>
  <c r="AI42" i="10"/>
  <c r="K42" i="10" s="1"/>
  <c r="AI29" i="10"/>
  <c r="K29" i="10" s="1"/>
  <c r="AI96" i="10"/>
  <c r="K96" i="10" s="1"/>
  <c r="AI38" i="10"/>
  <c r="K38" i="10" s="1"/>
  <c r="AI64" i="10"/>
  <c r="K64" i="10" s="1"/>
  <c r="AI152" i="10"/>
  <c r="K152" i="10" s="1"/>
  <c r="AI54" i="10"/>
  <c r="AI39" i="10"/>
  <c r="K39" i="10" s="1"/>
  <c r="AO188" i="10"/>
  <c r="Q188" i="10" s="1"/>
  <c r="AO184" i="10"/>
  <c r="Q184" i="10" s="1"/>
  <c r="AO180" i="10"/>
  <c r="Q180" i="10" s="1"/>
  <c r="AO190" i="10"/>
  <c r="Q190" i="10" s="1"/>
  <c r="AO154" i="10"/>
  <c r="Q154" i="10" s="1"/>
  <c r="AO150" i="10"/>
  <c r="Q150" i="10" s="1"/>
  <c r="AO166" i="10"/>
  <c r="Q166" i="10" s="1"/>
  <c r="AO162" i="10"/>
  <c r="Q162" i="10" s="1"/>
  <c r="AO173" i="10"/>
  <c r="Q173" i="10" s="1"/>
  <c r="AO143" i="10"/>
  <c r="Q143" i="10" s="1"/>
  <c r="AO116" i="10"/>
  <c r="Q116" i="10" s="1"/>
  <c r="AO137" i="10"/>
  <c r="Q137" i="10" s="1"/>
  <c r="AO146" i="10"/>
  <c r="Q146" i="10" s="1"/>
  <c r="AO121" i="10"/>
  <c r="AO130" i="10"/>
  <c r="Q130" i="10" s="1"/>
  <c r="AO110" i="10"/>
  <c r="Q110" i="10" s="1"/>
  <c r="AO131" i="10"/>
  <c r="Q131" i="10" s="1"/>
  <c r="AO113" i="10"/>
  <c r="Q113" i="10" s="1"/>
  <c r="AO100" i="10"/>
  <c r="Q100" i="10" s="1"/>
  <c r="AO55" i="10"/>
  <c r="Q55" i="10" s="1"/>
  <c r="AO126" i="10"/>
  <c r="Q126" i="10" s="1"/>
  <c r="AO64" i="10"/>
  <c r="Q64" i="10" s="1"/>
  <c r="AO35" i="10"/>
  <c r="Q35" i="10" s="1"/>
  <c r="AO98" i="10"/>
  <c r="Q98" i="10" s="1"/>
  <c r="AO48" i="10"/>
  <c r="Q48" i="10" s="1"/>
  <c r="AO28" i="10"/>
  <c r="Q28" i="10" s="1"/>
  <c r="AO44" i="10"/>
  <c r="Q44" i="10" s="1"/>
  <c r="AO25" i="10"/>
  <c r="Q25" i="10" s="1"/>
  <c r="AO112" i="10"/>
  <c r="Q112" i="10" s="1"/>
  <c r="AO101" i="10"/>
  <c r="Q101" i="10" s="1"/>
  <c r="AO20" i="10"/>
  <c r="AO61" i="10"/>
  <c r="Q61" i="10" s="1"/>
  <c r="AO37" i="10"/>
  <c r="Q37" i="10" s="1"/>
  <c r="Y188" i="10"/>
  <c r="Y188" i="11" s="1"/>
  <c r="Y184" i="10"/>
  <c r="Y184" i="11" s="1"/>
  <c r="Y180" i="10"/>
  <c r="Y180" i="11" s="1"/>
  <c r="Y169" i="10"/>
  <c r="Y169" i="11" s="1"/>
  <c r="Y153" i="10"/>
  <c r="Y153" i="11" s="1"/>
  <c r="Y190" i="10"/>
  <c r="Y190" i="11" s="1"/>
  <c r="Y166" i="10"/>
  <c r="Y166" i="11" s="1"/>
  <c r="Y162" i="10"/>
  <c r="Y162" i="11" s="1"/>
  <c r="Y175" i="10"/>
  <c r="Y144" i="10"/>
  <c r="Y144" i="11" s="1"/>
  <c r="Y129" i="10"/>
  <c r="Y129" i="11" s="1"/>
  <c r="Y138" i="10"/>
  <c r="Y138" i="11" s="1"/>
  <c r="Y146" i="10"/>
  <c r="Y146" i="11" s="1"/>
  <c r="Y121" i="10"/>
  <c r="Y130" i="10"/>
  <c r="Y130" i="11" s="1"/>
  <c r="Y110" i="10"/>
  <c r="Y110" i="11" s="1"/>
  <c r="Y131" i="10"/>
  <c r="Y131" i="11" s="1"/>
  <c r="Y113" i="10"/>
  <c r="Y113" i="11" s="1"/>
  <c r="Y104" i="10"/>
  <c r="Y104" i="11" s="1"/>
  <c r="Y95" i="10"/>
  <c r="Y95" i="11" s="1"/>
  <c r="Y34" i="10"/>
  <c r="Y33" i="11" s="1"/>
  <c r="Y103" i="10"/>
  <c r="Y103" i="11" s="1"/>
  <c r="Y52" i="10"/>
  <c r="Y52" i="11" s="1"/>
  <c r="Y27" i="10"/>
  <c r="Y102" i="10"/>
  <c r="Y102" i="11" s="1"/>
  <c r="Y50" i="10"/>
  <c r="Y32" i="10"/>
  <c r="Y31" i="11" s="1"/>
  <c r="Y44" i="10"/>
  <c r="Y43" i="11" s="1"/>
  <c r="Y25" i="10"/>
  <c r="Y24" i="11" s="1"/>
  <c r="Y101" i="10"/>
  <c r="Y101" i="11" s="1"/>
  <c r="Y56" i="10"/>
  <c r="Y56" i="11" s="1"/>
  <c r="Y62" i="10"/>
  <c r="Y62" i="11" s="1"/>
  <c r="Y58" i="10"/>
  <c r="AD187" i="10"/>
  <c r="F187" i="10" s="1"/>
  <c r="AD185" i="10"/>
  <c r="F185" i="10" s="1"/>
  <c r="AD177" i="10"/>
  <c r="F177" i="10" s="1"/>
  <c r="AD166" i="10"/>
  <c r="F166" i="10" s="1"/>
  <c r="AD162" i="10"/>
  <c r="F162" i="10" s="1"/>
  <c r="AD173" i="10"/>
  <c r="F173" i="10" s="1"/>
  <c r="AD181" i="10"/>
  <c r="F181" i="10" s="1"/>
  <c r="AD157" i="10"/>
  <c r="F157" i="10" s="1"/>
  <c r="AD138" i="10"/>
  <c r="F138" i="10" s="1"/>
  <c r="AD134" i="10"/>
  <c r="AD126" i="10"/>
  <c r="F126" i="10" s="1"/>
  <c r="AD122" i="10"/>
  <c r="F122" i="10" s="1"/>
  <c r="AD155" i="10"/>
  <c r="F155" i="10" s="1"/>
  <c r="AD146" i="10"/>
  <c r="F146" i="10" s="1"/>
  <c r="AD152" i="10"/>
  <c r="F152" i="10" s="1"/>
  <c r="AD145" i="10"/>
  <c r="F145" i="10" s="1"/>
  <c r="AD114" i="10"/>
  <c r="F114" i="10" s="1"/>
  <c r="AD131" i="10"/>
  <c r="F131" i="10" s="1"/>
  <c r="AD104" i="10"/>
  <c r="F104" i="10" s="1"/>
  <c r="AD52" i="10"/>
  <c r="F52" i="10" s="1"/>
  <c r="AD27" i="10"/>
  <c r="AD103" i="10"/>
  <c r="F103" i="10" s="1"/>
  <c r="AD50" i="10"/>
  <c r="AD32" i="10"/>
  <c r="F32" i="10" s="1"/>
  <c r="AD102" i="10"/>
  <c r="F102" i="10" s="1"/>
  <c r="AD60" i="10"/>
  <c r="F60" i="10" s="1"/>
  <c r="AD47" i="10"/>
  <c r="AD42" i="10"/>
  <c r="F42" i="10" s="1"/>
  <c r="AD29" i="10"/>
  <c r="F29" i="10" s="1"/>
  <c r="AD101" i="10"/>
  <c r="F101" i="10" s="1"/>
  <c r="AD94" i="10"/>
  <c r="AD55" i="10"/>
  <c r="F55" i="10" s="1"/>
  <c r="AU190" i="10"/>
  <c r="AU184" i="10"/>
  <c r="AU179" i="10"/>
  <c r="AU180" i="10"/>
  <c r="AU157" i="10"/>
  <c r="AU168" i="10"/>
  <c r="AU164" i="10"/>
  <c r="AU155" i="10"/>
  <c r="AU146" i="10"/>
  <c r="AU113" i="10"/>
  <c r="AU109" i="10"/>
  <c r="AU105" i="10"/>
  <c r="AU101" i="10"/>
  <c r="AU97" i="10"/>
  <c r="AU152" i="10"/>
  <c r="AU139" i="10"/>
  <c r="AU130" i="10"/>
  <c r="AU128" i="10"/>
  <c r="AU138" i="10"/>
  <c r="AU123" i="10"/>
  <c r="AU129" i="10"/>
  <c r="AU51" i="10"/>
  <c r="AU36" i="10"/>
  <c r="AU62" i="10"/>
  <c r="AU58" i="10"/>
  <c r="AU44" i="10"/>
  <c r="AU37" i="10"/>
  <c r="AU24" i="10"/>
  <c r="AU94" i="10"/>
  <c r="AU30" i="10"/>
  <c r="AU64" i="10"/>
  <c r="AU31" i="10"/>
  <c r="AU54" i="10"/>
  <c r="AE186" i="10"/>
  <c r="G186" i="10" s="1"/>
  <c r="AE184" i="10"/>
  <c r="G184" i="10" s="1"/>
  <c r="AE179" i="10"/>
  <c r="G179" i="10" s="1"/>
  <c r="AE158" i="10"/>
  <c r="G158" i="10" s="1"/>
  <c r="AE172" i="10"/>
  <c r="AE169" i="10"/>
  <c r="G169" i="10" s="1"/>
  <c r="AE165" i="10"/>
  <c r="G165" i="10" s="1"/>
  <c r="AE161" i="10"/>
  <c r="AE148" i="10"/>
  <c r="AE114" i="10"/>
  <c r="G114" i="10" s="1"/>
  <c r="AE110" i="10"/>
  <c r="G110" i="10" s="1"/>
  <c r="AE106" i="10"/>
  <c r="G106" i="10" s="1"/>
  <c r="AE102" i="10"/>
  <c r="G102" i="10" s="1"/>
  <c r="AE98" i="10"/>
  <c r="G98" i="10" s="1"/>
  <c r="AE145" i="10"/>
  <c r="G145" i="10" s="1"/>
  <c r="AE139" i="10"/>
  <c r="G139" i="10" s="1"/>
  <c r="AE125" i="10"/>
  <c r="G125" i="10" s="1"/>
  <c r="AE128" i="10"/>
  <c r="G128" i="10" s="1"/>
  <c r="AE136" i="10"/>
  <c r="G136" i="10" s="1"/>
  <c r="AE119" i="10"/>
  <c r="G119" i="10" s="1"/>
  <c r="AE63" i="10"/>
  <c r="G63" i="10" s="1"/>
  <c r="AE40" i="10"/>
  <c r="G40" i="10" s="1"/>
  <c r="AE115" i="10"/>
  <c r="G115" i="10" s="1"/>
  <c r="AE59" i="10"/>
  <c r="G59" i="10" s="1"/>
  <c r="AE45" i="10"/>
  <c r="G45" i="10" s="1"/>
  <c r="AE41" i="10"/>
  <c r="G41" i="10" s="1"/>
  <c r="AE25" i="10"/>
  <c r="G25" i="10" s="1"/>
  <c r="AE96" i="10"/>
  <c r="G96" i="10" s="1"/>
  <c r="AE38" i="10"/>
  <c r="G38" i="10" s="1"/>
  <c r="AE20" i="10"/>
  <c r="AE21" i="10"/>
  <c r="G21" i="10" s="1"/>
  <c r="AE22" i="10"/>
  <c r="G22" i="10" s="1"/>
  <c r="AE54" i="10"/>
  <c r="Z190" i="10"/>
  <c r="Z184" i="10"/>
  <c r="Z177" i="10"/>
  <c r="Z163" i="10"/>
  <c r="AQ150" i="10"/>
  <c r="S150" i="10" s="1"/>
  <c r="AQ36" i="10"/>
  <c r="S36" i="10" s="1"/>
  <c r="AQ41" i="10"/>
  <c r="S41" i="10" s="1"/>
  <c r="AQ96" i="10"/>
  <c r="S96" i="10" s="1"/>
  <c r="AQ35" i="10"/>
  <c r="S35" i="10" s="1"/>
  <c r="AG184" i="10"/>
  <c r="I184" i="10" s="1"/>
  <c r="AG190" i="10"/>
  <c r="I190" i="10" s="1"/>
  <c r="AG151" i="10"/>
  <c r="I151" i="10" s="1"/>
  <c r="AG162" i="10"/>
  <c r="I162" i="10" s="1"/>
  <c r="AG173" i="10"/>
  <c r="I173" i="10" s="1"/>
  <c r="AG177" i="10"/>
  <c r="I177" i="10" s="1"/>
  <c r="AG148" i="10"/>
  <c r="AG131" i="10"/>
  <c r="I131" i="10" s="1"/>
  <c r="AG115" i="10"/>
  <c r="I115" i="10" s="1"/>
  <c r="AG132" i="10"/>
  <c r="I132" i="10" s="1"/>
  <c r="AG109" i="10"/>
  <c r="I109" i="10" s="1"/>
  <c r="AG38" i="10"/>
  <c r="I38" i="10" s="1"/>
  <c r="AG106" i="10"/>
  <c r="I106" i="10" s="1"/>
  <c r="AG35" i="10"/>
  <c r="I35" i="10" s="1"/>
  <c r="AG51" i="10"/>
  <c r="I51" i="10" s="1"/>
  <c r="AG56" i="10"/>
  <c r="I56" i="10" s="1"/>
  <c r="AG103" i="10"/>
  <c r="I103" i="10" s="1"/>
  <c r="AG45" i="10"/>
  <c r="I45" i="10" s="1"/>
  <c r="AG47" i="10"/>
  <c r="AM180" i="10"/>
  <c r="O180" i="10" s="1"/>
  <c r="AM183" i="10"/>
  <c r="O183" i="10" s="1"/>
  <c r="AM176" i="10"/>
  <c r="O176" i="10" s="1"/>
  <c r="AM172" i="10"/>
  <c r="AM169" i="10"/>
  <c r="O169" i="10" s="1"/>
  <c r="AM118" i="10"/>
  <c r="O118" i="10" s="1"/>
  <c r="AM111" i="10"/>
  <c r="O111" i="10" s="1"/>
  <c r="AM107" i="10"/>
  <c r="O107" i="10" s="1"/>
  <c r="AM103" i="10"/>
  <c r="O103" i="10" s="1"/>
  <c r="AM156" i="10"/>
  <c r="O156" i="10" s="1"/>
  <c r="AM140" i="10"/>
  <c r="O140" i="10" s="1"/>
  <c r="AM134" i="10"/>
  <c r="AM164" i="10"/>
  <c r="O164" i="10" s="1"/>
  <c r="AM150" i="10"/>
  <c r="O150" i="10" s="1"/>
  <c r="AM122" i="10"/>
  <c r="O122" i="10" s="1"/>
  <c r="AM167" i="10"/>
  <c r="O167" i="10" s="1"/>
  <c r="AM48" i="10"/>
  <c r="O48" i="10" s="1"/>
  <c r="AM62" i="10"/>
  <c r="O62" i="10" s="1"/>
  <c r="AM58" i="10"/>
  <c r="AM37" i="10"/>
  <c r="O37" i="10" s="1"/>
  <c r="AM24" i="10"/>
  <c r="O24" i="10" s="1"/>
  <c r="AM30" i="10"/>
  <c r="O30" i="10" s="1"/>
  <c r="AM128" i="10"/>
  <c r="O128" i="10" s="1"/>
  <c r="AM22" i="10"/>
  <c r="O22" i="10" s="1"/>
  <c r="W185" i="10"/>
  <c r="W179" i="10"/>
  <c r="D183" i="9" s="1"/>
  <c r="BA183" i="9" s="1"/>
  <c r="BB183" i="9" s="1"/>
  <c r="W172" i="10"/>
  <c r="W146" i="10"/>
  <c r="D150" i="9" s="1"/>
  <c r="BA150" i="9" s="1"/>
  <c r="BB150" i="9" s="1"/>
  <c r="W109" i="10"/>
  <c r="W101" i="10"/>
  <c r="W143" i="10"/>
  <c r="W117" i="10"/>
  <c r="W150" i="10"/>
  <c r="W136" i="10"/>
  <c r="W121" i="10"/>
  <c r="W36" i="10"/>
  <c r="W58" i="10"/>
  <c r="W37" i="10"/>
  <c r="W24" i="10"/>
  <c r="W55" i="10"/>
  <c r="W35" i="10"/>
  <c r="W22" i="10"/>
  <c r="AS185" i="10"/>
  <c r="U185" i="10" s="1"/>
  <c r="AS181" i="10"/>
  <c r="U181" i="10" s="1"/>
  <c r="AS190" i="10"/>
  <c r="U190" i="10" s="1"/>
  <c r="AS156" i="10"/>
  <c r="U156" i="10" s="1"/>
  <c r="AS152" i="10"/>
  <c r="U152" i="10" s="1"/>
  <c r="AS167" i="10"/>
  <c r="U167" i="10" s="1"/>
  <c r="AS163" i="10"/>
  <c r="U163" i="10" s="1"/>
  <c r="AS157" i="10"/>
  <c r="U157" i="10" s="1"/>
  <c r="AS140" i="10"/>
  <c r="U140" i="10" s="1"/>
  <c r="AS138" i="10"/>
  <c r="U138" i="10" s="1"/>
  <c r="AS149" i="10"/>
  <c r="U149" i="10" s="1"/>
  <c r="AS115" i="10"/>
  <c r="U115" i="10" s="1"/>
  <c r="AS170" i="10"/>
  <c r="U170" i="10" s="1"/>
  <c r="AS130" i="10"/>
  <c r="U130" i="10" s="1"/>
  <c r="AS101" i="10"/>
  <c r="U101" i="10" s="1"/>
  <c r="AS94" i="10"/>
  <c r="AS100" i="10"/>
  <c r="U100" i="10" s="1"/>
  <c r="AS39" i="10"/>
  <c r="U39" i="10" s="1"/>
  <c r="AS63" i="10"/>
  <c r="U63" i="10" s="1"/>
  <c r="AS23" i="10"/>
  <c r="U23" i="10" s="1"/>
  <c r="AS25" i="10"/>
  <c r="U25" i="10" s="1"/>
  <c r="AC184" i="10"/>
  <c r="E184" i="10" s="1"/>
  <c r="AC189" i="10"/>
  <c r="E189" i="10" s="1"/>
  <c r="AC150" i="10"/>
  <c r="E150" i="10" s="1"/>
  <c r="AC161" i="10"/>
  <c r="AC143" i="10"/>
  <c r="E143" i="10" s="1"/>
  <c r="AC136" i="10"/>
  <c r="E136" i="10" s="1"/>
  <c r="AC176" i="10"/>
  <c r="E176" i="10" s="1"/>
  <c r="AC148" i="10"/>
  <c r="AC110" i="10"/>
  <c r="E110" i="10" s="1"/>
  <c r="AC55" i="10"/>
  <c r="E55" i="10" s="1"/>
  <c r="AC64" i="10"/>
  <c r="E64" i="10" s="1"/>
  <c r="AC123" i="10"/>
  <c r="E123" i="10" s="1"/>
  <c r="AC40" i="10"/>
  <c r="E40" i="10" s="1"/>
  <c r="AC29" i="10"/>
  <c r="E29" i="10" s="1"/>
  <c r="AC60" i="10"/>
  <c r="E60" i="10" s="1"/>
  <c r="AC24" i="10"/>
  <c r="E24" i="10" s="1"/>
  <c r="AI176" i="10"/>
  <c r="K176" i="10" s="1"/>
  <c r="AI128" i="10"/>
  <c r="K128" i="10" s="1"/>
  <c r="AI59" i="10"/>
  <c r="K59" i="10" s="1"/>
  <c r="AI25" i="10"/>
  <c r="K25" i="10" s="1"/>
  <c r="AI27" i="10"/>
  <c r="AI35" i="10"/>
  <c r="K35" i="10" s="1"/>
  <c r="AO187" i="10"/>
  <c r="Q187" i="10" s="1"/>
  <c r="AO183" i="10"/>
  <c r="Q183" i="10" s="1"/>
  <c r="AO179" i="10"/>
  <c r="Q179" i="10" s="1"/>
  <c r="AO153" i="10"/>
  <c r="Q153" i="10" s="1"/>
  <c r="AO177" i="10"/>
  <c r="Q177" i="10" s="1"/>
  <c r="AO165" i="10"/>
  <c r="Q165" i="10" s="1"/>
  <c r="AO158" i="10"/>
  <c r="Q158" i="10" s="1"/>
  <c r="AO157" i="10"/>
  <c r="Q157" i="10" s="1"/>
  <c r="AO136" i="10"/>
  <c r="Q136" i="10" s="1"/>
  <c r="AO118" i="10"/>
  <c r="Q118" i="10" s="1"/>
  <c r="AO106" i="10"/>
  <c r="Q106" i="10" s="1"/>
  <c r="AO109" i="10"/>
  <c r="Q109" i="10" s="1"/>
  <c r="AO38" i="10"/>
  <c r="Q38" i="10" s="1"/>
  <c r="AO54" i="10"/>
  <c r="AO63" i="10"/>
  <c r="Q63" i="10" s="1"/>
  <c r="AO23" i="10"/>
  <c r="Q23" i="10" s="1"/>
  <c r="AO24" i="10"/>
  <c r="Q24" i="10" s="1"/>
  <c r="AO97" i="10"/>
  <c r="Q97" i="10" s="1"/>
  <c r="AO60" i="10"/>
  <c r="Q60" i="10" s="1"/>
  <c r="Y187" i="10"/>
  <c r="Y187" i="11" s="1"/>
  <c r="Y179" i="10"/>
  <c r="Y179" i="11" s="1"/>
  <c r="Y152" i="10"/>
  <c r="Y152" i="11" s="1"/>
  <c r="Y165" i="10"/>
  <c r="Y165" i="11" s="1"/>
  <c r="Y143" i="10"/>
  <c r="Y143" i="11" s="1"/>
  <c r="Y137" i="10"/>
  <c r="Y137" i="11" s="1"/>
  <c r="Y118" i="10"/>
  <c r="Y118" i="11" s="1"/>
  <c r="Y106" i="10"/>
  <c r="Y106" i="11" s="1"/>
  <c r="Y126" i="10"/>
  <c r="Y126" i="11" s="1"/>
  <c r="Y94" i="10"/>
  <c r="Y39" i="10"/>
  <c r="Y38" i="11" s="1"/>
  <c r="Y98" i="10"/>
  <c r="Y98" i="11" s="1"/>
  <c r="Y43" i="10"/>
  <c r="Y42" i="11" s="1"/>
  <c r="Y61" i="10"/>
  <c r="Y61" i="11" s="1"/>
  <c r="AD188" i="10"/>
  <c r="F188" i="10" s="1"/>
  <c r="AD165" i="10"/>
  <c r="F165" i="10" s="1"/>
  <c r="AD178" i="10"/>
  <c r="F178" i="10" s="1"/>
  <c r="AD132" i="10"/>
  <c r="F132" i="10" s="1"/>
  <c r="AD151" i="10"/>
  <c r="F151" i="10" s="1"/>
  <c r="AD143" i="10"/>
  <c r="F143" i="10" s="1"/>
  <c r="AD100" i="10"/>
  <c r="F100" i="10" s="1"/>
  <c r="AD99" i="10"/>
  <c r="F99" i="10" s="1"/>
  <c r="AD59" i="10"/>
  <c r="F59" i="10" s="1"/>
  <c r="AD97" i="10"/>
  <c r="F97" i="10" s="1"/>
  <c r="AU189" i="10"/>
  <c r="AU167" i="10"/>
  <c r="AU112" i="10"/>
  <c r="AU185" i="10"/>
  <c r="AU124" i="10"/>
  <c r="AU50" i="10"/>
  <c r="AU43" i="10"/>
  <c r="AU39" i="10"/>
  <c r="AE182" i="10"/>
  <c r="G182" i="10" s="1"/>
  <c r="AE170" i="10"/>
  <c r="G170" i="10" s="1"/>
  <c r="AE146" i="10"/>
  <c r="G146" i="10" s="1"/>
  <c r="AE101" i="10"/>
  <c r="G101" i="10" s="1"/>
  <c r="AE137" i="10"/>
  <c r="G137" i="10" s="1"/>
  <c r="AE134" i="10"/>
  <c r="AE36" i="10"/>
  <c r="G36" i="10" s="1"/>
  <c r="AE44" i="10"/>
  <c r="G44" i="10" s="1"/>
  <c r="AE95" i="10"/>
  <c r="G95" i="10" s="1"/>
  <c r="AE52" i="10"/>
  <c r="G52" i="10" s="1"/>
  <c r="Z186" i="10"/>
  <c r="Z166" i="10"/>
  <c r="Z169" i="10"/>
  <c r="Z122" i="10"/>
  <c r="Z116" i="10"/>
  <c r="Z64" i="10"/>
  <c r="Z36" i="10"/>
  <c r="Z43" i="10"/>
  <c r="Z97" i="10"/>
  <c r="AK188" i="10"/>
  <c r="M188" i="10" s="1"/>
  <c r="AK154" i="10"/>
  <c r="M154" i="10" s="1"/>
  <c r="AK173" i="10"/>
  <c r="M173" i="10" s="1"/>
  <c r="AK134" i="10"/>
  <c r="AK111" i="10"/>
  <c r="M111" i="10" s="1"/>
  <c r="AK35" i="10"/>
  <c r="M35" i="10" s="1"/>
  <c r="AK28" i="10"/>
  <c r="M28" i="10" s="1"/>
  <c r="AK25" i="10"/>
  <c r="M25" i="10" s="1"/>
  <c r="AF190" i="10"/>
  <c r="H190" i="10" s="1"/>
  <c r="AF182" i="10"/>
  <c r="H182" i="10" s="1"/>
  <c r="AF152" i="10"/>
  <c r="H152" i="10" s="1"/>
  <c r="AF164" i="10"/>
  <c r="H164" i="10" s="1"/>
  <c r="AF140" i="10"/>
  <c r="H140" i="10" s="1"/>
  <c r="AF131" i="10"/>
  <c r="H131" i="10" s="1"/>
  <c r="AF113" i="10"/>
  <c r="H113" i="10" s="1"/>
  <c r="AF99" i="10"/>
  <c r="H99" i="10" s="1"/>
  <c r="AF41" i="10"/>
  <c r="H41" i="10" s="1"/>
  <c r="AF95" i="10"/>
  <c r="H95" i="10" s="1"/>
  <c r="AF97" i="10"/>
  <c r="H97" i="10" s="1"/>
  <c r="AF63" i="10"/>
  <c r="H63" i="10" s="1"/>
  <c r="AF20" i="10"/>
  <c r="AQ185" i="10"/>
  <c r="S185" i="10" s="1"/>
  <c r="AQ188" i="10"/>
  <c r="S188" i="10" s="1"/>
  <c r="AQ173" i="10"/>
  <c r="S173" i="10" s="1"/>
  <c r="AQ179" i="10"/>
  <c r="S179" i="10" s="1"/>
  <c r="AQ157" i="10"/>
  <c r="S157" i="10" s="1"/>
  <c r="AQ169" i="10"/>
  <c r="S169" i="10" s="1"/>
  <c r="AQ148" i="10"/>
  <c r="AQ114" i="10"/>
  <c r="S114" i="10" s="1"/>
  <c r="AQ110" i="10"/>
  <c r="S110" i="10" s="1"/>
  <c r="AQ106" i="10"/>
  <c r="S106" i="10" s="1"/>
  <c r="AQ102" i="10"/>
  <c r="S102" i="10" s="1"/>
  <c r="AQ98" i="10"/>
  <c r="S98" i="10" s="1"/>
  <c r="AQ166" i="10"/>
  <c r="S166" i="10" s="1"/>
  <c r="AQ162" i="10"/>
  <c r="S162" i="10" s="1"/>
  <c r="AQ145" i="10"/>
  <c r="S145" i="10" s="1"/>
  <c r="AQ136" i="10"/>
  <c r="S136" i="10" s="1"/>
  <c r="AQ156" i="10"/>
  <c r="S156" i="10" s="1"/>
  <c r="AQ127" i="10"/>
  <c r="S127" i="10" s="1"/>
  <c r="AQ143" i="10"/>
  <c r="S143" i="10" s="1"/>
  <c r="AQ135" i="10"/>
  <c r="S135" i="10" s="1"/>
  <c r="AQ115" i="10"/>
  <c r="S115" i="10" s="1"/>
  <c r="AQ50" i="10"/>
  <c r="AQ32" i="10"/>
  <c r="S32" i="10" s="1"/>
  <c r="AQ62" i="10"/>
  <c r="S62" i="10" s="1"/>
  <c r="AQ58" i="10"/>
  <c r="AQ44" i="10"/>
  <c r="S44" i="10" s="1"/>
  <c r="AQ37" i="10"/>
  <c r="S37" i="10" s="1"/>
  <c r="AQ24" i="10"/>
  <c r="S24" i="10" s="1"/>
  <c r="AQ95" i="10"/>
  <c r="S95" i="10" s="1"/>
  <c r="AQ34" i="10"/>
  <c r="S34" i="10" s="1"/>
  <c r="AQ23" i="10"/>
  <c r="S23" i="10" s="1"/>
  <c r="AQ64" i="10"/>
  <c r="S64" i="10" s="1"/>
  <c r="AQ52" i="10"/>
  <c r="S52" i="10" s="1"/>
  <c r="AG187" i="10"/>
  <c r="I187" i="10" s="1"/>
  <c r="AG183" i="10"/>
  <c r="I183" i="10" s="1"/>
  <c r="AG179" i="10"/>
  <c r="I179" i="10" s="1"/>
  <c r="AG176" i="10"/>
  <c r="I176" i="10" s="1"/>
  <c r="AG154" i="10"/>
  <c r="I154" i="10" s="1"/>
  <c r="AG150" i="10"/>
  <c r="I150" i="10" s="1"/>
  <c r="AG165" i="10"/>
  <c r="I165" i="10" s="1"/>
  <c r="AG161" i="10"/>
  <c r="AG158" i="10"/>
  <c r="I158" i="10" s="1"/>
  <c r="AG140" i="10"/>
  <c r="I140" i="10" s="1"/>
  <c r="AG170" i="10"/>
  <c r="I170" i="10" s="1"/>
  <c r="AG136" i="10"/>
  <c r="I136" i="10" s="1"/>
  <c r="AG146" i="10"/>
  <c r="I146" i="10" s="1"/>
  <c r="AG127" i="10"/>
  <c r="I127" i="10" s="1"/>
  <c r="AG126" i="10"/>
  <c r="I126" i="10" s="1"/>
  <c r="AG112" i="10"/>
  <c r="I112" i="10" s="1"/>
  <c r="AG125" i="10"/>
  <c r="I125" i="10" s="1"/>
  <c r="AG130" i="10"/>
  <c r="I130" i="10" s="1"/>
  <c r="AG107" i="10"/>
  <c r="I107" i="10" s="1"/>
  <c r="AG95" i="10"/>
  <c r="I95" i="10" s="1"/>
  <c r="AG34" i="10"/>
  <c r="I34" i="10" s="1"/>
  <c r="AG105" i="10"/>
  <c r="I105" i="10" s="1"/>
  <c r="AG54" i="10"/>
  <c r="AG31" i="10"/>
  <c r="I31" i="10" s="1"/>
  <c r="AG104" i="10"/>
  <c r="I104" i="10" s="1"/>
  <c r="AG50" i="10"/>
  <c r="AG32" i="10"/>
  <c r="I32" i="10" s="1"/>
  <c r="AG33" i="10"/>
  <c r="I33" i="10" s="1"/>
  <c r="AG99" i="10"/>
  <c r="I99" i="10" s="1"/>
  <c r="AG59" i="10"/>
  <c r="I59" i="10" s="1"/>
  <c r="AG44" i="10"/>
  <c r="I44" i="10" s="1"/>
  <c r="AG25" i="10"/>
  <c r="I25" i="10" s="1"/>
  <c r="AG21" i="10"/>
  <c r="I21" i="10" s="1"/>
  <c r="AM190" i="10"/>
  <c r="O190" i="10" s="1"/>
  <c r="AM185" i="10"/>
  <c r="O185" i="10" s="1"/>
  <c r="AM186" i="10"/>
  <c r="O186" i="10" s="1"/>
  <c r="AM173" i="10"/>
  <c r="O173" i="10" s="1"/>
  <c r="AM170" i="10"/>
  <c r="O170" i="10" s="1"/>
  <c r="AM177" i="10"/>
  <c r="O177" i="10" s="1"/>
  <c r="AM148" i="10"/>
  <c r="AM114" i="10"/>
  <c r="O114" i="10" s="1"/>
  <c r="AM110" i="10"/>
  <c r="O110" i="10" s="1"/>
  <c r="AM106" i="10"/>
  <c r="O106" i="10" s="1"/>
  <c r="AM102" i="10"/>
  <c r="O102" i="10" s="1"/>
  <c r="AM98" i="10"/>
  <c r="O98" i="10" s="1"/>
  <c r="AM152" i="10"/>
  <c r="O152" i="10" s="1"/>
  <c r="AM139" i="10"/>
  <c r="O139" i="10" s="1"/>
  <c r="AM127" i="10"/>
  <c r="O127" i="10" s="1"/>
  <c r="AM179" i="10"/>
  <c r="O179" i="10" s="1"/>
  <c r="AM162" i="10"/>
  <c r="O162" i="10" s="1"/>
  <c r="AM144" i="10"/>
  <c r="O144" i="10" s="1"/>
  <c r="AM115" i="10"/>
  <c r="O115" i="10" s="1"/>
  <c r="AM130" i="10"/>
  <c r="O130" i="10" s="1"/>
  <c r="AM63" i="10"/>
  <c r="O63" i="10" s="1"/>
  <c r="AM40" i="10"/>
  <c r="O40" i="10" s="1"/>
  <c r="AM165" i="10"/>
  <c r="O165" i="10" s="1"/>
  <c r="AM61" i="10"/>
  <c r="O61" i="10" s="1"/>
  <c r="AM56" i="10"/>
  <c r="O56" i="10" s="1"/>
  <c r="AM43" i="10"/>
  <c r="O43" i="10" s="1"/>
  <c r="AM33" i="10"/>
  <c r="O33" i="10" s="1"/>
  <c r="AM163" i="10"/>
  <c r="O163" i="10" s="1"/>
  <c r="AM55" i="10"/>
  <c r="O55" i="10" s="1"/>
  <c r="AM52" i="10"/>
  <c r="O52" i="10" s="1"/>
  <c r="AM124" i="10"/>
  <c r="O124" i="10" s="1"/>
  <c r="AM161" i="10"/>
  <c r="W188" i="10"/>
  <c r="W189" i="10"/>
  <c r="W178" i="10"/>
  <c r="W173" i="10"/>
  <c r="W170" i="10"/>
  <c r="D174" i="9" s="1"/>
  <c r="BA174" i="9" s="1"/>
  <c r="BB174" i="9" s="1"/>
  <c r="W151" i="10"/>
  <c r="D155" i="9" s="1"/>
  <c r="BA155" i="9" s="1"/>
  <c r="BB155" i="9" s="1"/>
  <c r="W131" i="10"/>
  <c r="W112" i="10"/>
  <c r="W108" i="10"/>
  <c r="W104" i="10"/>
  <c r="W100" i="10"/>
  <c r="D104" i="9" s="1"/>
  <c r="BA104" i="9" s="1"/>
  <c r="BB104" i="9" s="1"/>
  <c r="W156" i="10"/>
  <c r="W140" i="10"/>
  <c r="W127" i="10"/>
  <c r="D131" i="9" s="1"/>
  <c r="BA131" i="9" s="1"/>
  <c r="BB131" i="9" s="1"/>
  <c r="W177" i="10"/>
  <c r="W161" i="10"/>
  <c r="W144" i="10"/>
  <c r="D148" i="9" s="1"/>
  <c r="BA148" i="9" s="1"/>
  <c r="BB148" i="9" s="1"/>
  <c r="W115" i="10"/>
  <c r="W132" i="10"/>
  <c r="W164" i="10"/>
  <c r="W50" i="10"/>
  <c r="W32" i="10"/>
  <c r="W61" i="10"/>
  <c r="W56" i="10"/>
  <c r="W43" i="10"/>
  <c r="W33" i="10"/>
  <c r="W168" i="10"/>
  <c r="W96" i="10"/>
  <c r="W38" i="10"/>
  <c r="W31" i="10"/>
  <c r="W21" i="10"/>
  <c r="W64" i="10"/>
  <c r="W23" i="10"/>
  <c r="AS188" i="10"/>
  <c r="U188" i="10" s="1"/>
  <c r="AS184" i="10"/>
  <c r="U184" i="10" s="1"/>
  <c r="AS180" i="10"/>
  <c r="U180" i="10" s="1"/>
  <c r="AS189" i="10"/>
  <c r="U189" i="10" s="1"/>
  <c r="AS155" i="10"/>
  <c r="U155" i="10" s="1"/>
  <c r="AS151" i="10"/>
  <c r="U151" i="10" s="1"/>
  <c r="AS166" i="10"/>
  <c r="U166" i="10" s="1"/>
  <c r="AS162" i="10"/>
  <c r="U162" i="10" s="1"/>
  <c r="AS173" i="10"/>
  <c r="U173" i="10" s="1"/>
  <c r="AS144" i="10"/>
  <c r="U144" i="10" s="1"/>
  <c r="AS129" i="10"/>
  <c r="U129" i="10" s="1"/>
  <c r="AS137" i="10"/>
  <c r="U137" i="10" s="1"/>
  <c r="AS126" i="10"/>
  <c r="U126" i="10" s="1"/>
  <c r="AS112" i="10"/>
  <c r="U112" i="10" s="1"/>
  <c r="AS118" i="10"/>
  <c r="U118" i="10" s="1"/>
  <c r="AS148" i="10"/>
  <c r="AS128" i="10"/>
  <c r="U128" i="10" s="1"/>
  <c r="AS134" i="10"/>
  <c r="AS97" i="10"/>
  <c r="U97" i="10" s="1"/>
  <c r="AS55" i="10"/>
  <c r="U55" i="10" s="1"/>
  <c r="AS113" i="10"/>
  <c r="U113" i="10" s="1"/>
  <c r="AS64" i="10"/>
  <c r="U64" i="10" s="1"/>
  <c r="AS35" i="10"/>
  <c r="U35" i="10" s="1"/>
  <c r="AS106" i="10"/>
  <c r="U106" i="10" s="1"/>
  <c r="AS51" i="10"/>
  <c r="U51" i="10" s="1"/>
  <c r="AS36" i="10"/>
  <c r="U36" i="10" s="1"/>
  <c r="AS127" i="10"/>
  <c r="U127" i="10" s="1"/>
  <c r="AS47" i="10"/>
  <c r="AS172" i="10"/>
  <c r="AS62" i="10"/>
  <c r="U62" i="10" s="1"/>
  <c r="AS58" i="10"/>
  <c r="AS24" i="10"/>
  <c r="U24" i="10" s="1"/>
  <c r="AS42" i="10"/>
  <c r="U42" i="10" s="1"/>
  <c r="AC187" i="10"/>
  <c r="E187" i="10" s="1"/>
  <c r="AC183" i="10"/>
  <c r="E183" i="10" s="1"/>
  <c r="AC179" i="10"/>
  <c r="E179" i="10" s="1"/>
  <c r="AC169" i="10"/>
  <c r="E169" i="10" s="1"/>
  <c r="AC153" i="10"/>
  <c r="E153" i="10" s="1"/>
  <c r="AC168" i="10"/>
  <c r="E168" i="10" s="1"/>
  <c r="AC164" i="10"/>
  <c r="E164" i="10" s="1"/>
  <c r="AC159" i="10"/>
  <c r="E159" i="10" s="1"/>
  <c r="AC158" i="10"/>
  <c r="E158" i="10" s="1"/>
  <c r="AC142" i="10"/>
  <c r="AC139" i="10"/>
  <c r="E139" i="10" s="1"/>
  <c r="AC170" i="10"/>
  <c r="E170" i="10" s="1"/>
  <c r="AC117" i="10"/>
  <c r="E117" i="10" s="1"/>
  <c r="AC172" i="10"/>
  <c r="AC118" i="10"/>
  <c r="E118" i="10" s="1"/>
  <c r="AC146" i="10"/>
  <c r="E146" i="10" s="1"/>
  <c r="AC128" i="10"/>
  <c r="E128" i="10" s="1"/>
  <c r="AC113" i="10"/>
  <c r="E113" i="10" s="1"/>
  <c r="AC96" i="10"/>
  <c r="E96" i="10" s="1"/>
  <c r="AC38" i="10"/>
  <c r="E38" i="10" s="1"/>
  <c r="AC109" i="10"/>
  <c r="E109" i="10" s="1"/>
  <c r="AC54" i="10"/>
  <c r="AC31" i="10"/>
  <c r="E31" i="10" s="1"/>
  <c r="AC108" i="10"/>
  <c r="E108" i="10" s="1"/>
  <c r="AC51" i="10"/>
  <c r="E51" i="10" s="1"/>
  <c r="AC36" i="10"/>
  <c r="E36" i="10" s="1"/>
  <c r="AC134" i="10"/>
  <c r="AC22" i="10"/>
  <c r="E22" i="10" s="1"/>
  <c r="AC33" i="10"/>
  <c r="E33" i="10" s="1"/>
  <c r="AC59" i="10"/>
  <c r="E59" i="10" s="1"/>
  <c r="AC102" i="10"/>
  <c r="E102" i="10" s="1"/>
  <c r="AC45" i="10"/>
  <c r="E45" i="10" s="1"/>
  <c r="AC41" i="10"/>
  <c r="E41" i="10" s="1"/>
  <c r="AI190" i="10"/>
  <c r="K190" i="10" s="1"/>
  <c r="AI179" i="10"/>
  <c r="K179" i="10" s="1"/>
  <c r="AI181" i="10"/>
  <c r="K181" i="10" s="1"/>
  <c r="AI172" i="10"/>
  <c r="AI177" i="10"/>
  <c r="K177" i="10" s="1"/>
  <c r="AI149" i="10"/>
  <c r="K149" i="10" s="1"/>
  <c r="AI118" i="10"/>
  <c r="K118" i="10" s="1"/>
  <c r="AI111" i="10"/>
  <c r="K111" i="10" s="1"/>
  <c r="AI107" i="10"/>
  <c r="K107" i="10" s="1"/>
  <c r="AI103" i="10"/>
  <c r="K103" i="10" s="1"/>
  <c r="AI99" i="10"/>
  <c r="K99" i="10" s="1"/>
  <c r="AI154" i="10"/>
  <c r="K154" i="10" s="1"/>
  <c r="AI167" i="10"/>
  <c r="K167" i="10" s="1"/>
  <c r="AI138" i="10"/>
  <c r="K138" i="10" s="1"/>
  <c r="AI122" i="10"/>
  <c r="K122" i="10" s="1"/>
  <c r="AI130" i="10"/>
  <c r="K130" i="10" s="1"/>
  <c r="AI168" i="10"/>
  <c r="K168" i="10" s="1"/>
  <c r="AI155" i="10"/>
  <c r="K155" i="10" s="1"/>
  <c r="AI139" i="10"/>
  <c r="K139" i="10" s="1"/>
  <c r="AI124" i="10"/>
  <c r="K124" i="10" s="1"/>
  <c r="AI63" i="10"/>
  <c r="K63" i="10" s="1"/>
  <c r="AI40" i="10"/>
  <c r="K40" i="10" s="1"/>
  <c r="AI156" i="10"/>
  <c r="K156" i="10" s="1"/>
  <c r="AI62" i="10"/>
  <c r="K62" i="10" s="1"/>
  <c r="AI58" i="10"/>
  <c r="AI44" i="10"/>
  <c r="K44" i="10" s="1"/>
  <c r="AI37" i="10"/>
  <c r="K37" i="10" s="1"/>
  <c r="AI24" i="10"/>
  <c r="K24" i="10" s="1"/>
  <c r="AI94" i="10"/>
  <c r="AI30" i="10"/>
  <c r="K30" i="10" s="1"/>
  <c r="AI23" i="10"/>
  <c r="K23" i="10" s="1"/>
  <c r="AI31" i="10"/>
  <c r="K31" i="10" s="1"/>
  <c r="AI22" i="10"/>
  <c r="K22" i="10" s="1"/>
  <c r="AO186" i="10"/>
  <c r="Q186" i="10" s="1"/>
  <c r="AO182" i="10"/>
  <c r="Q182" i="10" s="1"/>
  <c r="AO178" i="10"/>
  <c r="Q178" i="10" s="1"/>
  <c r="AO156" i="10"/>
  <c r="Q156" i="10" s="1"/>
  <c r="AO152" i="10"/>
  <c r="Q152" i="10" s="1"/>
  <c r="AO168" i="10"/>
  <c r="Q168" i="10" s="1"/>
  <c r="AO164" i="10"/>
  <c r="Q164" i="10" s="1"/>
  <c r="AO159" i="10"/>
  <c r="Q159" i="10" s="1"/>
  <c r="AO172" i="10"/>
  <c r="AO140" i="10"/>
  <c r="Q140" i="10" s="1"/>
  <c r="AO139" i="10"/>
  <c r="Q139" i="10" s="1"/>
  <c r="AO135" i="10"/>
  <c r="Q135" i="10" s="1"/>
  <c r="AO132" i="10"/>
  <c r="Q132" i="10" s="1"/>
  <c r="AO111" i="10"/>
  <c r="Q111" i="10" s="1"/>
  <c r="AO124" i="10"/>
  <c r="Q124" i="10" s="1"/>
  <c r="AO149" i="10"/>
  <c r="Q149" i="10" s="1"/>
  <c r="AO123" i="10"/>
  <c r="Q123" i="10" s="1"/>
  <c r="AO107" i="10"/>
  <c r="Q107" i="10" s="1"/>
  <c r="AO95" i="10"/>
  <c r="Q95" i="10" s="1"/>
  <c r="AO34" i="10"/>
  <c r="Q34" i="10" s="1"/>
  <c r="AO103" i="10"/>
  <c r="Q103" i="10" s="1"/>
  <c r="AO52" i="10"/>
  <c r="Q52" i="10" s="1"/>
  <c r="AO27" i="10"/>
  <c r="AO51" i="10"/>
  <c r="Q51" i="10" s="1"/>
  <c r="AO36" i="10"/>
  <c r="Q36" i="10" s="1"/>
  <c r="AO108" i="10"/>
  <c r="Q108" i="10" s="1"/>
  <c r="AO42" i="10"/>
  <c r="Q42" i="10" s="1"/>
  <c r="AO22" i="10"/>
  <c r="Q22" i="10" s="1"/>
  <c r="AO29" i="10"/>
  <c r="Q29" i="10" s="1"/>
  <c r="AO56" i="10"/>
  <c r="Q56" i="10" s="1"/>
  <c r="AO117" i="10"/>
  <c r="Q117" i="10" s="1"/>
  <c r="AO59" i="10"/>
  <c r="Q59" i="10" s="1"/>
  <c r="AO115" i="10"/>
  <c r="Q115" i="10" s="1"/>
  <c r="Y186" i="10"/>
  <c r="Y186" i="11" s="1"/>
  <c r="Y182" i="10"/>
  <c r="Y182" i="11" s="1"/>
  <c r="Y178" i="10"/>
  <c r="Y178" i="11" s="1"/>
  <c r="Y155" i="10"/>
  <c r="Y151" i="10"/>
  <c r="Y151" i="11" s="1"/>
  <c r="Y168" i="10"/>
  <c r="Y168" i="11" s="1"/>
  <c r="Y164" i="10"/>
  <c r="Y164" i="11" s="1"/>
  <c r="Y159" i="10"/>
  <c r="Y159" i="11" s="1"/>
  <c r="Y158" i="10"/>
  <c r="Y158" i="11" s="1"/>
  <c r="Y142" i="10"/>
  <c r="Y157" i="10"/>
  <c r="Y157" i="11" s="1"/>
  <c r="Y136" i="10"/>
  <c r="Y136" i="11" s="1"/>
  <c r="Y132" i="10"/>
  <c r="Y132" i="11" s="1"/>
  <c r="Y170" i="10"/>
  <c r="Y170" i="11" s="1"/>
  <c r="Y124" i="10"/>
  <c r="Y124" i="11" s="1"/>
  <c r="Y149" i="10"/>
  <c r="Y149" i="11" s="1"/>
  <c r="Y123" i="10"/>
  <c r="Y123" i="11" s="1"/>
  <c r="Y122" i="10"/>
  <c r="Y122" i="11" s="1"/>
  <c r="Y97" i="10"/>
  <c r="Y97" i="11" s="1"/>
  <c r="Y55" i="10"/>
  <c r="Y55" i="11" s="1"/>
  <c r="Y111" i="10"/>
  <c r="Y111" i="11" s="1"/>
  <c r="Y64" i="10"/>
  <c r="Y64" i="11" s="1"/>
  <c r="Y35" i="10"/>
  <c r="Y34" i="11" s="1"/>
  <c r="Y115" i="10"/>
  <c r="Y115" i="11" s="1"/>
  <c r="Y63" i="10"/>
  <c r="Y63" i="11" s="1"/>
  <c r="Y40" i="10"/>
  <c r="Y39" i="11" s="1"/>
  <c r="Y109" i="10"/>
  <c r="Y109" i="11" s="1"/>
  <c r="Y42" i="10"/>
  <c r="Y41" i="11" s="1"/>
  <c r="Y22" i="10"/>
  <c r="Y21" i="11" s="1"/>
  <c r="Y29" i="10"/>
  <c r="Y28" i="11" s="1"/>
  <c r="Y20" i="10"/>
  <c r="Y60" i="10"/>
  <c r="Y60" i="11" s="1"/>
  <c r="AD179" i="10"/>
  <c r="F179" i="10" s="1"/>
  <c r="AD184" i="10"/>
  <c r="F184" i="10" s="1"/>
  <c r="AD168" i="10"/>
  <c r="F168" i="10" s="1"/>
  <c r="AD164" i="10"/>
  <c r="F164" i="10" s="1"/>
  <c r="AD159" i="10"/>
  <c r="F159" i="10" s="1"/>
  <c r="AD186" i="10"/>
  <c r="F186" i="10" s="1"/>
  <c r="AD172" i="10"/>
  <c r="AD150" i="10"/>
  <c r="F150" i="10" s="1"/>
  <c r="AD136" i="10"/>
  <c r="F136" i="10" s="1"/>
  <c r="AD128" i="10"/>
  <c r="F128" i="10" s="1"/>
  <c r="AD124" i="10"/>
  <c r="F124" i="10" s="1"/>
  <c r="AD119" i="10"/>
  <c r="F119" i="10" s="1"/>
  <c r="AD149" i="10"/>
  <c r="F149" i="10" s="1"/>
  <c r="AD156" i="10"/>
  <c r="F156" i="10" s="1"/>
  <c r="AD129" i="10"/>
  <c r="F129" i="10" s="1"/>
  <c r="AD140" i="10"/>
  <c r="F140" i="10" s="1"/>
  <c r="AD106" i="10"/>
  <c r="F106" i="10" s="1"/>
  <c r="AD113" i="10"/>
  <c r="F113" i="10" s="1"/>
  <c r="AD64" i="10"/>
  <c r="F64" i="10" s="1"/>
  <c r="AD35" i="10"/>
  <c r="F35" i="10" s="1"/>
  <c r="AD112" i="10"/>
  <c r="F112" i="10" s="1"/>
  <c r="AD63" i="10"/>
  <c r="F63" i="10" s="1"/>
  <c r="AD40" i="10"/>
  <c r="F40" i="10" s="1"/>
  <c r="AD23" i="10"/>
  <c r="F23" i="10" s="1"/>
  <c r="AD62" i="10"/>
  <c r="F62" i="10" s="1"/>
  <c r="AD58" i="10"/>
  <c r="AD44" i="10"/>
  <c r="F44" i="10" s="1"/>
  <c r="AD37" i="10"/>
  <c r="F37" i="10" s="1"/>
  <c r="AD24" i="10"/>
  <c r="F24" i="10" s="1"/>
  <c r="AD96" i="10"/>
  <c r="F96" i="10" s="1"/>
  <c r="AD30" i="10"/>
  <c r="F30" i="10" s="1"/>
  <c r="AD21" i="10"/>
  <c r="F21" i="10" s="1"/>
  <c r="AU182" i="10"/>
  <c r="AU187" i="10"/>
  <c r="AU173" i="10"/>
  <c r="AU172" i="10"/>
  <c r="AU169" i="10"/>
  <c r="AU166" i="10"/>
  <c r="AU162" i="10"/>
  <c r="AU149" i="10"/>
  <c r="AU118" i="10"/>
  <c r="AU111" i="10"/>
  <c r="AU107" i="10"/>
  <c r="AU103" i="10"/>
  <c r="AU99" i="10"/>
  <c r="AU175" i="10"/>
  <c r="AU143" i="10"/>
  <c r="AU135" i="10"/>
  <c r="AU121" i="10"/>
  <c r="AU116" i="10"/>
  <c r="AU134" i="10"/>
  <c r="AU117" i="10"/>
  <c r="AU122" i="10"/>
  <c r="AU48" i="10"/>
  <c r="AU28" i="10"/>
  <c r="AU60" i="10"/>
  <c r="AU47" i="10"/>
  <c r="AU42" i="10"/>
  <c r="AU29" i="10"/>
  <c r="AU96" i="10"/>
  <c r="AU38" i="10"/>
  <c r="AU20" i="10"/>
  <c r="AU21" i="10"/>
  <c r="AU22" i="10"/>
  <c r="AU153" i="10"/>
  <c r="AE185" i="10"/>
  <c r="G185" i="10" s="1"/>
  <c r="AE187" i="10"/>
  <c r="G187" i="10" s="1"/>
  <c r="AE175" i="10"/>
  <c r="AE178" i="10"/>
  <c r="G178" i="10" s="1"/>
  <c r="AE157" i="10"/>
  <c r="G157" i="10" s="1"/>
  <c r="AE167" i="10"/>
  <c r="G167" i="10" s="1"/>
  <c r="AE163" i="10"/>
  <c r="G163" i="10" s="1"/>
  <c r="AE151" i="10"/>
  <c r="G151" i="10" s="1"/>
  <c r="AE131" i="10"/>
  <c r="G131" i="10" s="1"/>
  <c r="AE112" i="10"/>
  <c r="G112" i="10" s="1"/>
  <c r="AE108" i="10"/>
  <c r="G108" i="10" s="1"/>
  <c r="AE104" i="10"/>
  <c r="G104" i="10" s="1"/>
  <c r="AE100" i="10"/>
  <c r="G100" i="10" s="1"/>
  <c r="AE156" i="10"/>
  <c r="G156" i="10" s="1"/>
  <c r="AE143" i="10"/>
  <c r="G143" i="10" s="1"/>
  <c r="AE132" i="10"/>
  <c r="G132" i="10" s="1"/>
  <c r="AE144" i="10"/>
  <c r="G144" i="10" s="1"/>
  <c r="AE116" i="10"/>
  <c r="G116" i="10" s="1"/>
  <c r="AE127" i="10"/>
  <c r="G127" i="10" s="1"/>
  <c r="AE154" i="10"/>
  <c r="G154" i="10" s="1"/>
  <c r="AE50" i="10"/>
  <c r="AE32" i="10"/>
  <c r="G32" i="10" s="1"/>
  <c r="AE61" i="10"/>
  <c r="G61" i="10" s="1"/>
  <c r="AE56" i="10"/>
  <c r="G56" i="10" s="1"/>
  <c r="AE43" i="10"/>
  <c r="G43" i="10" s="1"/>
  <c r="AE33" i="10"/>
  <c r="G33" i="10" s="1"/>
  <c r="AE150" i="10"/>
  <c r="G150" i="10" s="1"/>
  <c r="AE94" i="10"/>
  <c r="AE30" i="10"/>
  <c r="G30" i="10" s="1"/>
  <c r="AE64" i="10"/>
  <c r="G64" i="10" s="1"/>
  <c r="AE31" i="10"/>
  <c r="G31" i="10" s="1"/>
  <c r="AE126" i="10"/>
  <c r="G126" i="10" s="1"/>
  <c r="Z182" i="10"/>
  <c r="Z187" i="10"/>
  <c r="Z178" i="10"/>
  <c r="Z165" i="10"/>
  <c r="Z161" i="10"/>
  <c r="Z173" i="10"/>
  <c r="Z172" i="10"/>
  <c r="Z156" i="10"/>
  <c r="Z137" i="10"/>
  <c r="Z132" i="10"/>
  <c r="Z125" i="10"/>
  <c r="Z121" i="10"/>
  <c r="Z149" i="10"/>
  <c r="Z150" i="10"/>
  <c r="Z155" i="10"/>
  <c r="Z113" i="10"/>
  <c r="Z112" i="10"/>
  <c r="Z107" i="10"/>
  <c r="Z54" i="10"/>
  <c r="Z31" i="10"/>
  <c r="Z102" i="10"/>
  <c r="Z50" i="10"/>
  <c r="Z32" i="10"/>
  <c r="Z105" i="10"/>
  <c r="Z60" i="10"/>
  <c r="Z47" i="10"/>
  <c r="Z46" i="10" s="1"/>
  <c r="Z42" i="10"/>
  <c r="Z29" i="10"/>
  <c r="Z38" i="10"/>
  <c r="Z96" i="10"/>
  <c r="Z108" i="10"/>
  <c r="Z22" i="10"/>
  <c r="AK187" i="10"/>
  <c r="M187" i="10" s="1"/>
  <c r="AK183" i="10"/>
  <c r="M183" i="10" s="1"/>
  <c r="AK179" i="10"/>
  <c r="M179" i="10" s="1"/>
  <c r="AK169" i="10"/>
  <c r="M169" i="10" s="1"/>
  <c r="AK153" i="10"/>
  <c r="M153" i="10" s="1"/>
  <c r="AK176" i="10"/>
  <c r="M176" i="10" s="1"/>
  <c r="AK165" i="10"/>
  <c r="M165" i="10" s="1"/>
  <c r="AK161" i="10"/>
  <c r="AK158" i="10"/>
  <c r="M158" i="10" s="1"/>
  <c r="AK142" i="10"/>
  <c r="AK172" i="10"/>
  <c r="AK136" i="10"/>
  <c r="M136" i="10" s="1"/>
  <c r="AK128" i="10"/>
  <c r="M128" i="10" s="1"/>
  <c r="AK131" i="10"/>
  <c r="M131" i="10" s="1"/>
  <c r="AK113" i="10"/>
  <c r="M113" i="10" s="1"/>
  <c r="AK146" i="10"/>
  <c r="M146" i="10" s="1"/>
  <c r="AK117" i="10"/>
  <c r="M117" i="10" s="1"/>
  <c r="AK103" i="10"/>
  <c r="M103" i="10" s="1"/>
  <c r="AK94" i="10"/>
  <c r="AK30" i="10"/>
  <c r="M30" i="10" s="1"/>
  <c r="AK108" i="10"/>
  <c r="M108" i="10" s="1"/>
  <c r="AK54" i="10"/>
  <c r="AK31" i="10"/>
  <c r="M31" i="10" s="1"/>
  <c r="AK107" i="10"/>
  <c r="M107" i="10" s="1"/>
  <c r="AK63" i="10"/>
  <c r="M63" i="10" s="1"/>
  <c r="AK40" i="10"/>
  <c r="M40" i="10" s="1"/>
  <c r="AK23" i="10"/>
  <c r="M23" i="10" s="1"/>
  <c r="AK59" i="10"/>
  <c r="M59" i="10" s="1"/>
  <c r="AK43" i="10"/>
  <c r="M43" i="10" s="1"/>
  <c r="AK24" i="10"/>
  <c r="M24" i="10" s="1"/>
  <c r="AK104" i="10"/>
  <c r="M104" i="10" s="1"/>
  <c r="AK21" i="10"/>
  <c r="M21" i="10" s="1"/>
  <c r="AF185" i="10"/>
  <c r="H185" i="10" s="1"/>
  <c r="AF187" i="10"/>
  <c r="H187" i="10" s="1"/>
  <c r="AF178" i="10"/>
  <c r="H178" i="10" s="1"/>
  <c r="AF157" i="10"/>
  <c r="H157" i="10" s="1"/>
  <c r="AF155" i="10"/>
  <c r="H155" i="10" s="1"/>
  <c r="AF151" i="10"/>
  <c r="H151" i="10" s="1"/>
  <c r="AF167" i="10"/>
  <c r="H167" i="10" s="1"/>
  <c r="AF163" i="10"/>
  <c r="H163" i="10" s="1"/>
  <c r="AF175" i="10"/>
  <c r="AF144" i="10"/>
  <c r="H144" i="10" s="1"/>
  <c r="AF135" i="10"/>
  <c r="H135" i="10" s="1"/>
  <c r="AF114" i="10"/>
  <c r="H114" i="10" s="1"/>
  <c r="AF138" i="10"/>
  <c r="H138" i="10" s="1"/>
  <c r="AF127" i="10"/>
  <c r="H127" i="10" s="1"/>
  <c r="AF109" i="10"/>
  <c r="H109" i="10" s="1"/>
  <c r="AF122" i="10"/>
  <c r="H122" i="10" s="1"/>
  <c r="AF132" i="10"/>
  <c r="H132" i="10" s="1"/>
  <c r="AF62" i="10"/>
  <c r="H62" i="10" s="1"/>
  <c r="AF58" i="10"/>
  <c r="AF44" i="10"/>
  <c r="H44" i="10" s="1"/>
  <c r="AF37" i="10"/>
  <c r="H37" i="10" s="1"/>
  <c r="AF24" i="10"/>
  <c r="H24" i="10" s="1"/>
  <c r="AF102" i="10"/>
  <c r="H102" i="10" s="1"/>
  <c r="AF94" i="10"/>
  <c r="AF30" i="10"/>
  <c r="H30" i="10" s="1"/>
  <c r="AF106" i="10"/>
  <c r="H106" i="10" s="1"/>
  <c r="AF64" i="10"/>
  <c r="H64" i="10" s="1"/>
  <c r="AF35" i="10"/>
  <c r="H35" i="10" s="1"/>
  <c r="AF100" i="10"/>
  <c r="H100" i="10" s="1"/>
  <c r="AF50" i="10"/>
  <c r="AF51" i="10"/>
  <c r="H51" i="10" s="1"/>
  <c r="AF32" i="10"/>
  <c r="H32" i="10" s="1"/>
  <c r="AI158" i="10"/>
  <c r="K158" i="10" s="1"/>
  <c r="Y161" i="10"/>
  <c r="Y30" i="10"/>
  <c r="Y29" i="11" s="1"/>
  <c r="Y48" i="10"/>
  <c r="Y48" i="11" s="1"/>
  <c r="Y24" i="10"/>
  <c r="Y23" i="11" s="1"/>
  <c r="Y47" i="10"/>
  <c r="Y37" i="10"/>
  <c r="Y36" i="11" s="1"/>
  <c r="AD161" i="10"/>
  <c r="AD154" i="10"/>
  <c r="F154" i="10" s="1"/>
  <c r="AD125" i="10"/>
  <c r="F125" i="10" s="1"/>
  <c r="AD169" i="10"/>
  <c r="F169" i="10" s="1"/>
  <c r="AD110" i="10"/>
  <c r="F110" i="10" s="1"/>
  <c r="AD39" i="10"/>
  <c r="F39" i="10" s="1"/>
  <c r="AD48" i="10"/>
  <c r="F48" i="10" s="1"/>
  <c r="AD28" i="10"/>
  <c r="F28" i="10" s="1"/>
  <c r="AD45" i="10"/>
  <c r="F45" i="10" s="1"/>
  <c r="AD41" i="10"/>
  <c r="F41" i="10" s="1"/>
  <c r="AD111" i="10"/>
  <c r="F111" i="10" s="1"/>
  <c r="AD34" i="10"/>
  <c r="F34" i="10" s="1"/>
  <c r="AU186" i="10"/>
  <c r="AU178" i="10"/>
  <c r="AU176" i="10"/>
  <c r="AU163" i="10"/>
  <c r="AU131" i="10"/>
  <c r="AU108" i="10"/>
  <c r="AU100" i="10"/>
  <c r="AU145" i="10"/>
  <c r="AU125" i="10"/>
  <c r="AU136" i="10"/>
  <c r="AU119" i="10"/>
  <c r="AU32" i="10"/>
  <c r="AU61" i="10"/>
  <c r="AU33" i="10"/>
  <c r="AU115" i="10"/>
  <c r="AU27" i="10"/>
  <c r="AU23" i="10"/>
  <c r="AE189" i="10"/>
  <c r="G189" i="10" s="1"/>
  <c r="AE180" i="10"/>
  <c r="G180" i="10" s="1"/>
  <c r="AE168" i="10"/>
  <c r="G168" i="10" s="1"/>
  <c r="AE164" i="10"/>
  <c r="G164" i="10" s="1"/>
  <c r="AE113" i="10"/>
  <c r="G113" i="10" s="1"/>
  <c r="AE109" i="10"/>
  <c r="G109" i="10" s="1"/>
  <c r="AE97" i="10"/>
  <c r="G97" i="10" s="1"/>
  <c r="AE121" i="10"/>
  <c r="AE117" i="10"/>
  <c r="G117" i="10" s="1"/>
  <c r="AE62" i="10"/>
  <c r="G62" i="10" s="1"/>
  <c r="AE37" i="10"/>
  <c r="G37" i="10" s="1"/>
  <c r="AE24" i="10"/>
  <c r="G24" i="10" s="1"/>
  <c r="AE129" i="10"/>
  <c r="G129" i="10" s="1"/>
  <c r="Z189" i="10"/>
  <c r="Z162" i="10"/>
  <c r="Z180" i="10"/>
  <c r="Z138" i="10"/>
  <c r="Z126" i="10"/>
  <c r="Z153" i="10"/>
  <c r="Z114" i="10"/>
  <c r="Z117" i="10"/>
  <c r="Z35" i="10"/>
  <c r="Z106" i="10"/>
  <c r="Z181" i="10"/>
  <c r="Z61" i="10"/>
  <c r="Z33" i="10"/>
  <c r="Z20" i="10"/>
  <c r="Z140" i="10"/>
  <c r="AK184" i="10"/>
  <c r="M184" i="10" s="1"/>
  <c r="AK180" i="10"/>
  <c r="M180" i="10" s="1"/>
  <c r="AK150" i="10"/>
  <c r="M150" i="10" s="1"/>
  <c r="AK166" i="10"/>
  <c r="M166" i="10" s="1"/>
  <c r="AK143" i="10"/>
  <c r="M143" i="10" s="1"/>
  <c r="AK116" i="10"/>
  <c r="M116" i="10" s="1"/>
  <c r="AK130" i="10"/>
  <c r="M130" i="10" s="1"/>
  <c r="AK119" i="10"/>
  <c r="M119" i="10" s="1"/>
  <c r="AK148" i="10"/>
  <c r="AK95" i="10"/>
  <c r="M95" i="10" s="1"/>
  <c r="AK34" i="10"/>
  <c r="M34" i="10" s="1"/>
  <c r="AK64" i="10"/>
  <c r="M64" i="10" s="1"/>
  <c r="AK121" i="10"/>
  <c r="AK48" i="10"/>
  <c r="M48" i="10" s="1"/>
  <c r="AK60" i="10"/>
  <c r="M60" i="10" s="1"/>
  <c r="AK44" i="10"/>
  <c r="M44" i="10" s="1"/>
  <c r="AK20" i="10"/>
  <c r="AF170" i="10"/>
  <c r="H170" i="10" s="1"/>
  <c r="AF159" i="10"/>
  <c r="H159" i="10" s="1"/>
  <c r="AF116" i="10"/>
  <c r="H116" i="10" s="1"/>
  <c r="AF126" i="10"/>
  <c r="H126" i="10" s="1"/>
  <c r="AF59" i="10"/>
  <c r="H59" i="10" s="1"/>
  <c r="AF25" i="10"/>
  <c r="H25" i="10" s="1"/>
  <c r="AF34" i="10"/>
  <c r="H34" i="10" s="1"/>
  <c r="AF39" i="10"/>
  <c r="H39" i="10" s="1"/>
  <c r="AF22" i="10"/>
  <c r="H22" i="10" s="1"/>
  <c r="AA52" i="10"/>
  <c r="AA51" i="11" s="1"/>
  <c r="AA21" i="10"/>
  <c r="AA20" i="11" s="1"/>
  <c r="AA35" i="10"/>
  <c r="AA34" i="11" s="1"/>
  <c r="AA38" i="10"/>
  <c r="AA37" i="11" s="1"/>
  <c r="AA96" i="10"/>
  <c r="AA96" i="11" s="1"/>
  <c r="AA25" i="10"/>
  <c r="AA24" i="11" s="1"/>
  <c r="AA41" i="10"/>
  <c r="AA40" i="11" s="1"/>
  <c r="AA45" i="10"/>
  <c r="AA44" i="11" s="1"/>
  <c r="AA59" i="10"/>
  <c r="AA59" i="11" s="1"/>
  <c r="AA130" i="10"/>
  <c r="AA130" i="11" s="1"/>
  <c r="AA36" i="10"/>
  <c r="AA35" i="11" s="1"/>
  <c r="AA51" i="10"/>
  <c r="AA50" i="11" s="1"/>
  <c r="AA115" i="10"/>
  <c r="AA115" i="11" s="1"/>
  <c r="AA137" i="10"/>
  <c r="AA137" i="11" s="1"/>
  <c r="AA117" i="10"/>
  <c r="AA117" i="11" s="1"/>
  <c r="AA134" i="10"/>
  <c r="AA116" i="10"/>
  <c r="AA116" i="11" s="1"/>
  <c r="AA136" i="10"/>
  <c r="AA136" i="11" s="1"/>
  <c r="AA178" i="10"/>
  <c r="AA178" i="11" s="1"/>
  <c r="AA161" i="10"/>
  <c r="AA165" i="10"/>
  <c r="AA165" i="11" s="1"/>
  <c r="AA98" i="10"/>
  <c r="AA98" i="11" s="1"/>
  <c r="AA102" i="10"/>
  <c r="AA102" i="11" s="1"/>
  <c r="AA106" i="10"/>
  <c r="AA106" i="11" s="1"/>
  <c r="AA110" i="10"/>
  <c r="AA110" i="11" s="1"/>
  <c r="AA114" i="10"/>
  <c r="AA114" i="11" s="1"/>
  <c r="AA148" i="10"/>
  <c r="AA169" i="10"/>
  <c r="AA169" i="11" s="1"/>
  <c r="AA176" i="10"/>
  <c r="AA176" i="11" s="1"/>
  <c r="AA175" i="10"/>
  <c r="AA188" i="10"/>
  <c r="AA188" i="11" s="1"/>
  <c r="AA187" i="10"/>
  <c r="AA187" i="11" s="1"/>
  <c r="AA190" i="10"/>
  <c r="AA190" i="11" s="1"/>
  <c r="AD195" i="9"/>
  <c r="AV195" i="9"/>
  <c r="W18" i="11"/>
  <c r="T195" i="9"/>
  <c r="AK195" i="9"/>
  <c r="H195" i="9"/>
  <c r="W93" i="11"/>
  <c r="AS195" i="9"/>
  <c r="AB195" i="9"/>
  <c r="Y47" i="11" s="1"/>
  <c r="AH195" i="9"/>
  <c r="S195" i="9"/>
  <c r="W160" i="11"/>
  <c r="AC195" i="9"/>
  <c r="W45" i="11"/>
  <c r="AR195" i="9"/>
  <c r="U195" i="9"/>
  <c r="AA195" i="9"/>
  <c r="X47" i="11" s="1"/>
  <c r="AW195" i="9"/>
  <c r="AA22" i="10"/>
  <c r="AA21" i="11" s="1"/>
  <c r="AA39" i="10"/>
  <c r="AA38" i="11" s="1"/>
  <c r="AA54" i="10"/>
  <c r="AA55" i="10"/>
  <c r="AA54" i="11" s="1"/>
  <c r="AA97" i="10"/>
  <c r="AA97" i="11" s="1"/>
  <c r="AA29" i="10"/>
  <c r="AA28" i="11" s="1"/>
  <c r="AA42" i="10"/>
  <c r="AA41" i="11" s="1"/>
  <c r="AA47" i="10"/>
  <c r="AA60" i="10"/>
  <c r="AA60" i="11" s="1"/>
  <c r="AA132" i="10"/>
  <c r="AA132" i="11" s="1"/>
  <c r="AA40" i="10"/>
  <c r="AA39" i="11" s="1"/>
  <c r="AA63" i="10"/>
  <c r="AA63" i="11" s="1"/>
  <c r="AA122" i="10"/>
  <c r="AA122" i="11" s="1"/>
  <c r="AA139" i="10"/>
  <c r="AA139" i="11" s="1"/>
  <c r="AA119" i="10"/>
  <c r="AA119" i="11" s="1"/>
  <c r="AA142" i="10"/>
  <c r="AA124" i="10"/>
  <c r="AA124" i="11" s="1"/>
  <c r="AA138" i="10"/>
  <c r="AA138" i="11" s="1"/>
  <c r="AA145" i="10"/>
  <c r="AA145" i="11" s="1"/>
  <c r="AA162" i="10"/>
  <c r="AA162" i="11" s="1"/>
  <c r="AA166" i="10"/>
  <c r="AA166" i="11" s="1"/>
  <c r="AA99" i="10"/>
  <c r="AA99" i="11" s="1"/>
  <c r="AA103" i="10"/>
  <c r="AA103" i="11" s="1"/>
  <c r="AA107" i="10"/>
  <c r="AA107" i="11" s="1"/>
  <c r="AA111" i="10"/>
  <c r="AA111" i="11" s="1"/>
  <c r="AA118" i="10"/>
  <c r="AA118" i="11" s="1"/>
  <c r="AA149" i="10"/>
  <c r="AA149" i="11" s="1"/>
  <c r="AA157" i="10"/>
  <c r="AA157" i="11" s="1"/>
  <c r="AA180" i="10"/>
  <c r="AA180" i="11" s="1"/>
  <c r="AA177" i="10"/>
  <c r="AA177" i="11" s="1"/>
  <c r="AA182" i="10"/>
  <c r="AA182" i="11" s="1"/>
  <c r="AA189" i="10"/>
  <c r="AA189" i="11" s="1"/>
  <c r="R195" i="9"/>
  <c r="I195" i="9"/>
  <c r="X195" i="9"/>
  <c r="W195" i="9"/>
  <c r="K195" i="9"/>
  <c r="AE195" i="9"/>
  <c r="AB47" i="11" s="1"/>
  <c r="AN195" i="9"/>
  <c r="AQ195" i="9"/>
  <c r="AY195" i="9"/>
  <c r="Z147" i="11" s="1"/>
  <c r="Z191" i="11" s="1"/>
  <c r="AB23" i="1" s="1"/>
  <c r="AB24" i="1" s="1"/>
  <c r="AB27" i="1" s="1"/>
  <c r="AB31" i="1" s="1"/>
  <c r="M195" i="9"/>
  <c r="AF195" i="9"/>
  <c r="N195" i="9"/>
  <c r="W120" i="11"/>
  <c r="AJ195" i="9"/>
  <c r="O195" i="9"/>
  <c r="AL195" i="9"/>
  <c r="L195" i="9"/>
  <c r="AM195" i="9"/>
  <c r="W25" i="11"/>
  <c r="AA27" i="10"/>
  <c r="AA20" i="10"/>
  <c r="AA30" i="10"/>
  <c r="AA29" i="11" s="1"/>
  <c r="AA94" i="10"/>
  <c r="AA144" i="10"/>
  <c r="AA144" i="11" s="1"/>
  <c r="AA33" i="10"/>
  <c r="AA32" i="11" s="1"/>
  <c r="AA43" i="10"/>
  <c r="AA42" i="11" s="1"/>
  <c r="AA56" i="10"/>
  <c r="AA55" i="11" s="1"/>
  <c r="AA61" i="10"/>
  <c r="AA61" i="11" s="1"/>
  <c r="AA28" i="10"/>
  <c r="AA27" i="11" s="1"/>
  <c r="AA48" i="10"/>
  <c r="AA47" i="11" s="1"/>
  <c r="AA121" i="10"/>
  <c r="AA126" i="10"/>
  <c r="AA126" i="11" s="1"/>
  <c r="AA140" i="10"/>
  <c r="AA140" i="11" s="1"/>
  <c r="AA123" i="10"/>
  <c r="AA123" i="11" s="1"/>
  <c r="AA152" i="10"/>
  <c r="AA152" i="11" s="1"/>
  <c r="AA128" i="10"/>
  <c r="AA128" i="11" s="1"/>
  <c r="AA151" i="10"/>
  <c r="AA151" i="11" s="1"/>
  <c r="AA150" i="10"/>
  <c r="AA150" i="11" s="1"/>
  <c r="AA163" i="10"/>
  <c r="AA163" i="11" s="1"/>
  <c r="AA167" i="10"/>
  <c r="AA167" i="11" s="1"/>
  <c r="AA100" i="10"/>
  <c r="AA100" i="11" s="1"/>
  <c r="AA104" i="10"/>
  <c r="AA104" i="11" s="1"/>
  <c r="AA108" i="10"/>
  <c r="AA108" i="11" s="1"/>
  <c r="AA112" i="10"/>
  <c r="AA112" i="11" s="1"/>
  <c r="AA131" i="10"/>
  <c r="AA131" i="11" s="1"/>
  <c r="AA153" i="10"/>
  <c r="AA153" i="11" s="1"/>
  <c r="AA170" i="10"/>
  <c r="AA170" i="11" s="1"/>
  <c r="AA158" i="10"/>
  <c r="AA158" i="11" s="1"/>
  <c r="AA179" i="10"/>
  <c r="AA179" i="11" s="1"/>
  <c r="AA186" i="10"/>
  <c r="AA186" i="11" s="1"/>
  <c r="AA181" i="10"/>
  <c r="AA181" i="11" s="1"/>
  <c r="W133" i="11"/>
  <c r="W57" i="11"/>
  <c r="AP195" i="9"/>
  <c r="AG195" i="9"/>
  <c r="I31" i="1"/>
  <c r="I29" i="1"/>
  <c r="W171" i="11"/>
  <c r="W141" i="11"/>
  <c r="W49" i="11"/>
  <c r="W53" i="11"/>
  <c r="AU195" i="9"/>
  <c r="AI195" i="9"/>
  <c r="W155" i="11"/>
  <c r="W147" i="11" s="1"/>
  <c r="P195" i="9"/>
  <c r="V195" i="9"/>
  <c r="W65" i="11"/>
  <c r="D66" i="11"/>
  <c r="D65" i="11" s="1"/>
  <c r="Z171" i="10" l="1"/>
  <c r="AU171" i="10"/>
  <c r="D47" i="9"/>
  <c r="BA47" i="9" s="1"/>
  <c r="BB47" i="9" s="1"/>
  <c r="D181" i="9"/>
  <c r="BA181" i="9" s="1"/>
  <c r="BB181" i="9" s="1"/>
  <c r="D67" i="9"/>
  <c r="BA67" i="9" s="1"/>
  <c r="BB67" i="9" s="1"/>
  <c r="AA49" i="10"/>
  <c r="AA48" i="11" s="1"/>
  <c r="D136" i="9"/>
  <c r="BA136" i="9" s="1"/>
  <c r="BB136" i="9" s="1"/>
  <c r="D39" i="9"/>
  <c r="BA39" i="9" s="1"/>
  <c r="BB39" i="9" s="1"/>
  <c r="D154" i="9"/>
  <c r="BA154" i="9" s="1"/>
  <c r="BB154" i="9" s="1"/>
  <c r="D47" i="11"/>
  <c r="AA171" i="11"/>
  <c r="Z49" i="10"/>
  <c r="Z160" i="10"/>
  <c r="AU19" i="10"/>
  <c r="D25" i="9"/>
  <c r="BA25" i="9" s="1"/>
  <c r="BB25" i="9" s="1"/>
  <c r="D172" i="9"/>
  <c r="BA172" i="9" s="1"/>
  <c r="BB172" i="9" s="1"/>
  <c r="D135" i="9"/>
  <c r="BA135" i="9" s="1"/>
  <c r="BB135" i="9" s="1"/>
  <c r="D182" i="9"/>
  <c r="BA182" i="9" s="1"/>
  <c r="BB182" i="9" s="1"/>
  <c r="D113" i="9"/>
  <c r="BA113" i="9" s="1"/>
  <c r="BB113" i="9" s="1"/>
  <c r="D189" i="9"/>
  <c r="BA189" i="9" s="1"/>
  <c r="BB189" i="9" s="1"/>
  <c r="D170" i="9"/>
  <c r="BA170" i="9" s="1"/>
  <c r="BB170" i="9" s="1"/>
  <c r="D157" i="9"/>
  <c r="BA157" i="9" s="1"/>
  <c r="BB157" i="9" s="1"/>
  <c r="D185" i="9"/>
  <c r="BA185" i="9" s="1"/>
  <c r="BB185" i="9" s="1"/>
  <c r="D56" i="9"/>
  <c r="BA56" i="9" s="1"/>
  <c r="BB56" i="9" s="1"/>
  <c r="D55" i="9"/>
  <c r="BA55" i="9" s="1"/>
  <c r="BB55" i="9" s="1"/>
  <c r="AA53" i="10"/>
  <c r="AA52" i="11" s="1"/>
  <c r="D95" i="11"/>
  <c r="D20" i="11"/>
  <c r="AA171" i="10"/>
  <c r="D27" i="9"/>
  <c r="BA27" i="9" s="1"/>
  <c r="BB27" i="9" s="1"/>
  <c r="D29" i="9"/>
  <c r="BA29" i="9" s="1"/>
  <c r="BB29" i="9" s="1"/>
  <c r="D123" i="9"/>
  <c r="BA123" i="9" s="1"/>
  <c r="BB123" i="9" s="1"/>
  <c r="D63" i="11"/>
  <c r="D137" i="11"/>
  <c r="D151" i="11"/>
  <c r="D185" i="11"/>
  <c r="D68" i="9"/>
  <c r="BA68" i="9" s="1"/>
  <c r="BB68" i="9" s="1"/>
  <c r="D60" i="9"/>
  <c r="BA60" i="9" s="1"/>
  <c r="BB60" i="9" s="1"/>
  <c r="D168" i="9"/>
  <c r="BA168" i="9" s="1"/>
  <c r="BB168" i="9" s="1"/>
  <c r="AU49" i="10"/>
  <c r="D41" i="9"/>
  <c r="BA41" i="9" s="1"/>
  <c r="BB41" i="9" s="1"/>
  <c r="D105" i="9"/>
  <c r="BA105" i="9" s="1"/>
  <c r="BB105" i="9" s="1"/>
  <c r="AU53" i="10"/>
  <c r="D34" i="9"/>
  <c r="BA34" i="9" s="1"/>
  <c r="BB34" i="9" s="1"/>
  <c r="D45" i="9"/>
  <c r="BA45" i="9" s="1"/>
  <c r="BB45" i="9" s="1"/>
  <c r="D44" i="9"/>
  <c r="BA44" i="9" s="1"/>
  <c r="BB44" i="9" s="1"/>
  <c r="D139" i="9"/>
  <c r="BA139" i="9" s="1"/>
  <c r="BB139" i="9" s="1"/>
  <c r="D132" i="9"/>
  <c r="BA132" i="9" s="1"/>
  <c r="BB132" i="9" s="1"/>
  <c r="D134" i="9"/>
  <c r="BA134" i="9" s="1"/>
  <c r="BB134" i="9" s="1"/>
  <c r="D171" i="9"/>
  <c r="BA171" i="9" s="1"/>
  <c r="BB171" i="9" s="1"/>
  <c r="D103" i="9"/>
  <c r="BA103" i="9" s="1"/>
  <c r="BB103" i="9" s="1"/>
  <c r="D122" i="9"/>
  <c r="BA122" i="9" s="1"/>
  <c r="BB122" i="9" s="1"/>
  <c r="D27" i="11"/>
  <c r="D139" i="11"/>
  <c r="D109" i="11"/>
  <c r="D136" i="11"/>
  <c r="D152" i="11"/>
  <c r="D190" i="11"/>
  <c r="D29" i="11"/>
  <c r="D36" i="11"/>
  <c r="D173" i="11"/>
  <c r="D179" i="11"/>
  <c r="G50" i="10"/>
  <c r="G49" i="10" s="1"/>
  <c r="AE49" i="10"/>
  <c r="F58" i="10"/>
  <c r="F57" i="10" s="1"/>
  <c r="AD57" i="10"/>
  <c r="Y142" i="11"/>
  <c r="Y141" i="11" s="1"/>
  <c r="Y141" i="10"/>
  <c r="AS133" i="10"/>
  <c r="U134" i="10"/>
  <c r="U133" i="10" s="1"/>
  <c r="D65" i="9"/>
  <c r="BA65" i="9" s="1"/>
  <c r="BB65" i="9" s="1"/>
  <c r="I161" i="10"/>
  <c r="I160" i="10" s="1"/>
  <c r="AG160" i="10"/>
  <c r="S58" i="10"/>
  <c r="S57" i="10" s="1"/>
  <c r="AQ57" i="10"/>
  <c r="W57" i="10"/>
  <c r="D62" i="9"/>
  <c r="BA62" i="9" s="1"/>
  <c r="BB62" i="9" s="1"/>
  <c r="AC46" i="10"/>
  <c r="E47" i="10"/>
  <c r="E46" i="10" s="1"/>
  <c r="Z141" i="10"/>
  <c r="K148" i="10"/>
  <c r="K147" i="10" s="1"/>
  <c r="AI147" i="10"/>
  <c r="AQ160" i="10"/>
  <c r="S161" i="10"/>
  <c r="S160" i="10" s="1"/>
  <c r="V134" i="10"/>
  <c r="V133" i="10" s="1"/>
  <c r="AT133" i="10"/>
  <c r="AA148" i="11"/>
  <c r="AA147" i="10"/>
  <c r="AK120" i="10"/>
  <c r="M121" i="10"/>
  <c r="M120" i="10" s="1"/>
  <c r="O148" i="10"/>
  <c r="O147" i="10" s="1"/>
  <c r="AM147" i="10"/>
  <c r="AI141" i="10"/>
  <c r="K142" i="10"/>
  <c r="K141" i="10" s="1"/>
  <c r="E94" i="10"/>
  <c r="E93" i="10" s="1"/>
  <c r="AC93" i="10"/>
  <c r="I175" i="10"/>
  <c r="I174" i="10" s="1"/>
  <c r="AG174" i="10"/>
  <c r="AF120" i="10"/>
  <c r="H121" i="10"/>
  <c r="H120" i="10" s="1"/>
  <c r="M175" i="10"/>
  <c r="M174" i="10" s="1"/>
  <c r="AK174" i="10"/>
  <c r="Y54" i="11"/>
  <c r="Y53" i="11" s="1"/>
  <c r="Y53" i="10"/>
  <c r="Q175" i="10"/>
  <c r="Q174" i="10" s="1"/>
  <c r="AO174" i="10"/>
  <c r="D186" i="9"/>
  <c r="BA186" i="9" s="1"/>
  <c r="BB186" i="9" s="1"/>
  <c r="I121" i="10"/>
  <c r="I120" i="10" s="1"/>
  <c r="AG120" i="10"/>
  <c r="AP93" i="10"/>
  <c r="R94" i="10"/>
  <c r="R93" i="10" s="1"/>
  <c r="R47" i="10"/>
  <c r="R46" i="10" s="1"/>
  <c r="AP46" i="10"/>
  <c r="AL19" i="10"/>
  <c r="N20" i="10"/>
  <c r="N19" i="10" s="1"/>
  <c r="N172" i="10"/>
  <c r="N171" i="10" s="1"/>
  <c r="AL171" i="10"/>
  <c r="AN133" i="10"/>
  <c r="P134" i="10"/>
  <c r="P133" i="10" s="1"/>
  <c r="V58" i="10"/>
  <c r="V57" i="10" s="1"/>
  <c r="AT57" i="10"/>
  <c r="N47" i="10"/>
  <c r="N46" i="10" s="1"/>
  <c r="AL46" i="10"/>
  <c r="AR19" i="10"/>
  <c r="T20" i="10"/>
  <c r="T19" i="10" s="1"/>
  <c r="AR133" i="10"/>
  <c r="T134" i="10"/>
  <c r="T133" i="10" s="1"/>
  <c r="AB94" i="11"/>
  <c r="AB93" i="11" s="1"/>
  <c r="AB93" i="10"/>
  <c r="D51" i="11"/>
  <c r="D131" i="11"/>
  <c r="D153" i="11"/>
  <c r="AB58" i="11"/>
  <c r="AB57" i="11" s="1"/>
  <c r="AB57" i="10"/>
  <c r="D162" i="11"/>
  <c r="L161" i="10"/>
  <c r="L160" i="10" s="1"/>
  <c r="AJ160" i="10"/>
  <c r="D28" i="11"/>
  <c r="D105" i="11"/>
  <c r="D132" i="11"/>
  <c r="D130" i="11"/>
  <c r="AA121" i="11"/>
  <c r="AA120" i="11" s="1"/>
  <c r="AA120" i="10"/>
  <c r="AA94" i="11"/>
  <c r="AA93" i="11" s="1"/>
  <c r="AA93" i="10"/>
  <c r="AA155" i="11" a="1"/>
  <c r="AA155" i="11" s="1"/>
  <c r="AA175" i="11"/>
  <c r="AA174" i="11" s="1"/>
  <c r="AA174" i="10"/>
  <c r="AE120" i="10"/>
  <c r="G121" i="10"/>
  <c r="G120" i="10" s="1"/>
  <c r="F161" i="10"/>
  <c r="F160" i="10" s="1"/>
  <c r="AD160" i="10"/>
  <c r="H94" i="10"/>
  <c r="H93" i="10" s="1"/>
  <c r="AF93" i="10"/>
  <c r="M161" i="10"/>
  <c r="M160" i="10" s="1"/>
  <c r="AK160" i="10"/>
  <c r="Z120" i="10"/>
  <c r="G94" i="10"/>
  <c r="G93" i="10" s="1"/>
  <c r="AE93" i="10"/>
  <c r="AU46" i="10"/>
  <c r="AU120" i="10"/>
  <c r="U172" i="10"/>
  <c r="U171" i="10" s="1"/>
  <c r="AS171" i="10"/>
  <c r="D35" i="9"/>
  <c r="BA35" i="9" s="1"/>
  <c r="BB35" i="9" s="1"/>
  <c r="D37" i="9"/>
  <c r="BA37" i="9" s="1"/>
  <c r="BB37" i="9" s="1"/>
  <c r="D36" i="9"/>
  <c r="BA36" i="9" s="1"/>
  <c r="BB36" i="9" s="1"/>
  <c r="D119" i="9"/>
  <c r="BA119" i="9" s="1"/>
  <c r="BB119" i="9" s="1"/>
  <c r="D108" i="9"/>
  <c r="BA108" i="9" s="1"/>
  <c r="BB108" i="9" s="1"/>
  <c r="D193" i="9"/>
  <c r="BA193" i="9" s="1"/>
  <c r="BB193" i="9" s="1"/>
  <c r="I54" i="10"/>
  <c r="I53" i="10" s="1"/>
  <c r="AG53" i="10"/>
  <c r="AF19" i="10"/>
  <c r="H20" i="10"/>
  <c r="H19" i="10" s="1"/>
  <c r="AI26" i="10"/>
  <c r="K27" i="10"/>
  <c r="K26" i="10" s="1"/>
  <c r="D59" i="9"/>
  <c r="BA59" i="9" s="1"/>
  <c r="BB59" i="9" s="1"/>
  <c r="D40" i="9"/>
  <c r="BA40" i="9" s="1"/>
  <c r="BB40" i="9" s="1"/>
  <c r="D121" i="9"/>
  <c r="BA121" i="9" s="1"/>
  <c r="BB121" i="9" s="1"/>
  <c r="AM133" i="10"/>
  <c r="O134" i="10"/>
  <c r="O133" i="10" s="1"/>
  <c r="O172" i="10"/>
  <c r="O171" i="10" s="1"/>
  <c r="AM171" i="10"/>
  <c r="I47" i="10"/>
  <c r="I46" i="10" s="1"/>
  <c r="AG46" i="10"/>
  <c r="I148" i="10"/>
  <c r="I147" i="10" s="1"/>
  <c r="AG147" i="10"/>
  <c r="G20" i="10"/>
  <c r="G19" i="10" s="1"/>
  <c r="AE19" i="10"/>
  <c r="AD93" i="10"/>
  <c r="F94" i="10"/>
  <c r="F93" i="10" s="1"/>
  <c r="F47" i="10"/>
  <c r="F46" i="10" s="1"/>
  <c r="AD46" i="10"/>
  <c r="F50" i="10"/>
  <c r="F49" i="10" s="1"/>
  <c r="AD49" i="10"/>
  <c r="Y26" i="11"/>
  <c r="Y25" i="11" s="1"/>
  <c r="Y26" i="10"/>
  <c r="AS19" i="10"/>
  <c r="U20" i="10"/>
  <c r="U19" i="10" s="1"/>
  <c r="AS26" i="10"/>
  <c r="U27" i="10"/>
  <c r="U26" i="10" s="1"/>
  <c r="D63" i="9"/>
  <c r="BA63" i="9" s="1"/>
  <c r="BB63" i="9" s="1"/>
  <c r="D129" i="9"/>
  <c r="BA129" i="9" s="1"/>
  <c r="BB129" i="9" s="1"/>
  <c r="D169" i="9"/>
  <c r="BA169" i="9" s="1"/>
  <c r="BB169" i="9" s="1"/>
  <c r="D102" i="9"/>
  <c r="BA102" i="9" s="1"/>
  <c r="BB102" i="9" s="1"/>
  <c r="D118" i="9"/>
  <c r="BA118" i="9" s="1"/>
  <c r="BB118" i="9" s="1"/>
  <c r="O121" i="10"/>
  <c r="O120" i="10" s="1"/>
  <c r="AM120" i="10"/>
  <c r="O175" i="10"/>
  <c r="O174" i="10" s="1"/>
  <c r="AM174" i="10"/>
  <c r="AG19" i="10"/>
  <c r="I20" i="10"/>
  <c r="I19" i="10" s="1"/>
  <c r="Z133" i="10"/>
  <c r="Q161" i="10"/>
  <c r="Q160" i="10" s="1"/>
  <c r="AO160" i="10"/>
  <c r="K161" i="10"/>
  <c r="K160" i="10" s="1"/>
  <c r="AI160" i="10"/>
  <c r="AC19" i="10"/>
  <c r="E20" i="10"/>
  <c r="E19" i="10" s="1"/>
  <c r="AC120" i="10"/>
  <c r="E121" i="10"/>
  <c r="E120" i="10" s="1"/>
  <c r="AS120" i="10"/>
  <c r="U121" i="10"/>
  <c r="U120" i="10" s="1"/>
  <c r="D101" i="9"/>
  <c r="BA101" i="9" s="1"/>
  <c r="BB101" i="9" s="1"/>
  <c r="D126" i="9"/>
  <c r="BA126" i="9" s="1"/>
  <c r="BB126" i="9" s="1"/>
  <c r="D109" i="9"/>
  <c r="BA109" i="9" s="1"/>
  <c r="BB109" i="9" s="1"/>
  <c r="D194" i="9"/>
  <c r="BA194" i="9" s="1"/>
  <c r="BB194" i="9" s="1"/>
  <c r="AQ120" i="10"/>
  <c r="S121" i="10"/>
  <c r="S120" i="10" s="1"/>
  <c r="S175" i="10"/>
  <c r="S174" i="10" s="1"/>
  <c r="AQ174" i="10"/>
  <c r="H142" i="10"/>
  <c r="H141" i="10" s="1"/>
  <c r="AF141" i="10"/>
  <c r="H54" i="10"/>
  <c r="H53" i="10" s="1"/>
  <c r="AF53" i="10"/>
  <c r="AK57" i="10"/>
  <c r="M58" i="10"/>
  <c r="M57" i="10" s="1"/>
  <c r="Z26" i="10"/>
  <c r="G47" i="10"/>
  <c r="G46" i="10" s="1"/>
  <c r="AE46" i="10"/>
  <c r="AU141" i="10"/>
  <c r="AU147" i="10"/>
  <c r="Y172" i="11"/>
  <c r="Y171" i="11" s="1"/>
  <c r="Y171" i="10"/>
  <c r="E58" i="10"/>
  <c r="E57" i="10" s="1"/>
  <c r="AC57" i="10"/>
  <c r="E50" i="10"/>
  <c r="E49" i="10" s="1"/>
  <c r="AC49" i="10"/>
  <c r="U54" i="10"/>
  <c r="U53" i="10" s="1"/>
  <c r="AS53" i="10"/>
  <c r="W19" i="10"/>
  <c r="D24" i="9"/>
  <c r="BA24" i="9" s="1"/>
  <c r="BB24" i="9" s="1"/>
  <c r="D33" i="9"/>
  <c r="BA33" i="9" s="1"/>
  <c r="BB33" i="9" s="1"/>
  <c r="D32" i="9"/>
  <c r="BA32" i="9" s="1"/>
  <c r="BB32" i="9" s="1"/>
  <c r="D190" i="9"/>
  <c r="BA190" i="9" s="1"/>
  <c r="BB190" i="9" s="1"/>
  <c r="D127" i="9"/>
  <c r="BA127" i="9" s="1"/>
  <c r="BB127" i="9" s="1"/>
  <c r="D107" i="9"/>
  <c r="BA107" i="9" s="1"/>
  <c r="BB107" i="9" s="1"/>
  <c r="D153" i="9"/>
  <c r="BA153" i="9" s="1"/>
  <c r="BB153" i="9" s="1"/>
  <c r="D191" i="9"/>
  <c r="BA191" i="9" s="1"/>
  <c r="BB191" i="9" s="1"/>
  <c r="AM53" i="10"/>
  <c r="O54" i="10"/>
  <c r="O53" i="10" s="1"/>
  <c r="AM141" i="10"/>
  <c r="O142" i="10"/>
  <c r="O141" i="10" s="1"/>
  <c r="AG26" i="10"/>
  <c r="I27" i="10"/>
  <c r="I26" i="10" s="1"/>
  <c r="I94" i="10"/>
  <c r="I93" i="10" s="1"/>
  <c r="AG93" i="10"/>
  <c r="I172" i="10"/>
  <c r="I171" i="10" s="1"/>
  <c r="AG171" i="10"/>
  <c r="S94" i="10"/>
  <c r="S93" i="10" s="1"/>
  <c r="AQ93" i="10"/>
  <c r="N142" i="10"/>
  <c r="N141" i="10" s="1"/>
  <c r="AL141" i="10"/>
  <c r="AH19" i="10"/>
  <c r="J20" i="10"/>
  <c r="J19" i="10" s="1"/>
  <c r="J47" i="10"/>
  <c r="J46" i="10" s="1"/>
  <c r="AH46" i="10"/>
  <c r="T142" i="10"/>
  <c r="T141" i="10" s="1"/>
  <c r="AR141" i="10"/>
  <c r="L58" i="10"/>
  <c r="L57" i="10" s="1"/>
  <c r="AJ57" i="10"/>
  <c r="L134" i="10"/>
  <c r="L133" i="10" s="1"/>
  <c r="AJ133" i="10"/>
  <c r="AB46" i="11"/>
  <c r="AB45" i="11" s="1"/>
  <c r="AB46" i="10"/>
  <c r="AB121" i="11"/>
  <c r="AB120" i="11" s="1"/>
  <c r="AB120" i="10"/>
  <c r="X50" i="11"/>
  <c r="X49" i="10"/>
  <c r="X26" i="11"/>
  <c r="X26" i="10"/>
  <c r="D55" i="11"/>
  <c r="D42" i="11"/>
  <c r="D110" i="11"/>
  <c r="D112" i="11"/>
  <c r="D159" i="11"/>
  <c r="D156" i="11"/>
  <c r="D189" i="11"/>
  <c r="V148" i="10"/>
  <c r="V147" i="10" s="1"/>
  <c r="AT147" i="10"/>
  <c r="V161" i="10"/>
  <c r="V160" i="10" s="1"/>
  <c r="AT160" i="10"/>
  <c r="P175" i="10"/>
  <c r="P174" i="10" s="1"/>
  <c r="AN174" i="10"/>
  <c r="AJ19" i="10"/>
  <c r="L20" i="10"/>
  <c r="L19" i="10" s="1"/>
  <c r="L175" i="10"/>
  <c r="L174" i="10" s="1"/>
  <c r="AJ174" i="10"/>
  <c r="AB161" i="11"/>
  <c r="AB160" i="11" s="1"/>
  <c r="AB160" i="10"/>
  <c r="D39" i="11"/>
  <c r="D30" i="11"/>
  <c r="X94" i="11"/>
  <c r="X93" i="10"/>
  <c r="D43" i="11"/>
  <c r="D114" i="11"/>
  <c r="D115" i="11"/>
  <c r="X161" i="11"/>
  <c r="X160" i="10"/>
  <c r="D169" i="11"/>
  <c r="X155" i="11"/>
  <c r="V27" i="10"/>
  <c r="V26" i="10" s="1"/>
  <c r="AT26" i="10"/>
  <c r="R58" i="10"/>
  <c r="R57" i="10" s="1"/>
  <c r="AP57" i="10"/>
  <c r="R50" i="10"/>
  <c r="R49" i="10" s="1"/>
  <c r="AP49" i="10"/>
  <c r="N50" i="10"/>
  <c r="N49" i="10" s="1"/>
  <c r="AL49" i="10"/>
  <c r="AN19" i="10"/>
  <c r="P20" i="10"/>
  <c r="P19" i="10" s="1"/>
  <c r="AN26" i="10"/>
  <c r="P27" i="10"/>
  <c r="P26" i="10" s="1"/>
  <c r="D21" i="11"/>
  <c r="D64" i="11"/>
  <c r="D104" i="11"/>
  <c r="D59" i="11"/>
  <c r="D107" i="11"/>
  <c r="X142" i="11"/>
  <c r="X141" i="10"/>
  <c r="D166" i="11"/>
  <c r="D181" i="11"/>
  <c r="V54" i="10"/>
  <c r="V53" i="10" s="1"/>
  <c r="AT53" i="10"/>
  <c r="V121" i="10"/>
  <c r="V120" i="10" s="1"/>
  <c r="AT120" i="10"/>
  <c r="J148" i="10"/>
  <c r="J147" i="10" s="1"/>
  <c r="AH147" i="10"/>
  <c r="X19" i="11"/>
  <c r="X19" i="10"/>
  <c r="D102" i="11"/>
  <c r="D37" i="11"/>
  <c r="D41" i="11"/>
  <c r="X175" i="11"/>
  <c r="X174" i="10"/>
  <c r="X148" i="11"/>
  <c r="X147" i="10"/>
  <c r="D180" i="11"/>
  <c r="D187" i="11"/>
  <c r="AA26" i="11"/>
  <c r="AA25" i="11" s="1"/>
  <c r="AA26" i="10"/>
  <c r="AA57" i="11"/>
  <c r="AK147" i="10"/>
  <c r="M148" i="10"/>
  <c r="M147" i="10" s="1"/>
  <c r="AF174" i="10"/>
  <c r="H175" i="10"/>
  <c r="H174" i="10" s="1"/>
  <c r="Y58" i="11"/>
  <c r="Y57" i="11" s="1"/>
  <c r="Y57" i="10"/>
  <c r="Y175" i="11"/>
  <c r="Y174" i="11" s="1"/>
  <c r="Y174" i="10"/>
  <c r="AO120" i="10"/>
  <c r="Q121" i="10"/>
  <c r="Q120" i="10" s="1"/>
  <c r="W93" i="10"/>
  <c r="D98" i="9"/>
  <c r="BA98" i="9" s="1"/>
  <c r="BB98" i="9" s="1"/>
  <c r="O50" i="10"/>
  <c r="O49" i="10" s="1"/>
  <c r="AM49" i="10"/>
  <c r="Q142" i="10"/>
  <c r="Q141" i="10" s="1"/>
  <c r="AO141" i="10"/>
  <c r="W174" i="10"/>
  <c r="D179" i="9"/>
  <c r="BA179" i="9" s="1"/>
  <c r="BB179" i="9" s="1"/>
  <c r="H47" i="10"/>
  <c r="H46" i="10" s="1"/>
  <c r="AF46" i="10"/>
  <c r="H172" i="10"/>
  <c r="H171" i="10" s="1"/>
  <c r="AF171" i="10"/>
  <c r="D64" i="9"/>
  <c r="BA64" i="9" s="1"/>
  <c r="BB64" i="9" s="1"/>
  <c r="N175" i="10"/>
  <c r="N174" i="10" s="1"/>
  <c r="AL174" i="10"/>
  <c r="T47" i="10"/>
  <c r="T46" i="10" s="1"/>
  <c r="AR46" i="10"/>
  <c r="P50" i="10"/>
  <c r="P49" i="10" s="1"/>
  <c r="AN49" i="10"/>
  <c r="J27" i="10"/>
  <c r="J26" i="10" s="1"/>
  <c r="AH26" i="10"/>
  <c r="T54" i="10"/>
  <c r="T53" i="10" s="1"/>
  <c r="AR53" i="10"/>
  <c r="AB19" i="11"/>
  <c r="AB18" i="11" s="1"/>
  <c r="AB19" i="10"/>
  <c r="D138" i="11"/>
  <c r="R175" i="10"/>
  <c r="R174" i="10" s="1"/>
  <c r="AP174" i="10"/>
  <c r="L142" i="10"/>
  <c r="L141" i="10" s="1"/>
  <c r="AJ141" i="10"/>
  <c r="AB134" i="11"/>
  <c r="AB133" i="11" s="1"/>
  <c r="AB133" i="10"/>
  <c r="D122" i="11"/>
  <c r="Z19" i="10"/>
  <c r="AU26" i="10"/>
  <c r="H58" i="10"/>
  <c r="H57" i="10" s="1"/>
  <c r="AF57" i="10"/>
  <c r="M94" i="10"/>
  <c r="M93" i="10" s="1"/>
  <c r="AK93" i="10"/>
  <c r="AK171" i="10"/>
  <c r="M172" i="10"/>
  <c r="M171" i="10" s="1"/>
  <c r="Z53" i="10"/>
  <c r="G175" i="10"/>
  <c r="G174" i="10" s="1"/>
  <c r="AE174" i="10"/>
  <c r="AO171" i="10"/>
  <c r="Q172" i="10"/>
  <c r="Q171" i="10" s="1"/>
  <c r="AC133" i="10"/>
  <c r="E134" i="10"/>
  <c r="E133" i="10" s="1"/>
  <c r="AS46" i="10"/>
  <c r="U47" i="10"/>
  <c r="U46" i="10" s="1"/>
  <c r="AS147" i="10"/>
  <c r="U148" i="10"/>
  <c r="U147" i="10" s="1"/>
  <c r="D42" i="9"/>
  <c r="BA42" i="9" s="1"/>
  <c r="BB42" i="9" s="1"/>
  <c r="W49" i="10"/>
  <c r="D54" i="9"/>
  <c r="BA54" i="9" s="1"/>
  <c r="BB54" i="9" s="1"/>
  <c r="D144" i="9"/>
  <c r="BA144" i="9" s="1"/>
  <c r="BB144" i="9" s="1"/>
  <c r="D112" i="9"/>
  <c r="BA112" i="9" s="1"/>
  <c r="BB112" i="9" s="1"/>
  <c r="D192" i="9"/>
  <c r="BA192" i="9" s="1"/>
  <c r="BB192" i="9" s="1"/>
  <c r="I50" i="10"/>
  <c r="I49" i="10" s="1"/>
  <c r="AG49" i="10"/>
  <c r="S148" i="10"/>
  <c r="S147" i="10" s="1"/>
  <c r="AQ147" i="10"/>
  <c r="AK133" i="10"/>
  <c r="M134" i="10"/>
  <c r="M133" i="10" s="1"/>
  <c r="Q54" i="10"/>
  <c r="Q53" i="10" s="1"/>
  <c r="AO53" i="10"/>
  <c r="AC147" i="10"/>
  <c r="E148" i="10"/>
  <c r="E147" i="10" s="1"/>
  <c r="E161" i="10"/>
  <c r="E160" i="10" s="1"/>
  <c r="AC160" i="10"/>
  <c r="D28" i="9"/>
  <c r="BA28" i="9" s="1"/>
  <c r="BB28" i="9" s="1"/>
  <c r="W120" i="10"/>
  <c r="D124" i="9" s="1"/>
  <c r="BA124" i="9" s="1"/>
  <c r="BB124" i="9" s="1"/>
  <c r="D125" i="9"/>
  <c r="BA125" i="9" s="1"/>
  <c r="BB125" i="9" s="1"/>
  <c r="D147" i="9"/>
  <c r="BA147" i="9" s="1"/>
  <c r="BB147" i="9" s="1"/>
  <c r="W171" i="10"/>
  <c r="D175" i="9" s="1"/>
  <c r="BA175" i="9" s="1"/>
  <c r="BB175" i="9" s="1"/>
  <c r="D176" i="9"/>
  <c r="BA176" i="9" s="1"/>
  <c r="BB176" i="9" s="1"/>
  <c r="O58" i="10"/>
  <c r="O57" i="10" s="1"/>
  <c r="AM57" i="10"/>
  <c r="G54" i="10"/>
  <c r="G53" i="10" s="1"/>
  <c r="AE53" i="10"/>
  <c r="G148" i="10"/>
  <c r="G147" i="10" s="1"/>
  <c r="AE147" i="10"/>
  <c r="G172" i="10"/>
  <c r="G171" i="10" s="1"/>
  <c r="AE171" i="10"/>
  <c r="F134" i="10"/>
  <c r="F133" i="10" s="1"/>
  <c r="AD133" i="10"/>
  <c r="K47" i="10"/>
  <c r="K46" i="10" s="1"/>
  <c r="AI46" i="10"/>
  <c r="K50" i="10"/>
  <c r="K49" i="10" s="1"/>
  <c r="AI49" i="10"/>
  <c r="U142" i="10"/>
  <c r="U141" i="10" s="1"/>
  <c r="AS141" i="10"/>
  <c r="W53" i="10"/>
  <c r="D57" i="9" s="1"/>
  <c r="BA57" i="9" s="1"/>
  <c r="BB57" i="9" s="1"/>
  <c r="D58" i="9"/>
  <c r="BA58" i="9" s="1"/>
  <c r="BB58" i="9" s="1"/>
  <c r="D166" i="9"/>
  <c r="BA166" i="9" s="1"/>
  <c r="BB166" i="9" s="1"/>
  <c r="D142" i="9"/>
  <c r="BA142" i="9" s="1"/>
  <c r="BB142" i="9" s="1"/>
  <c r="D106" i="9"/>
  <c r="BA106" i="9" s="1"/>
  <c r="BB106" i="9" s="1"/>
  <c r="W147" i="10"/>
  <c r="D152" i="9"/>
  <c r="BA152" i="9" s="1"/>
  <c r="BB152" i="9" s="1"/>
  <c r="AQ53" i="10"/>
  <c r="S54" i="10"/>
  <c r="S53" i="10" s="1"/>
  <c r="Z174" i="10"/>
  <c r="G58" i="10"/>
  <c r="G57" i="10" s="1"/>
  <c r="AE57" i="10"/>
  <c r="F142" i="10"/>
  <c r="F141" i="10" s="1"/>
  <c r="AD141" i="10"/>
  <c r="D167" i="9"/>
  <c r="BA167" i="9" s="1"/>
  <c r="BB167" i="9" s="1"/>
  <c r="D117" i="9"/>
  <c r="BA117" i="9" s="1"/>
  <c r="BB117" i="9" s="1"/>
  <c r="AQ133" i="10"/>
  <c r="S134" i="10"/>
  <c r="S133" i="10" s="1"/>
  <c r="AF133" i="10"/>
  <c r="H134" i="10"/>
  <c r="H133" i="10" s="1"/>
  <c r="Z93" i="10"/>
  <c r="M47" i="10"/>
  <c r="M46" i="10" s="1"/>
  <c r="AK46" i="10"/>
  <c r="AK26" i="10"/>
  <c r="M27" i="10"/>
  <c r="M26" i="10" s="1"/>
  <c r="AE141" i="10"/>
  <c r="G142" i="10"/>
  <c r="G141" i="10" s="1"/>
  <c r="AU160" i="10"/>
  <c r="AD19" i="10"/>
  <c r="F20" i="10"/>
  <c r="F19" i="10" s="1"/>
  <c r="F54" i="10"/>
  <c r="F53" i="10" s="1"/>
  <c r="AD53" i="10"/>
  <c r="Y134" i="11"/>
  <c r="Y133" i="11" s="1"/>
  <c r="Y133" i="10"/>
  <c r="Y148" i="11"/>
  <c r="Y147" i="10"/>
  <c r="Y155" i="11"/>
  <c r="Q50" i="10"/>
  <c r="Q49" i="10" s="1"/>
  <c r="AO49" i="10"/>
  <c r="Q134" i="10"/>
  <c r="Q133" i="10" s="1"/>
  <c r="AO133" i="10"/>
  <c r="Q148" i="10"/>
  <c r="Q147" i="10" s="1"/>
  <c r="AO147" i="10"/>
  <c r="AI133" i="10"/>
  <c r="K134" i="10"/>
  <c r="K133" i="10" s="1"/>
  <c r="U50" i="10"/>
  <c r="U49" i="10" s="1"/>
  <c r="AS49" i="10"/>
  <c r="D38" i="9"/>
  <c r="BA38" i="9" s="1"/>
  <c r="BB38" i="9" s="1"/>
  <c r="D46" i="9"/>
  <c r="BA46" i="9" s="1"/>
  <c r="BB46" i="9" s="1"/>
  <c r="D52" i="9"/>
  <c r="BA52" i="9" s="1"/>
  <c r="BB52" i="9" s="1"/>
  <c r="D133" i="9"/>
  <c r="BA133" i="9" s="1"/>
  <c r="BB133" i="9" s="1"/>
  <c r="D143" i="9"/>
  <c r="BA143" i="9" s="1"/>
  <c r="BB143" i="9" s="1"/>
  <c r="D111" i="9"/>
  <c r="BA111" i="9" s="1"/>
  <c r="BB111" i="9" s="1"/>
  <c r="D161" i="9"/>
  <c r="BA161" i="9" s="1"/>
  <c r="BB161" i="9" s="1"/>
  <c r="D188" i="9"/>
  <c r="BA188" i="9" s="1"/>
  <c r="BB188" i="9" s="1"/>
  <c r="AQ26" i="10"/>
  <c r="S27" i="10"/>
  <c r="S26" i="10" s="1"/>
  <c r="N161" i="10"/>
  <c r="N160" i="10" s="1"/>
  <c r="AL160" i="10"/>
  <c r="J50" i="10"/>
  <c r="J49" i="10" s="1"/>
  <c r="AH49" i="10"/>
  <c r="AR147" i="10"/>
  <c r="T148" i="10"/>
  <c r="T147" i="10" s="1"/>
  <c r="P94" i="10"/>
  <c r="P93" i="10" s="1"/>
  <c r="AN93" i="10"/>
  <c r="D22" i="11"/>
  <c r="D52" i="11"/>
  <c r="D97" i="11"/>
  <c r="D128" i="11"/>
  <c r="D129" i="11"/>
  <c r="D164" i="11"/>
  <c r="D170" i="11"/>
  <c r="R148" i="10"/>
  <c r="R147" i="10" s="1"/>
  <c r="AP147" i="10"/>
  <c r="J134" i="10"/>
  <c r="J133" i="10" s="1"/>
  <c r="AH133" i="10"/>
  <c r="AN120" i="10"/>
  <c r="P121" i="10"/>
  <c r="P120" i="10" s="1"/>
  <c r="AB148" i="11"/>
  <c r="AB147" i="10"/>
  <c r="AB142" i="11"/>
  <c r="AB141" i="11" s="1"/>
  <c r="AB141" i="10"/>
  <c r="D35" i="11"/>
  <c r="X54" i="11"/>
  <c r="X53" i="10"/>
  <c r="D100" i="11"/>
  <c r="X58" i="11"/>
  <c r="X57" i="10"/>
  <c r="D135" i="11"/>
  <c r="D140" i="11"/>
  <c r="D165" i="11"/>
  <c r="X172" i="11"/>
  <c r="X171" i="10"/>
  <c r="R161" i="10"/>
  <c r="R160" i="10" s="1"/>
  <c r="AP160" i="10"/>
  <c r="N148" i="10"/>
  <c r="N147" i="10" s="1"/>
  <c r="AL147" i="10"/>
  <c r="N134" i="10"/>
  <c r="N133" i="10" s="1"/>
  <c r="AL133" i="10"/>
  <c r="J54" i="10"/>
  <c r="J53" i="10" s="1"/>
  <c r="AH53" i="10"/>
  <c r="J175" i="10"/>
  <c r="J174" i="10" s="1"/>
  <c r="AH174" i="10"/>
  <c r="T50" i="10"/>
  <c r="T49" i="10" s="1"/>
  <c r="AR49" i="10"/>
  <c r="T58" i="10"/>
  <c r="T57" i="10" s="1"/>
  <c r="AR57" i="10"/>
  <c r="P58" i="10"/>
  <c r="P57" i="10" s="1"/>
  <c r="AN57" i="10"/>
  <c r="D127" i="11"/>
  <c r="D119" i="11"/>
  <c r="D24" i="11"/>
  <c r="D101" i="11"/>
  <c r="D125" i="11"/>
  <c r="D117" i="11"/>
  <c r="D150" i="11"/>
  <c r="D188" i="11"/>
  <c r="V47" i="10"/>
  <c r="V46" i="10" s="1"/>
  <c r="AT46" i="10"/>
  <c r="AP19" i="10"/>
  <c r="R20" i="10"/>
  <c r="R19" i="10" s="1"/>
  <c r="R54" i="10"/>
  <c r="R53" i="10" s="1"/>
  <c r="AP53" i="10"/>
  <c r="R172" i="10"/>
  <c r="R171" i="10" s="1"/>
  <c r="AP171" i="10"/>
  <c r="N54" i="10"/>
  <c r="N53" i="10" s="1"/>
  <c r="AL53" i="10"/>
  <c r="J94" i="10"/>
  <c r="J93" i="10" s="1"/>
  <c r="AH93" i="10"/>
  <c r="AB50" i="11"/>
  <c r="AB49" i="11" s="1"/>
  <c r="AB49" i="10"/>
  <c r="AB54" i="11"/>
  <c r="AB53" i="11" s="1"/>
  <c r="AB53" i="10"/>
  <c r="AB172" i="11"/>
  <c r="AB171" i="11" s="1"/>
  <c r="AB171" i="10"/>
  <c r="D149" i="11"/>
  <c r="D38" i="11"/>
  <c r="D96" i="11"/>
  <c r="X46" i="11"/>
  <c r="X46" i="10"/>
  <c r="D124" i="11"/>
  <c r="D126" i="11"/>
  <c r="D163" i="11"/>
  <c r="D157" i="11"/>
  <c r="AK19" i="10"/>
  <c r="M20" i="10"/>
  <c r="M19" i="10" s="1"/>
  <c r="AU174" i="10"/>
  <c r="AO26" i="10"/>
  <c r="Q27" i="10"/>
  <c r="Q26" i="10" s="1"/>
  <c r="K172" i="10"/>
  <c r="K171" i="10" s="1"/>
  <c r="AI171" i="10"/>
  <c r="S172" i="10"/>
  <c r="S171" i="10" s="1"/>
  <c r="AQ171" i="10"/>
  <c r="Z147" i="10"/>
  <c r="F148" i="10"/>
  <c r="F147" i="10" s="1"/>
  <c r="AD147" i="10"/>
  <c r="F175" i="10"/>
  <c r="F174" i="10" s="1"/>
  <c r="AD174" i="10"/>
  <c r="T94" i="10"/>
  <c r="T93" i="10" s="1"/>
  <c r="AR93" i="10"/>
  <c r="P172" i="10"/>
  <c r="P171" i="10" s="1"/>
  <c r="AN171" i="10"/>
  <c r="D32" i="11"/>
  <c r="D145" i="11"/>
  <c r="AJ26" i="10"/>
  <c r="L27" i="10"/>
  <c r="L26" i="10" s="1"/>
  <c r="AT93" i="10"/>
  <c r="V94" i="10"/>
  <c r="V93" i="10" s="1"/>
  <c r="L54" i="10"/>
  <c r="L53" i="10" s="1"/>
  <c r="AJ53" i="10"/>
  <c r="L172" i="10"/>
  <c r="L171" i="10" s="1"/>
  <c r="AJ171" i="10"/>
  <c r="D34" i="11"/>
  <c r="D116" i="11"/>
  <c r="D178" i="11"/>
  <c r="AP141" i="10"/>
  <c r="R142" i="10"/>
  <c r="R141" i="10" s="1"/>
  <c r="P54" i="10"/>
  <c r="P53" i="10" s="1"/>
  <c r="AN53" i="10"/>
  <c r="AA19" i="11"/>
  <c r="AA18" i="11" s="1"/>
  <c r="AA19" i="10"/>
  <c r="AA57" i="10"/>
  <c r="AA56" i="11" s="1"/>
  <c r="AA53" i="11" s="1"/>
  <c r="AA142" i="11"/>
  <c r="AA141" i="11" s="1"/>
  <c r="AA141" i="10"/>
  <c r="AA46" i="11"/>
  <c r="AA45" i="11" s="1"/>
  <c r="AA46" i="10"/>
  <c r="W191" i="11"/>
  <c r="Y23" i="1" s="1"/>
  <c r="AA161" i="11"/>
  <c r="AA160" i="11" s="1"/>
  <c r="AA160" i="10"/>
  <c r="AA134" i="11"/>
  <c r="AA133" i="11" s="1"/>
  <c r="AA133" i="10"/>
  <c r="AA49" i="11"/>
  <c r="Y46" i="11"/>
  <c r="Y45" i="11" s="1"/>
  <c r="Y46" i="10"/>
  <c r="Y161" i="11"/>
  <c r="Y160" i="11" s="1"/>
  <c r="Y160" i="10"/>
  <c r="AF49" i="10"/>
  <c r="H50" i="10"/>
  <c r="H49" i="10" s="1"/>
  <c r="M54" i="10"/>
  <c r="M53" i="10" s="1"/>
  <c r="AK53" i="10"/>
  <c r="M142" i="10"/>
  <c r="M141" i="10" s="1"/>
  <c r="AK141" i="10"/>
  <c r="AU133" i="10"/>
  <c r="F172" i="10"/>
  <c r="F171" i="10" s="1"/>
  <c r="AD171" i="10"/>
  <c r="Y19" i="11"/>
  <c r="Y18" i="11" s="1"/>
  <c r="Y19" i="10"/>
  <c r="K94" i="10"/>
  <c r="K93" i="10" s="1"/>
  <c r="AI93" i="10"/>
  <c r="K58" i="10"/>
  <c r="K57" i="10" s="1"/>
  <c r="AI57" i="10"/>
  <c r="E54" i="10"/>
  <c r="E53" i="10" s="1"/>
  <c r="AC53" i="10"/>
  <c r="E172" i="10"/>
  <c r="E171" i="10" s="1"/>
  <c r="AC171" i="10"/>
  <c r="E142" i="10"/>
  <c r="E141" i="10" s="1"/>
  <c r="AC141" i="10"/>
  <c r="U58" i="10"/>
  <c r="U57" i="10" s="1"/>
  <c r="AS57" i="10"/>
  <c r="D100" i="9"/>
  <c r="BA100" i="9" s="1"/>
  <c r="BB100" i="9" s="1"/>
  <c r="W160" i="10"/>
  <c r="D164" i="9" s="1"/>
  <c r="BA164" i="9" s="1"/>
  <c r="BB164" i="9" s="1"/>
  <c r="D165" i="9"/>
  <c r="BA165" i="9" s="1"/>
  <c r="BB165" i="9" s="1"/>
  <c r="D160" i="9"/>
  <c r="BA160" i="9" s="1"/>
  <c r="BB160" i="9" s="1"/>
  <c r="D116" i="9"/>
  <c r="BA116" i="9" s="1"/>
  <c r="BB116" i="9" s="1"/>
  <c r="D177" i="9"/>
  <c r="BA177" i="9" s="1"/>
  <c r="BB177" i="9" s="1"/>
  <c r="O161" i="10"/>
  <c r="O160" i="10" s="1"/>
  <c r="AM160" i="10"/>
  <c r="S50" i="10"/>
  <c r="S49" i="10" s="1"/>
  <c r="AQ49" i="10"/>
  <c r="G134" i="10"/>
  <c r="G133" i="10" s="1"/>
  <c r="AE133" i="10"/>
  <c r="Y94" i="11"/>
  <c r="Y93" i="11" s="1"/>
  <c r="Y93" i="10"/>
  <c r="U94" i="10"/>
  <c r="U93" i="10" s="1"/>
  <c r="AS93" i="10"/>
  <c r="D26" i="9"/>
  <c r="BA26" i="9" s="1"/>
  <c r="BB26" i="9" s="1"/>
  <c r="D140" i="9"/>
  <c r="BA140" i="9" s="1"/>
  <c r="BB140" i="9" s="1"/>
  <c r="AE160" i="10"/>
  <c r="G161" i="10"/>
  <c r="G160" i="10" s="1"/>
  <c r="AU93" i="10"/>
  <c r="AU57" i="10"/>
  <c r="F27" i="10"/>
  <c r="F26" i="10" s="1"/>
  <c r="AD26" i="10"/>
  <c r="Y50" i="11"/>
  <c r="Y49" i="11" s="1"/>
  <c r="Y49" i="10"/>
  <c r="Y121" i="11"/>
  <c r="Y120" i="11" s="1"/>
  <c r="Y120" i="10"/>
  <c r="AO19" i="10"/>
  <c r="Q20" i="10"/>
  <c r="Q19" i="10" s="1"/>
  <c r="K54" i="10"/>
  <c r="K53" i="10" s="1"/>
  <c r="AI53" i="10"/>
  <c r="AI120" i="10"/>
  <c r="K121" i="10"/>
  <c r="K120" i="10" s="1"/>
  <c r="E175" i="10"/>
  <c r="E174" i="10" s="1"/>
  <c r="AC174" i="10"/>
  <c r="D130" i="9"/>
  <c r="BA130" i="9" s="1"/>
  <c r="BB130" i="9" s="1"/>
  <c r="D141" i="9"/>
  <c r="BA141" i="9" s="1"/>
  <c r="BB141" i="9" s="1"/>
  <c r="D110" i="9"/>
  <c r="BA110" i="9" s="1"/>
  <c r="BB110" i="9" s="1"/>
  <c r="D173" i="9"/>
  <c r="BA173" i="9" s="1"/>
  <c r="BB173" i="9" s="1"/>
  <c r="D184" i="9"/>
  <c r="BA184" i="9" s="1"/>
  <c r="BB184" i="9" s="1"/>
  <c r="O20" i="10"/>
  <c r="O19" i="10" s="1"/>
  <c r="AM19" i="10"/>
  <c r="AG133" i="10"/>
  <c r="I134" i="10"/>
  <c r="I133" i="10" s="1"/>
  <c r="S47" i="10"/>
  <c r="S46" i="10" s="1"/>
  <c r="AQ46" i="10"/>
  <c r="AQ141" i="10"/>
  <c r="S142" i="10"/>
  <c r="S141" i="10" s="1"/>
  <c r="F121" i="10"/>
  <c r="F120" i="10" s="1"/>
  <c r="AD120" i="10"/>
  <c r="AO46" i="10"/>
  <c r="Q47" i="10"/>
  <c r="Q46" i="10" s="1"/>
  <c r="W141" i="10"/>
  <c r="D145" i="9" s="1"/>
  <c r="BA145" i="9" s="1"/>
  <c r="BB145" i="9" s="1"/>
  <c r="D146" i="9"/>
  <c r="BA146" i="9" s="1"/>
  <c r="BB146" i="9" s="1"/>
  <c r="D66" i="9"/>
  <c r="BA66" i="9" s="1"/>
  <c r="BB66" i="9" s="1"/>
  <c r="W133" i="10"/>
  <c r="D138" i="9"/>
  <c r="BA138" i="9" s="1"/>
  <c r="BB138" i="9" s="1"/>
  <c r="D159" i="9"/>
  <c r="BA159" i="9" s="1"/>
  <c r="BB159" i="9" s="1"/>
  <c r="O94" i="10"/>
  <c r="O93" i="10" s="1"/>
  <c r="AM93" i="10"/>
  <c r="I142" i="10"/>
  <c r="I141" i="10" s="1"/>
  <c r="AG141" i="10"/>
  <c r="AF26" i="10"/>
  <c r="H27" i="10"/>
  <c r="H26" i="10" s="1"/>
  <c r="H148" i="10"/>
  <c r="H147" i="10" s="1"/>
  <c r="AF147" i="10"/>
  <c r="H161" i="10"/>
  <c r="H160" i="10" s="1"/>
  <c r="AF160" i="10"/>
  <c r="M50" i="10"/>
  <c r="M49" i="10" s="1"/>
  <c r="AK49" i="10"/>
  <c r="Z57" i="10"/>
  <c r="AE26" i="10"/>
  <c r="G27" i="10"/>
  <c r="G26" i="10" s="1"/>
  <c r="Q58" i="10"/>
  <c r="Q57" i="10" s="1"/>
  <c r="AO57" i="10"/>
  <c r="Q94" i="10"/>
  <c r="Q93" i="10" s="1"/>
  <c r="AO93" i="10"/>
  <c r="K20" i="10"/>
  <c r="K19" i="10" s="1"/>
  <c r="AI19" i="10"/>
  <c r="K175" i="10"/>
  <c r="K174" i="10" s="1"/>
  <c r="AI174" i="10"/>
  <c r="AC26" i="10"/>
  <c r="E27" i="10"/>
  <c r="E26" i="10" s="1"/>
  <c r="U161" i="10"/>
  <c r="U160" i="10" s="1"/>
  <c r="AS160" i="10"/>
  <c r="U175" i="10"/>
  <c r="U174" i="10" s="1"/>
  <c r="AS174" i="10"/>
  <c r="W26" i="10"/>
  <c r="D30" i="9" s="1"/>
  <c r="BA30" i="9" s="1"/>
  <c r="BB30" i="9" s="1"/>
  <c r="D31" i="9"/>
  <c r="BA31" i="9" s="1"/>
  <c r="BB31" i="9" s="1"/>
  <c r="D99" i="9"/>
  <c r="BA99" i="9" s="1"/>
  <c r="BB99" i="9" s="1"/>
  <c r="W46" i="10"/>
  <c r="D50" i="9" s="1"/>
  <c r="BA50" i="9" s="1"/>
  <c r="BB50" i="9" s="1"/>
  <c r="D51" i="9"/>
  <c r="BA51" i="9" s="1"/>
  <c r="BB51" i="9" s="1"/>
  <c r="D120" i="9"/>
  <c r="BA120" i="9" s="1"/>
  <c r="BB120" i="9" s="1"/>
  <c r="D158" i="9"/>
  <c r="BA158" i="9" s="1"/>
  <c r="BB158" i="9" s="1"/>
  <c r="D156" i="9"/>
  <c r="BA156" i="9" s="1"/>
  <c r="BB156" i="9" s="1"/>
  <c r="D115" i="9"/>
  <c r="BA115" i="9" s="1"/>
  <c r="BB115" i="9" s="1"/>
  <c r="D162" i="9"/>
  <c r="BA162" i="9" s="1"/>
  <c r="BB162" i="9" s="1"/>
  <c r="AM26" i="10"/>
  <c r="O27" i="10"/>
  <c r="O26" i="10" s="1"/>
  <c r="O47" i="10"/>
  <c r="O46" i="10" s="1"/>
  <c r="AM46" i="10"/>
  <c r="AG57" i="10"/>
  <c r="I58" i="10"/>
  <c r="I57" i="10" s="1"/>
  <c r="S20" i="10"/>
  <c r="S19" i="10" s="1"/>
  <c r="AQ19" i="10"/>
  <c r="V50" i="10"/>
  <c r="V49" i="10" s="1"/>
  <c r="AT49" i="10"/>
  <c r="V142" i="10"/>
  <c r="V141" i="10" s="1"/>
  <c r="AT141" i="10"/>
  <c r="AH141" i="10"/>
  <c r="J142" i="10"/>
  <c r="J141" i="10" s="1"/>
  <c r="J121" i="10"/>
  <c r="J120" i="10" s="1"/>
  <c r="AH120" i="10"/>
  <c r="AR26" i="10"/>
  <c r="T27" i="10"/>
  <c r="T26" i="10" s="1"/>
  <c r="T161" i="10"/>
  <c r="T160" i="10" s="1"/>
  <c r="AR160" i="10"/>
  <c r="AR174" i="10"/>
  <c r="T175" i="10"/>
  <c r="T174" i="10" s="1"/>
  <c r="P47" i="10"/>
  <c r="P46" i="10" s="1"/>
  <c r="AN46" i="10"/>
  <c r="P161" i="10"/>
  <c r="P160" i="10" s="1"/>
  <c r="AN160" i="10"/>
  <c r="L50" i="10"/>
  <c r="L49" i="10" s="1"/>
  <c r="AJ49" i="10"/>
  <c r="AB175" i="11"/>
  <c r="AB174" i="11" s="1"/>
  <c r="AB174" i="10"/>
  <c r="D48" i="11"/>
  <c r="D103" i="11"/>
  <c r="D113" i="11"/>
  <c r="D61" i="11"/>
  <c r="D118" i="11"/>
  <c r="D144" i="11"/>
  <c r="D168" i="11"/>
  <c r="D186" i="11"/>
  <c r="AT19" i="10"/>
  <c r="V20" i="10"/>
  <c r="V19" i="10" s="1"/>
  <c r="N94" i="10"/>
  <c r="N93" i="10" s="1"/>
  <c r="AL93" i="10"/>
  <c r="N121" i="10"/>
  <c r="N120" i="10" s="1"/>
  <c r="AL120" i="10"/>
  <c r="AJ147" i="10"/>
  <c r="L148" i="10"/>
  <c r="L147" i="10" s="1"/>
  <c r="D123" i="11"/>
  <c r="D106" i="11"/>
  <c r="D23" i="11"/>
  <c r="D62" i="11"/>
  <c r="X121" i="11"/>
  <c r="X120" i="10"/>
  <c r="D158" i="11"/>
  <c r="D177" i="11"/>
  <c r="D184" i="11"/>
  <c r="V172" i="10"/>
  <c r="V171" i="10" s="1"/>
  <c r="AT171" i="10"/>
  <c r="V175" i="10"/>
  <c r="V174" i="10" s="1"/>
  <c r="AT174" i="10"/>
  <c r="R27" i="10"/>
  <c r="R26" i="10" s="1"/>
  <c r="AP26" i="10"/>
  <c r="R121" i="10"/>
  <c r="R120" i="10" s="1"/>
  <c r="AP120" i="10"/>
  <c r="N27" i="10"/>
  <c r="N26" i="10" s="1"/>
  <c r="AL26" i="10"/>
  <c r="J58" i="10"/>
  <c r="J57" i="10" s="1"/>
  <c r="AH57" i="10"/>
  <c r="J161" i="10"/>
  <c r="J160" i="10" s="1"/>
  <c r="AH160" i="10"/>
  <c r="P142" i="10"/>
  <c r="P141" i="10" s="1"/>
  <c r="AN141" i="10"/>
  <c r="L94" i="10"/>
  <c r="L93" i="10" s="1"/>
  <c r="AJ93" i="10"/>
  <c r="L47" i="10"/>
  <c r="L46" i="10" s="1"/>
  <c r="AJ46" i="10"/>
  <c r="AJ120" i="10"/>
  <c r="L121" i="10"/>
  <c r="L120" i="10" s="1"/>
  <c r="AB26" i="11"/>
  <c r="AB25" i="11" s="1"/>
  <c r="AB26" i="10"/>
  <c r="AB155" i="11"/>
  <c r="D98" i="11"/>
  <c r="D33" i="11"/>
  <c r="D40" i="11"/>
  <c r="X134" i="11"/>
  <c r="X133" i="10"/>
  <c r="D146" i="11"/>
  <c r="D176" i="11"/>
  <c r="D154" i="11"/>
  <c r="D183" i="11"/>
  <c r="R134" i="10"/>
  <c r="R133" i="10" s="1"/>
  <c r="AP133" i="10"/>
  <c r="N58" i="10"/>
  <c r="N57" i="10" s="1"/>
  <c r="AL57" i="10"/>
  <c r="J172" i="10"/>
  <c r="J171" i="10" s="1"/>
  <c r="AH171" i="10"/>
  <c r="T121" i="10"/>
  <c r="T120" i="10" s="1"/>
  <c r="AR120" i="10"/>
  <c r="T172" i="10"/>
  <c r="T171" i="10" s="1"/>
  <c r="AR171" i="10"/>
  <c r="P148" i="10"/>
  <c r="P147" i="10" s="1"/>
  <c r="AN147" i="10"/>
  <c r="D31" i="11"/>
  <c r="D99" i="11"/>
  <c r="D108" i="11"/>
  <c r="D60" i="11"/>
  <c r="D111" i="11"/>
  <c r="D143" i="11"/>
  <c r="D167" i="11"/>
  <c r="D182" i="11"/>
  <c r="D53" i="9" l="1"/>
  <c r="BA53" i="9" s="1"/>
  <c r="BB53" i="9" s="1"/>
  <c r="D155" i="11"/>
  <c r="K191" i="10"/>
  <c r="D137" i="9"/>
  <c r="BA137" i="9" s="1"/>
  <c r="BB137" i="9" s="1"/>
  <c r="V191" i="10"/>
  <c r="AB191" i="10"/>
  <c r="AS191" i="10"/>
  <c r="AC191" i="10"/>
  <c r="Y147" i="11"/>
  <c r="T191" i="10"/>
  <c r="X133" i="11"/>
  <c r="D134" i="11"/>
  <c r="D133" i="11" s="1"/>
  <c r="AT191" i="10"/>
  <c r="X120" i="11"/>
  <c r="D121" i="11"/>
  <c r="D120" i="11" s="1"/>
  <c r="F191" i="10"/>
  <c r="Z191" i="10"/>
  <c r="D151" i="9"/>
  <c r="BA151" i="9" s="1"/>
  <c r="BB151" i="9" s="1"/>
  <c r="N191" i="10"/>
  <c r="Y191" i="10"/>
  <c r="H191" i="10"/>
  <c r="X174" i="11"/>
  <c r="D175" i="11"/>
  <c r="D174" i="11" s="1"/>
  <c r="X160" i="11"/>
  <c r="D161" i="11"/>
  <c r="D160" i="11" s="1"/>
  <c r="X25" i="11"/>
  <c r="D26" i="11"/>
  <c r="D25" i="11" s="1"/>
  <c r="S191" i="10"/>
  <c r="AM191" i="10"/>
  <c r="AO191" i="10"/>
  <c r="AK191" i="10"/>
  <c r="AG191" i="10"/>
  <c r="D56" i="11"/>
  <c r="D97" i="9"/>
  <c r="BA97" i="9" s="1"/>
  <c r="BB97" i="9" s="1"/>
  <c r="AF191" i="10"/>
  <c r="X18" i="11"/>
  <c r="D19" i="11"/>
  <c r="D18" i="11" s="1"/>
  <c r="X93" i="11"/>
  <c r="D94" i="11"/>
  <c r="D93" i="11" s="1"/>
  <c r="O191" i="10"/>
  <c r="AA191" i="10"/>
  <c r="Q191" i="10"/>
  <c r="M191" i="10"/>
  <c r="I191" i="10"/>
  <c r="Y24" i="1"/>
  <c r="Y27" i="1" s="1"/>
  <c r="X171" i="11"/>
  <c r="D172" i="11"/>
  <c r="D171" i="11" s="1"/>
  <c r="X53" i="11"/>
  <c r="D54" i="11"/>
  <c r="AR191" i="10"/>
  <c r="U191" i="10"/>
  <c r="E191" i="10"/>
  <c r="Y191" i="11"/>
  <c r="AA23" i="1" s="1"/>
  <c r="AA24" i="1" s="1"/>
  <c r="AA27" i="1" s="1"/>
  <c r="AU191" i="10"/>
  <c r="X45" i="11"/>
  <c r="D46" i="11"/>
  <c r="D45" i="11" s="1"/>
  <c r="AH191" i="10"/>
  <c r="X57" i="11"/>
  <c r="D58" i="11"/>
  <c r="D57" i="11" s="1"/>
  <c r="AB147" i="11"/>
  <c r="AB191" i="11" s="1"/>
  <c r="AD23" i="1" s="1"/>
  <c r="AD24" i="1" s="1"/>
  <c r="AD27" i="1" s="1"/>
  <c r="AD31" i="1" s="1"/>
  <c r="AE191" i="10"/>
  <c r="AP191" i="10"/>
  <c r="X147" i="11"/>
  <c r="D148" i="11"/>
  <c r="D147" i="11" s="1"/>
  <c r="AJ191" i="10"/>
  <c r="AN191" i="10"/>
  <c r="X49" i="11"/>
  <c r="D50" i="11"/>
  <c r="D49" i="11" s="1"/>
  <c r="D61" i="9"/>
  <c r="BA61" i="9" s="1"/>
  <c r="BB61" i="9" s="1"/>
  <c r="AI191" i="10"/>
  <c r="AD191" i="10"/>
  <c r="J191" i="10"/>
  <c r="G191" i="10"/>
  <c r="R191" i="10"/>
  <c r="AL191" i="10"/>
  <c r="W191" i="10"/>
  <c r="D178" i="9"/>
  <c r="X191" i="10"/>
  <c r="X141" i="11"/>
  <c r="D142" i="11"/>
  <c r="D141" i="11" s="1"/>
  <c r="L191" i="10"/>
  <c r="P191" i="10"/>
  <c r="D23" i="9"/>
  <c r="BA23" i="9" s="1"/>
  <c r="BB23" i="9" s="1"/>
  <c r="AQ191" i="10"/>
  <c r="AA147" i="11"/>
  <c r="AA191" i="11" s="1"/>
  <c r="AC23" i="1" s="1"/>
  <c r="AC24" i="1" s="1"/>
  <c r="AC27" i="1" s="1"/>
  <c r="AC31" i="1" s="1"/>
  <c r="Y31" i="1" l="1"/>
  <c r="Y29" i="1"/>
  <c r="D195" i="9"/>
  <c r="BA195" i="9" s="1"/>
  <c r="BB195" i="9" s="1"/>
  <c r="BA178" i="9"/>
  <c r="BB178" i="9" s="1"/>
  <c r="X191" i="11"/>
  <c r="Z23" i="1" s="1"/>
  <c r="AA29" i="1"/>
  <c r="AA31" i="1"/>
  <c r="D53" i="11"/>
  <c r="D191" i="11" s="1"/>
  <c r="Z24" i="1" l="1"/>
  <c r="Z27" i="1" s="1"/>
  <c r="G23" i="1"/>
  <c r="G24" i="1" s="1"/>
  <c r="G27" i="1" s="1"/>
  <c r="G29" i="1" s="1"/>
  <c r="Z31" i="1" l="1"/>
  <c r="Z29" i="1"/>
</calcChain>
</file>

<file path=xl/sharedStrings.xml><?xml version="1.0" encoding="utf-8"?>
<sst xmlns="http://schemas.openxmlformats.org/spreadsheetml/2006/main" count="3728" uniqueCount="533">
  <si>
    <t>Ûkio subjektas: UAB Tauragės šilumos tinklai</t>
  </si>
  <si>
    <t>Ataskaitinis laikotarpis: 2025.01.01 - 2025.12.31</t>
  </si>
  <si>
    <t>Konsoliduota pelno (nuostolių) ataskaita (eurais)</t>
  </si>
  <si>
    <t>Šilumos sektoriaus įmonių apskaitos atskyrimo ir sąnaudų paskirstymo reikalavimų aprašo 1 priedas</t>
  </si>
  <si>
    <t>STRAIPSNIAI</t>
  </si>
  <si>
    <t>Per ataskaitinį laikotarpį 
IŠ VISO</t>
  </si>
  <si>
    <t>IŠ VISO</t>
  </si>
  <si>
    <r>
      <t>Nepriskirta</t>
    </r>
    <r>
      <rPr>
        <sz val="10"/>
        <rFont val="Calibri"/>
        <family val="2"/>
        <charset val="186"/>
      </rPr>
      <t>¹</t>
    </r>
  </si>
  <si>
    <t>Pastabos</t>
  </si>
  <si>
    <r>
      <t>Šilumos gamybos (įskaitant perkamą šilumą)</t>
    </r>
    <r>
      <rPr>
        <b/>
        <sz val="10"/>
        <rFont val="Times New Roman"/>
        <family val="1"/>
        <charset val="186"/>
      </rPr>
      <t xml:space="preserve"> </t>
    </r>
    <r>
      <rPr>
        <sz val="10"/>
        <rFont val="Times New Roman"/>
        <family val="1"/>
        <charset val="186"/>
      </rPr>
      <t>verslo vienetas</t>
    </r>
  </si>
  <si>
    <t>Šilumos perdavimo verslo vienetas</t>
  </si>
  <si>
    <r>
      <t>Mažmeninio aptarnavimo</t>
    </r>
    <r>
      <rPr>
        <b/>
        <sz val="10"/>
        <rFont val="Times New Roman"/>
        <family val="1"/>
        <charset val="186"/>
      </rPr>
      <t xml:space="preserve"> </t>
    </r>
    <r>
      <rPr>
        <sz val="10"/>
        <rFont val="Times New Roman"/>
        <family val="1"/>
        <charset val="186"/>
      </rPr>
      <t>(šilumos pardavimo) verslo vienetas</t>
    </r>
  </si>
  <si>
    <t>Karšto vandens tiekimo verslo vienetas</t>
  </si>
  <si>
    <t>Neatsiskaitomųjų šilumos apskaitos prietaisų aptarnavimo  verslo vienetas</t>
  </si>
  <si>
    <t>Pastatų šildymo ir karšto vandens sistemų priežiūros verslo vienetas</t>
  </si>
  <si>
    <t>Prekybos apyvartiniais taršos leidimais ir su ja susijusios veiklos verslo vienetas</t>
  </si>
  <si>
    <t>Kitos reguliuojamosios veiklos verslo vienetas</t>
  </si>
  <si>
    <t>Nereguliuojamosios veiklos verslo vienetas</t>
  </si>
  <si>
    <t>Šilumos gamybos (įskaitant perkamą šilumą) verslo vienetas</t>
  </si>
  <si>
    <t>Mažmeninio aptarnavimo (šilumos pardavimo) verslo vienetas</t>
  </si>
  <si>
    <t>Šilumos (produkto) gamyba</t>
  </si>
  <si>
    <t>Šilumos poreikio piko pajėgumų ir rezervinės galios užtikrinimas</t>
  </si>
  <si>
    <t>Šilumos perdavimas centralizuoto šilumos tiekimo sistemos tinklais</t>
  </si>
  <si>
    <t xml:space="preserve">Balansavimas centralizuoto šilumos tiekimo sistemoje </t>
  </si>
  <si>
    <t xml:space="preserve">Karšto vandens tiekimas (ruošimas ir vartotojų mažmeninis aptarnavimas) </t>
  </si>
  <si>
    <t xml:space="preserve">Karšto vandens temperatūros palaikymas
</t>
  </si>
  <si>
    <t>Karšto vandens apskaitos prietaisų aptarnavimas</t>
  </si>
  <si>
    <t xml:space="preserve">Pastatų šildymo ir karšto vandens sistemų einamoji priežiūra) </t>
  </si>
  <si>
    <t>Pastatų šildymo ir karšto vandens sistemų rekonstrukcija</t>
  </si>
  <si>
    <t>Elektros energijos (produkto) gamyba</t>
  </si>
  <si>
    <t>Geriamojo vadens tiekimas ir nutekų tvarkymas</t>
  </si>
  <si>
    <t>Konkurencinė šilumos gamybos veikla</t>
  </si>
  <si>
    <t xml:space="preserve">Pajamos </t>
  </si>
  <si>
    <t>-</t>
  </si>
  <si>
    <t>(1)=(1.1)+(1.2)+(1.3)+(1.4)</t>
  </si>
  <si>
    <t>iš jų: kogeneracinių jėgainių pajamos</t>
  </si>
  <si>
    <r>
      <t>Reguliuojamos veiklos pajamos</t>
    </r>
    <r>
      <rPr>
        <b/>
        <i/>
        <vertAlign val="superscript"/>
        <sz val="10"/>
        <rFont val="Times New Roman"/>
        <family val="1"/>
        <charset val="186"/>
      </rPr>
      <t>1</t>
    </r>
  </si>
  <si>
    <t>(1.1)</t>
  </si>
  <si>
    <t>Pajamos iš reguliuojamoje veikloje naudojamo turto nuomos</t>
  </si>
  <si>
    <t>(1.2)</t>
  </si>
  <si>
    <t>Kitos pajamos (dujų ir elektros balansavimo ir kitos pajamos)</t>
  </si>
  <si>
    <t>(1.3)</t>
  </si>
  <si>
    <r>
      <t>Verslo vienetų pajamų koregavimas (+/-)</t>
    </r>
    <r>
      <rPr>
        <b/>
        <i/>
        <sz val="12"/>
        <rFont val="Times New Roman"/>
        <family val="1"/>
        <charset val="186"/>
      </rPr>
      <t>²</t>
    </r>
  </si>
  <si>
    <t>(1.4.)</t>
  </si>
  <si>
    <r>
      <t>Sąnaudos (iš 12 priedo ((Nepriskirta</t>
    </r>
    <r>
      <rPr>
        <b/>
        <vertAlign val="superscript"/>
        <sz val="10"/>
        <rFont val="Times New Roman"/>
        <family val="1"/>
        <charset val="186"/>
      </rPr>
      <t>3</t>
    </r>
    <r>
      <rPr>
        <sz val="10"/>
        <rFont val="Times New Roman"/>
        <family val="1"/>
        <charset val="186"/>
      </rPr>
      <t>) iš 5 priedo))</t>
    </r>
  </si>
  <si>
    <t>(2)</t>
  </si>
  <si>
    <t>Rezultatas</t>
  </si>
  <si>
    <t>(3)=(1)-(2)</t>
  </si>
  <si>
    <r>
      <t>Koregavimas dėl kuro kainų pasikeitimo ir kitų priežasčių</t>
    </r>
    <r>
      <rPr>
        <sz val="10"/>
        <rFont val="Calibri"/>
        <family val="2"/>
        <charset val="186"/>
      </rPr>
      <t>⁴</t>
    </r>
    <r>
      <rPr>
        <sz val="10"/>
        <rFont val="Times New Roman"/>
        <family val="1"/>
        <charset val="186"/>
      </rPr>
      <t xml:space="preserve"> (ataskaitinis laikotarpis)</t>
    </r>
  </si>
  <si>
    <t>(4)</t>
  </si>
  <si>
    <r>
      <t>Koregavimas dėl kuro kainų pasikeitimo ir kitų priežasčių</t>
    </r>
    <r>
      <rPr>
        <b/>
        <vertAlign val="superscript"/>
        <sz val="10"/>
        <rFont val="Times New Roman"/>
        <family val="1"/>
        <charset val="186"/>
      </rPr>
      <t>4</t>
    </r>
    <r>
      <rPr>
        <sz val="10"/>
        <rFont val="Times New Roman"/>
        <family val="1"/>
        <charset val="186"/>
      </rPr>
      <t xml:space="preserve"> (praėję laikotarpiai)</t>
    </r>
  </si>
  <si>
    <t>(5)</t>
  </si>
  <si>
    <t>Rezultatas (koreguotas)</t>
  </si>
  <si>
    <t>(6)=(3)-(4)-(5)</t>
  </si>
  <si>
    <r>
      <t>Investicijų grąža</t>
    </r>
    <r>
      <rPr>
        <b/>
        <vertAlign val="superscript"/>
        <sz val="10"/>
        <rFont val="Times New Roman"/>
        <family val="1"/>
        <charset val="186"/>
      </rPr>
      <t>5</t>
    </r>
  </si>
  <si>
    <t>(7)</t>
  </si>
  <si>
    <t>Skirtumas</t>
  </si>
  <si>
    <t>(8)=(6)-(7)</t>
  </si>
  <si>
    <r>
      <t>Verslo vieneto reguliuojamo turto vertė, Eur</t>
    </r>
    <r>
      <rPr>
        <b/>
        <vertAlign val="superscript"/>
        <sz val="10"/>
        <rFont val="Times New Roman"/>
        <family val="1"/>
        <charset val="186"/>
      </rPr>
      <t>6</t>
    </r>
  </si>
  <si>
    <t>(9)</t>
  </si>
  <si>
    <t>Faktinė verslo vieneto veikloje naudojamo kapitalo investicijų grąža, %</t>
  </si>
  <si>
    <t>(10)=(6)/(9)</t>
  </si>
  <si>
    <t xml:space="preserve">Praėjęs ataskaitinis laikotarpis </t>
  </si>
  <si>
    <t>CŠT sistema 1</t>
  </si>
  <si>
    <t xml:space="preserve">... paslauga (produktas) </t>
  </si>
  <si>
    <t>Elektros energijos gamyba</t>
  </si>
  <si>
    <t>Geriamojo vandens tiekimas ir nuotekų tvarkymas</t>
  </si>
  <si>
    <t>(1.4)</t>
  </si>
  <si>
    <t>Pastabos:</t>
  </si>
  <si>
    <t>1. Reguliuojamos veiklos pajamos (1.1. eilutė) apskaičiuojamos realizuotą kiekį padauginus iš kainos.</t>
  </si>
  <si>
    <t>2. Šilumos gamybos ir šilumos perdavimo verslo vienetų pajamos koreguojamos atsižvelgiant į faktinį papildomą šilumos kiekį ataskaitiniu laikotarpiu. Koreguojanti suma apskaičiuojama sudedant kiekvieno ataskaitinio laikotarpio mėnesio faktinį realizuotos šilumos kiekį, padaugintą iš atitinkamo mėnesio šilumos perdavimo vienanarės kainos kintamojoje dedamojoje (T HT,KD), apskaičiuotoje Metodikos  57.3.2 papunktyje nustatyta tvarka, įskaičiuotos papildomo šilumos kiekio kainos dalies. Šis pajamų dydis rodomas su (-) „Šilumos perdavimas centralizuoto šilumos tiekimo sistemos tinklais“ stulpelyje, o su (+) „Šilumos (produkto) gamyba” stulpelyje.</t>
  </si>
  <si>
    <t>3. Sąnaudos, kurias patiria ūkio subjektas ataskaitiniu laikotarpiu, tačiau kurios nebūtinos nei galutinėms paslaugoms (produktams) teikti (reguliuojamų kainų paslaugų (produktų) vertei kurti), nei verslui palaikyti (užtikrinti reguliuojamosios veiklos nepertraukiamumą, saugumą, stabilumą). Šias sąnaudas Ūkio subjektas patiria savo investicijų grąžos sąskaita (pagal Aprašo 41 punktą). Pildoma pagal Aprašo 5 priede nurodytą informaciją.</t>
  </si>
  <si>
    <t>4. Kiti koregavimai dėl Metodikos 100–101 punktuose nurodytų priežasčių. Susidariusios nepadengtos ataskaitinio laikotarpio sąnaudos turi būti nurodomos su minuso ženklu (-), o papildomai gautos pajamos – su pliuso ženklu (+), praėjusių laikotarpių sąnaudos turi būti nurodomos su pliuso ženklu (+), o papildomai gautos pajamos – su minuso ženklu (-).</t>
  </si>
  <si>
    <t xml:space="preserve">5. Ataskaitiniu laikotarpiuTarybos nutarimu, savivaldybės tarybos ar ūkio subjekto sprendimu nustatytame šilumos gamybos ir (ar) tiekimo pajamų lygyje įvertinta investicijų grąža per metus. Kai ataskaitiniu laikotarpiu galiojo skirtingi šilumos gamybos ir (ar) tiekimo pajamų lygiai, investicijų grąža apskaičiuojama į atitinkamą šilumos gamybos ir (ar) tiekimo pajamų lygį įskaičiuotą investicijų grąžą, dalinant iš 12 mėnesių ir dauginant iš mėnesių, kuriais galiojo atitinkamas šilumos gamybos ir (ar) tiekimo pajamų lygis, skaičiaus, ir gautos sumos sudedamos. </t>
  </si>
  <si>
    <t xml:space="preserve">6. Šilumos gamybos (įskaitant perkamą šilumą) ir šilumos perdavimo verslo vienetuose, kai ataskaitiniu laikotarpiu galiojo skirtingi šilumos gamybos ir (ar) tiekimo pajamų lygiai, reguliuojamo turto likutinė vertė apskaičiuojama: į atitinkamus šilumosgamybos ir (ar) tiekimo pajamų lygius įskaičiuotos turto likutinės vertės dalinamos iš 12 mėnesių ir dauginamos iš mėnesių, kuriais galiojo atitinkami šilumos gamybos ir (ar) tiekimo pajamų lygiai, skaičiaus, ir gautos sumos sudedamos. Mažmeninio aptarnavimo (šilumos pardavimo) verslo vienete: į atitinkamus šilumos gamybos ir (ar) tiekimo pajamų lygius įskaičiuotos būtinosios sąnaudos dalinamos iš 12 mėnesių ir dauginamos iš mėnesių, kuriais galiojo atitinkami šilumos gamybos ir (ar) tiekimo pajamų lygiai, skaičiaus, ir gautos sumos sudedamos. Karšto vandens tiekimo (ruošimas ir vartotojų mažmeninis aptarnavimas) paslaugoje - į atitinkamas karšto vandens kainas įskaičiuotos pastoviosios būtinosios sąnaudos dalinamos iš 12 mėnesių ir dauginamos iš mėnesių, kuriais galiojo atitinkamos karšto vandens kainų dedamosios, skaičiaus, ir gautos sumos sudedamos. Kituose verslo vienetuose - ilgalaikio turto likutinę vertę (pagal 2 priedą). </t>
  </si>
  <si>
    <t>7. Papildomai nurodoma tiek centralizuoto šilumos tiekimo (CŠT) sistemų, pagal kiek ūkio subjektas vykdo reguliavimo apskaitos atskyrimą ir sąnaudų paskirstymą.</t>
  </si>
  <si>
    <t>Pastaba. Ūkio subjektai, kol jiems nėra nustatytas pajamų lygis, atlikdami koregavimus vadovaujasi Valstybinės energetikos reguliavimo tarybos 2009 m. liepos 8 d. nutarimo Nr. O3-96 „Dėl Šilumos kainų nustatymo metodikos“ suvestinės redakcijos, galiojusios iki 2023 m. rugsėjo 30 d.,  73–74, 76–77 punktais ir 56.1.2 papunkčiu.</t>
  </si>
  <si>
    <t>Valdomo turto priežiūros ir eksploatavimo plano vykdymo ataskaita</t>
  </si>
  <si>
    <t>Energetikos, geriamojo vandens tiekimo ir nuotekų tvarkymo, paviršinių nuotekų tvarkymo įmonių informacijos teikimo taisyklių 34 priedas</t>
  </si>
  <si>
    <t>Eil. Nr.</t>
  </si>
  <si>
    <t>Einamojo remonto ir aptarnavimo sąnaudos</t>
  </si>
  <si>
    <t>Šilumos gamybos veiklos verslo vienetas</t>
  </si>
  <si>
    <t>Šilumos perdavimo veiklos verslo vienetas</t>
  </si>
  <si>
    <t>Mažmeninio aptarnavimo veiklos verslo vienetas</t>
  </si>
  <si>
    <t>Planinė darbų vertė, tūkst. Eur</t>
  </si>
  <si>
    <t>Faktinė darbų vertė, tūkst. Eur</t>
  </si>
  <si>
    <t>Įvykdymas, tūkst. Eur (+/-)</t>
  </si>
  <si>
    <t>Faktinė darbų vertė, tūkst. Eur</t>
  </si>
  <si>
    <t>1.</t>
  </si>
  <si>
    <t>Gamybos objektų ir tinkų einamojo remonto, aptarnavimo sąnaudos</t>
  </si>
  <si>
    <t>2.</t>
  </si>
  <si>
    <t>Medžiagų, žaliavų sąnaudos</t>
  </si>
  <si>
    <t>3.</t>
  </si>
  <si>
    <t>Atsiskaitomųjų šilumos apskaitos prietaisų eksploatacijos sąnaudos</t>
  </si>
  <si>
    <t>4.</t>
  </si>
  <si>
    <t>Nuotolinės duomenų nuskaitymo ir perdavimo sistemos priežiūros sąnaudos</t>
  </si>
  <si>
    <t>5.</t>
  </si>
  <si>
    <t>Rezervinio kuro saugojimo, atnaujinimo ir įsigijimo sąnaudos</t>
  </si>
  <si>
    <t>6.</t>
  </si>
  <si>
    <t>Kitos einamojo remonto ir aptarnavimo sąnaudos</t>
  </si>
  <si>
    <t>Einamojo remonto ir aptarnavimo sąnaudų iš viso</t>
  </si>
  <si>
    <t>x</t>
  </si>
  <si>
    <t>1. Faktinė darbų vertė – tai visos (tiesioginės, netiesioginės, bendrosios sąnaudos) to ataskaitinio laikotarpio būtinosios sąnaudos priskirtos sąnaudų grupei „Einamojo remonto ir aptarnavimo sąnaudos“. Tais atvejais, kai šilumos bazinės kainos (kainos dedamosios), nustatytos pagal iki 2014 m. sausio 1 d. galiojusią Šilumos kainų nustatymo metodiką, šios ataskaitos atitinkamo verslo vieneto stulpelyje „Faktinė darbų vertė“ turi būti nurodytos tik faktiškai per ataskaitinį laikotarpį patirtos remonto sąnaudos.</t>
  </si>
  <si>
    <t>2. Planinė darbų vertė –  tai šilumos bazinės kainos (kainos dedamųjų) nustatymo metu Komisijos nutarimu suderintame Valdomo turto priežiūros ir eksploatavimo darbų plane numatytos einamojo remonto, turto aptarnavimo, eksploatavimo darbų plane numatytos einamojo remonto, turto aptarnavimo, eksploatavimo, priežiūros, medžiagų ir žaliavų sąnaudos.</t>
  </si>
  <si>
    <t>3. 6, 10 ir 14 stulpeliuose turi būti nurodytos priežastys, dėl ko faktiškai atliktų remontų vertė neatitiko suplanuotos remontų vertės. Priežastys nurodomos esant didesniam nei 10 proc. skirtumui.</t>
  </si>
  <si>
    <t>4. Kitos einamojo remonto ir aptarnavimo sąnaudos (6 eil.)  nurodomos visos likusios, lentelės 
1–5 eilutėse neįvardintos, sąnaudų grupės „Einamojo remonto ir aptarnavimo sąnaudos“ einamojo remonto ir aptarnavimo sąnaudos.</t>
  </si>
  <si>
    <t>%</t>
  </si>
  <si>
    <t>Eur</t>
  </si>
  <si>
    <t>Ūkio subjekto veikloje patirtų sąnaudų grupių ir kategorijų (Didžiosios knygos) ataskaita</t>
  </si>
  <si>
    <t>Šilumos sektoriaus įmonių apskaitos atskyrimo ir sąnaudų paskirstymo reikalavimų aprašo 5 priedas</t>
  </si>
  <si>
    <t>SĄNAUDŲ KATEGORIJA</t>
  </si>
  <si>
    <t>TIESIOGINĖS SĄNAUDOS</t>
  </si>
  <si>
    <t>NETIESIOGINĖS SĄNAUDOS</t>
  </si>
  <si>
    <t>BENDROSIOS SĄNAUDOS</t>
  </si>
  <si>
    <r>
      <t>NEPASKIRSTOMOSIOS SĄNAUDOS</t>
    </r>
    <r>
      <rPr>
        <b/>
        <vertAlign val="superscript"/>
        <sz val="10"/>
        <rFont val="Times New Roman Baltic"/>
        <charset val="186"/>
      </rPr>
      <t>1</t>
    </r>
  </si>
  <si>
    <t>SĄNAUDOS IŠ VISO</t>
  </si>
  <si>
    <t>SĄNAUDŲ GRUPĖS IR POGRUPIAI</t>
  </si>
  <si>
    <t>I.</t>
  </si>
  <si>
    <t>ŠILUMOS ĮSIGIJIMO SĄNAUDOS</t>
  </si>
  <si>
    <t>I.1.</t>
  </si>
  <si>
    <t>Šilumos įsigijimo sąnaudos</t>
  </si>
  <si>
    <t>I.2.</t>
  </si>
  <si>
    <t>Atliekinės šilumos įsigijimo sąnaudos</t>
  </si>
  <si>
    <t>I.3.</t>
  </si>
  <si>
    <t>Balansavimo aukcionų  sąnaudos</t>
  </si>
  <si>
    <t>I.4.</t>
  </si>
  <si>
    <t>Pajėgumų aukcionų sąnaudos</t>
  </si>
  <si>
    <t>I.5.</t>
  </si>
  <si>
    <t>Balansavimo sąnaudos</t>
  </si>
  <si>
    <t>I.6.</t>
  </si>
  <si>
    <t>Kitos sąnaudos, susijusios su šilumos įsigijimu (nurodyti)</t>
  </si>
  <si>
    <t>II.</t>
  </si>
  <si>
    <t>KURO SĄNAUDOS ENERGIJAI GAMINTI</t>
  </si>
  <si>
    <t>II.1.</t>
  </si>
  <si>
    <t>Gamtinių dujų įsigijimo sąnaudos</t>
  </si>
  <si>
    <t>II.2.</t>
  </si>
  <si>
    <t>Mazuto įsigijimo sąnaudos</t>
  </si>
  <si>
    <t>II.3.</t>
  </si>
  <si>
    <t>Medienos skiedrų (išskyrus skiedras, kurių gamybai kaip žaliava naudojamos miško kirtimo liekanos) įsigijimo sąnaudos</t>
  </si>
  <si>
    <t>II.4.</t>
  </si>
  <si>
    <t>Skalūnų alyvos, dyzelino šildymui  įsigijimo sąnaudos</t>
  </si>
  <si>
    <t>II.5.</t>
  </si>
  <si>
    <t/>
  </si>
  <si>
    <t>II.6.</t>
  </si>
  <si>
    <t>II.7.</t>
  </si>
  <si>
    <t>II.8.</t>
  </si>
  <si>
    <t>II.9.</t>
  </si>
  <si>
    <t>II.10.</t>
  </si>
  <si>
    <t>II.11.</t>
  </si>
  <si>
    <t>II.12.</t>
  </si>
  <si>
    <t>II.13.</t>
  </si>
  <si>
    <t>II.14.</t>
  </si>
  <si>
    <t>II.15.</t>
  </si>
  <si>
    <t>II.16.</t>
  </si>
  <si>
    <t>II.17.</t>
  </si>
  <si>
    <t>II.18.</t>
  </si>
  <si>
    <t>II.19.</t>
  </si>
  <si>
    <t>III.</t>
  </si>
  <si>
    <t>ELEKTROS ENERGIJOS TECHNOLOGINĖMS REIKMĖMS ĮSIGIJIMO SĄNAUDOS</t>
  </si>
  <si>
    <t>III.1.</t>
  </si>
  <si>
    <t>Elektros energijos technologinėms reikmėms įsigijimo sąnaudos</t>
  </si>
  <si>
    <t>III.2.</t>
  </si>
  <si>
    <t>Kitos sąnaudos, susijusios su elektros energijos TR įsigijimu (nurodyti)</t>
  </si>
  <si>
    <t>IV.</t>
  </si>
  <si>
    <t>VANDENS TECHNOLOGINĖMS REIKMĖMS ĮSIGIJIMO IR NUOTEKŲ TVARKYMO SĄNAUDOS</t>
  </si>
  <si>
    <t>IV.1.</t>
  </si>
  <si>
    <t>Vandens technologinėms reikmėms įsigijimo sąnaudos</t>
  </si>
  <si>
    <t>IV.2.</t>
  </si>
  <si>
    <t>Nuotekų tvarkymo sąnaudos</t>
  </si>
  <si>
    <t>IV.3.</t>
  </si>
  <si>
    <t>Kitos sąnaudos, susijusios su vandens TR įsigijimu (nurodyti)</t>
  </si>
  <si>
    <t>V.</t>
  </si>
  <si>
    <t>APYVARTINIŲ TARŠOS LEIDIMŲ ĮSIGIJIMO SĄNAUDOS</t>
  </si>
  <si>
    <t>V.1.</t>
  </si>
  <si>
    <t>Apyvartinių taršos leidimų įsigjimo sąnaudos</t>
  </si>
  <si>
    <t>V.2.</t>
  </si>
  <si>
    <t>Kitos sąnaudos, susijusios su ATL įsigijimu (nurodyti)</t>
  </si>
  <si>
    <t>V.3.</t>
  </si>
  <si>
    <t>VI.</t>
  </si>
  <si>
    <t>KITOS KINTAMOSIOS SĄNAUDOS</t>
  </si>
  <si>
    <t>VI.1.</t>
  </si>
  <si>
    <t>Pelenų tvarkymo (išvežimo, utilizavimo) sąnaudos</t>
  </si>
  <si>
    <t>VI.2.</t>
  </si>
  <si>
    <t>Energijos išteklių biržos operatoriaus teikiamų paslaugų sąnaudos</t>
  </si>
  <si>
    <t>VI.3.</t>
  </si>
  <si>
    <t>Gamtinių dujų biržos operatoriaus teikiamų paslaugų sąnaudos</t>
  </si>
  <si>
    <t>VI.4.</t>
  </si>
  <si>
    <t>Laboratoriniai tyrimai</t>
  </si>
  <si>
    <t>VI.5.</t>
  </si>
  <si>
    <t>Cheminės medžiagos technologijai</t>
  </si>
  <si>
    <t>VI.6.</t>
  </si>
  <si>
    <t>Kitos kintamosios sąnaudos (nurodyti)</t>
  </si>
  <si>
    <t>VI.7.</t>
  </si>
  <si>
    <t>VII.</t>
  </si>
  <si>
    <t>NUSIDĖVĖJIMO (AMORTIZACIJOS) SĄNAUDOS</t>
  </si>
  <si>
    <t>VII.1.</t>
  </si>
  <si>
    <t>Plėtros darbų nusidėvėjimo sąnaudos</t>
  </si>
  <si>
    <t>VII.2.</t>
  </si>
  <si>
    <t>Prestižo nusidėvėjimo sąnaudos</t>
  </si>
  <si>
    <t>VII.3.</t>
  </si>
  <si>
    <t>Patentų, licencijų, įsigytų teisių nusidėvėjimo sąnaudos</t>
  </si>
  <si>
    <t>VII.4.</t>
  </si>
  <si>
    <t>Programinės įrangos nusidėvėjimo sąnaudos</t>
  </si>
  <si>
    <t>VII.5.</t>
  </si>
  <si>
    <t>Kito nematerialaus turto (nurodyti) nusidėvėjimo sąnaudos</t>
  </si>
  <si>
    <t>VII.6.</t>
  </si>
  <si>
    <t>Gamybinės paskirties pastatų, statinių (katilinių) nusidėvėjimo sąnaudos</t>
  </si>
  <si>
    <t>VII.7.</t>
  </si>
  <si>
    <t>Gamybinės paskirties pastatų, statinių (konteinerinių katilinių, siurblinių) nusidėvėjimo sąnaudos</t>
  </si>
  <si>
    <t>VII.8.</t>
  </si>
  <si>
    <t>Gamybinės paskirties pastatų, statinių (kitų technologinės paskirties) nusidėvėjimo sąnaudos</t>
  </si>
  <si>
    <t>VII.9.</t>
  </si>
  <si>
    <t>Kitos paskirties pastatų, statinių (kuro (mazuto) rezervuarų) nusidėvėjimo sąnaudos</t>
  </si>
  <si>
    <t>VII.10.</t>
  </si>
  <si>
    <t>Kitos paskirties pastatų, statinių (dūmtraukių mūrinių, gelžbetoninių) nusidėvėjimo sąnaudos</t>
  </si>
  <si>
    <t>VII.11.</t>
  </si>
  <si>
    <t>Kitos paskirties pastatų, statinių (dūmtraukių metalinių) nusidėvėjimo sąnaudos</t>
  </si>
  <si>
    <t>VII.12.</t>
  </si>
  <si>
    <t>Kitos paskirties pastatų, statinių (vamzdynų) nusidėvėjimo sąnaudos</t>
  </si>
  <si>
    <t>VII.13.</t>
  </si>
  <si>
    <t>Administracinės paskirties pastatų, statinių nusidėvėjimo sąnaudos</t>
  </si>
  <si>
    <t>VII.14.</t>
  </si>
  <si>
    <t>Kitos paskirties pastatų nusidėvėjimo sąnaudos</t>
  </si>
  <si>
    <t>VII.15.</t>
  </si>
  <si>
    <t>Kitos įrangos, prietaisų, įrankių, įrenginių (kelių, aikštelių, šaligatvių, tvorų) nusidėvėjimo sąnaudos</t>
  </si>
  <si>
    <t>VII.16.</t>
  </si>
  <si>
    <t>Mašinų ir įrengimų (katilinių įrengimų, stacionariųjų garo katilų) nusidėvėjimo sąnaudos</t>
  </si>
  <si>
    <t>VII.17.</t>
  </si>
  <si>
    <t>Mašinų ir įrengimų (vandens šildymo katilų) nusidėvėjimo sąnaudos</t>
  </si>
  <si>
    <t>VII.18.</t>
  </si>
  <si>
    <t>Mašinų ir įrengimų (siurblių, kitų siurblinės įrengimų) nusidėvėjimo sąnaudos</t>
  </si>
  <si>
    <t>VII.19.</t>
  </si>
  <si>
    <t>Mašinų ir įrengimų (šilumos punktų, mazgų, modulių) nusidėvėjimo sąnaudos</t>
  </si>
  <si>
    <t>VII.20.</t>
  </si>
  <si>
    <t>Kitų mašinų ir įrengimų (nurodyti) nusidėvėjimo sąnaudos</t>
  </si>
  <si>
    <t>VII.21.</t>
  </si>
  <si>
    <t>Kitos įrangos, prietaisų, įrankių, įrenginių nusidėvėjimo sąnaudos</t>
  </si>
  <si>
    <t>VII.22.</t>
  </si>
  <si>
    <t>Kitos įrangos, prietaisų, įrankių, įrenginių (šilumos kiekio apskaitos prietaisų) nusidėvėjimo sąnaudos</t>
  </si>
  <si>
    <t>VII.23.</t>
  </si>
  <si>
    <t>Kitos įrangos, prietaisų, įrankių, įrenginių (kitų šilumos matavimo ir reguliavimo prietaisų) nusidėvėjimo sąnaudos</t>
  </si>
  <si>
    <t>VII.24.</t>
  </si>
  <si>
    <t>Transporto priemonių nusidėvėjimo sąnaudos</t>
  </si>
  <si>
    <t>VII.25.</t>
  </si>
  <si>
    <t>Kito materialaus turto nusidėvėjimo sąnaudos</t>
  </si>
  <si>
    <t>VII.26.</t>
  </si>
  <si>
    <t>Investicinio turto nusidėvėjimo sąnaudos</t>
  </si>
  <si>
    <t>VII.27.</t>
  </si>
  <si>
    <t>Kito ilgalaikio turto nusidėvėjimo sąnaudos</t>
  </si>
  <si>
    <t>VIII.</t>
  </si>
  <si>
    <t>EINAMOJO REMONTO IR APTARNAVIMO SĄNAUDOS</t>
  </si>
  <si>
    <t>VIII.1.</t>
  </si>
  <si>
    <t>Gamybos objektų einamojo remonto, aptarnavimo sąnaudos</t>
  </si>
  <si>
    <t>VIII.2.</t>
  </si>
  <si>
    <t>Tinklų einamojo remonto, aptarnavimo sąnaudos</t>
  </si>
  <si>
    <t>VIII.3.</t>
  </si>
  <si>
    <t>Šilumos punktų einamojo remonto, aptarnavimo sąnaudos</t>
  </si>
  <si>
    <t>VIII.4.</t>
  </si>
  <si>
    <t>IT aptarnavimo sąnaudos</t>
  </si>
  <si>
    <t>VIII.5.</t>
  </si>
  <si>
    <t>Kitų objektų (nurodyti) einamojo remonto, aptarnavimo sąnaudos</t>
  </si>
  <si>
    <t>VIII.6.</t>
  </si>
  <si>
    <t>Medžiagų, žaliavų sąnaudos gamybos objektams</t>
  </si>
  <si>
    <t>VIII.7.</t>
  </si>
  <si>
    <t>Medžiagų, žaliavų sąnaudos tinklams</t>
  </si>
  <si>
    <t>VIII.8.</t>
  </si>
  <si>
    <t>Medžiagų, žaliavų sąnaudos šilumos punktams</t>
  </si>
  <si>
    <t>VIII.9.</t>
  </si>
  <si>
    <t>Medžiagų, žaliavų sąnaudos IT</t>
  </si>
  <si>
    <t>VIII.10.</t>
  </si>
  <si>
    <t>Medžiagų, žaliavų sąnaudos kitiems objektams (nurodyti)</t>
  </si>
  <si>
    <t>VIII.11.</t>
  </si>
  <si>
    <t>VIII.12.</t>
  </si>
  <si>
    <t>VIII.13.</t>
  </si>
  <si>
    <t>Patalpų (ne administracinių) remonto, aptarnavimo sąnaudos</t>
  </si>
  <si>
    <t>VIII.14.</t>
  </si>
  <si>
    <t>VIII.15.</t>
  </si>
  <si>
    <t>Mažaverčio inventoriaus sąnaudos</t>
  </si>
  <si>
    <t>VIII.16.</t>
  </si>
  <si>
    <t>Turto nuomos (ne šilumos ūkio nuomos, koncesijos sutarties objektų) sąnaudos</t>
  </si>
  <si>
    <t>VIII.17.</t>
  </si>
  <si>
    <t>Komunalinių paslaugų (elektros energija, vanduo, nuotekos, atliekos, t.t.) sąnaudos (ne administracinių patalpų)</t>
  </si>
  <si>
    <t>VIII.18.</t>
  </si>
  <si>
    <t>Transporto priemonių eksploatacinės sąnaudos</t>
  </si>
  <si>
    <t>VIII.19.</t>
  </si>
  <si>
    <t>Transporto priemonių kuro sąnaudos</t>
  </si>
  <si>
    <t>VIII.20.</t>
  </si>
  <si>
    <t>Muitinės ir ekspedijavimo paslaugų sąnaudos</t>
  </si>
  <si>
    <t>VIII.21.</t>
  </si>
  <si>
    <t>Metrologinės patikros sąnaudos (šilumos ir karšto vandens apskaitos prietaisų)</t>
  </si>
  <si>
    <t>VIII.22.</t>
  </si>
  <si>
    <t>VIII.23.</t>
  </si>
  <si>
    <t>VIII.24.</t>
  </si>
  <si>
    <t>VIII.25.</t>
  </si>
  <si>
    <t>VIII.26.</t>
  </si>
  <si>
    <t>IX.</t>
  </si>
  <si>
    <t>PERSONALO SĄNAUDOS</t>
  </si>
  <si>
    <t>IX.1.</t>
  </si>
  <si>
    <t>Darbo užmokesčio sąnaudos (be administracijos darbuotojų darbo užmokesčio sąnaudų)</t>
  </si>
  <si>
    <t>IX.2.</t>
  </si>
  <si>
    <t>Darbdavio įmokų Valstybinio socialinio draudimo fondo valdybai sąnaudos</t>
  </si>
  <si>
    <t>IX.3.</t>
  </si>
  <si>
    <t>Papildomo darbuotojų draudimo sąnaudos</t>
  </si>
  <si>
    <t>IX.4.</t>
  </si>
  <si>
    <t>Mokymų, kvalifikacijos kėlimo, studijų sąnaudos</t>
  </si>
  <si>
    <t>IX.5.</t>
  </si>
  <si>
    <t>Išeitinės pašalpos, kompensacijos</t>
  </si>
  <si>
    <t>IX.6.</t>
  </si>
  <si>
    <t>Apsauginiai ir darbo drabužiai</t>
  </si>
  <si>
    <t>IX.7.</t>
  </si>
  <si>
    <t>Kelionės sąnaudos</t>
  </si>
  <si>
    <t>IX.8.</t>
  </si>
  <si>
    <t>Administracijos darbuotojų darbo užmokesčio sąnaudos</t>
  </si>
  <si>
    <t>IX.9.</t>
  </si>
  <si>
    <t>Kitos su personalu susijusios sąnaudos (garantinio f. įmokos, atost.kaupimo)</t>
  </si>
  <si>
    <t>IX.10.</t>
  </si>
  <si>
    <t>IX.11.</t>
  </si>
  <si>
    <t>IX.12.</t>
  </si>
  <si>
    <t>X.</t>
  </si>
  <si>
    <t>MOKESČIŲ SĄNAUDOS</t>
  </si>
  <si>
    <t>X.1.</t>
  </si>
  <si>
    <t>Žemės mokesčio sąnaudos</t>
  </si>
  <si>
    <t>X.2.</t>
  </si>
  <si>
    <t>Nekilnojamo turto mokesčio sąnaudos</t>
  </si>
  <si>
    <t>X.3.</t>
  </si>
  <si>
    <t>Aplinkos taršos mokesčio sąnaudos</t>
  </si>
  <si>
    <t>X.4.</t>
  </si>
  <si>
    <t>Valstybinių išteklių mokesčio sąnaudos</t>
  </si>
  <si>
    <t>X.5.</t>
  </si>
  <si>
    <t>Žyminio mokesčio sąnaudos</t>
  </si>
  <si>
    <t>X.6.</t>
  </si>
  <si>
    <t>Energetikos įstatyme numatytų mokesčių sąnaudos</t>
  </si>
  <si>
    <t xml:space="preserve">X.7. </t>
  </si>
  <si>
    <t>Kitų mokesčių valstybei  (nurodyti) sąnaudos</t>
  </si>
  <si>
    <t>XI.</t>
  </si>
  <si>
    <t>FINANSINĖS SĄNAUDOS</t>
  </si>
  <si>
    <t>XI.1.</t>
  </si>
  <si>
    <t>Banko paslaugų (komisinių) sąnaudos</t>
  </si>
  <si>
    <t>XI.2.</t>
  </si>
  <si>
    <t>Palūkanų sąnaudos</t>
  </si>
  <si>
    <t>XI.3.</t>
  </si>
  <si>
    <t>Neigiamos mokėtinų ir gautinų sumų perkainojimo įtakos sąnaudos</t>
  </si>
  <si>
    <t>XI.4.</t>
  </si>
  <si>
    <t>Kitos finansinės sąnaudos (nurodyti)</t>
  </si>
  <si>
    <t>XI.5.</t>
  </si>
  <si>
    <t>XII.</t>
  </si>
  <si>
    <t>ADMINISTRACINĖS SĄNAUDOS</t>
  </si>
  <si>
    <t>XII.1.</t>
  </si>
  <si>
    <t>Teisinės paslaugos</t>
  </si>
  <si>
    <t>XII.2.</t>
  </si>
  <si>
    <t>Konsultacinės paslaugos</t>
  </si>
  <si>
    <t>XII.3.</t>
  </si>
  <si>
    <t>Ryšių paslaugos</t>
  </si>
  <si>
    <t>XII.4.</t>
  </si>
  <si>
    <t>Pašto, pasiuntinių paslaugos</t>
  </si>
  <si>
    <t>XII.5.</t>
  </si>
  <si>
    <t>Kanceliarinės sąnaudos</t>
  </si>
  <si>
    <t>XII.6.</t>
  </si>
  <si>
    <t>Org.inventoriaus aptarnavimas, remontas</t>
  </si>
  <si>
    <t>XII.7.</t>
  </si>
  <si>
    <t>Profesinė literatūra, spauda</t>
  </si>
  <si>
    <t>XII.8.</t>
  </si>
  <si>
    <t>Komunalinės paslaugos (elektros energija, vanduo, nuotekos, šiukšlės, t.t.)</t>
  </si>
  <si>
    <t>XII.9.</t>
  </si>
  <si>
    <t>Patalpų priežiūros sąnaudos</t>
  </si>
  <si>
    <t xml:space="preserve">XII.10. </t>
  </si>
  <si>
    <t>Kitos administravimo sąnaudos (nurodyti)</t>
  </si>
  <si>
    <t xml:space="preserve">XII.11. </t>
  </si>
  <si>
    <t xml:space="preserve">XII.12. </t>
  </si>
  <si>
    <t>XIII.</t>
  </si>
  <si>
    <t>RINKODAROS IR PARDAVIMŲ SĄNAUDOS</t>
  </si>
  <si>
    <t>XIII.1.</t>
  </si>
  <si>
    <t>Reklamos paslaugoms (produktams) sąnaudos</t>
  </si>
  <si>
    <t>XIII.2.</t>
  </si>
  <si>
    <t>Privalomo vartotojų informavimo, įskaitant tinklalapio palaikymą, sąnaudos</t>
  </si>
  <si>
    <t>XIII.3.</t>
  </si>
  <si>
    <t>Prekės ženklo, įvaizdžio sąnaudos</t>
  </si>
  <si>
    <t>XIII.4.</t>
  </si>
  <si>
    <t>Rinkos tyrimų sąnaudos</t>
  </si>
  <si>
    <t>XIII.5.</t>
  </si>
  <si>
    <t>Sąskaitų vartotojams parengimo, pateikimo sąnaudos</t>
  </si>
  <si>
    <t>XIII.6.</t>
  </si>
  <si>
    <t>Vartotojų mokėjimų administravimo, surinkimo sąnaudos</t>
  </si>
  <si>
    <t>XIII.7.</t>
  </si>
  <si>
    <t>Reprezentacijos sąnaudos</t>
  </si>
  <si>
    <t>XIII.8.</t>
  </si>
  <si>
    <r>
      <t>Švietimo ir konsultavimo sąnaudos</t>
    </r>
    <r>
      <rPr>
        <vertAlign val="superscript"/>
        <sz val="10"/>
        <rFont val="Times New Roman Baltic"/>
        <charset val="186"/>
      </rPr>
      <t>2</t>
    </r>
  </si>
  <si>
    <t>XIII.9.</t>
  </si>
  <si>
    <t>Kitos rinkodaros, pardavimų sąnaudos (Registro c. išl.)</t>
  </si>
  <si>
    <t>XIII.10.</t>
  </si>
  <si>
    <t>XIV.</t>
  </si>
  <si>
    <t>ŠILUMOS ŪKIO TURTO NUOMOS, KONCESIJOS SĄNAUDOS</t>
  </si>
  <si>
    <t>XIV.1.</t>
  </si>
  <si>
    <t>Šilumos ūkio turto nuomos, koncesijos sąnaudos</t>
  </si>
  <si>
    <t>XIV.2.</t>
  </si>
  <si>
    <t>Kitos sąnaudos, susijusios su šilumos ūkio turto nuoma, koncesija (nurodyti)</t>
  </si>
  <si>
    <t>XV.</t>
  </si>
  <si>
    <t>KITOS PASTOVIOSIOS SĄNAUDOS</t>
  </si>
  <si>
    <t>XV.1.</t>
  </si>
  <si>
    <t>Turto draudimo sąnaudos</t>
  </si>
  <si>
    <t>XV.2.</t>
  </si>
  <si>
    <t>Veiklos rizikos draudimo sąnaudos</t>
  </si>
  <si>
    <t>XV.3.</t>
  </si>
  <si>
    <t>Audito (finansinių ataskaitų) sąnaudos</t>
  </si>
  <si>
    <t>XV.4.</t>
  </si>
  <si>
    <t>Audito (reguliuojamos veiklos ataskaitų) sąnaudos</t>
  </si>
  <si>
    <t>XV.5.</t>
  </si>
  <si>
    <t>Audito (kito) sąnaudos</t>
  </si>
  <si>
    <t>XV.6.</t>
  </si>
  <si>
    <t>Skolų išieškojimo sąnaudos</t>
  </si>
  <si>
    <t>XV.7.</t>
  </si>
  <si>
    <t>Narystės, stojamųjų įmokų sąnaudos</t>
  </si>
  <si>
    <t>XV.8.</t>
  </si>
  <si>
    <t>Likviduoto, nurašyto turto sąnaudos</t>
  </si>
  <si>
    <t>XV.9.</t>
  </si>
  <si>
    <t>Nurašytų atsiskaitomųjų karšto vandens apskaitos prietaisų sąnaudos</t>
  </si>
  <si>
    <t>XV.10.</t>
  </si>
  <si>
    <t>Labdara, parama, švietimas</t>
  </si>
  <si>
    <t>XV.11.</t>
  </si>
  <si>
    <t>Beviltiškos skolos</t>
  </si>
  <si>
    <t>XV.12.</t>
  </si>
  <si>
    <t>Priskaitytos baudos ir delspinigiai</t>
  </si>
  <si>
    <t>XV.13.</t>
  </si>
  <si>
    <t>Tantjemos</t>
  </si>
  <si>
    <t>XV.14.</t>
  </si>
  <si>
    <t>Rezervinės galios užtikrinimo įsigijimo sąnaudos</t>
  </si>
  <si>
    <t>XV.15.</t>
  </si>
  <si>
    <t>Kitos pastoviosios sąnaudos (nurodyti)</t>
  </si>
  <si>
    <t>XV.16.</t>
  </si>
  <si>
    <t>IŠ VISO:</t>
  </si>
  <si>
    <t>1. Sąnaudos, kurias patiria ūkio subjektas ataskaitiniu laikotarpiu, tačiau kurios nebūtinos nei galutinėms paslaugoms (produktams) teikti (reguliuojamų kainų paslaugų (produktų) vertei kurti), nei verslui palaikyti (užtikrinti reguliuojamosios veiklos nepertraukiamumą, saugumą, stabilumą). Šias sąnaudas Ūkio subjektas patiria savo investicijų grąžos sąskaita (pagal Aprašo 41 punktą).</t>
  </si>
  <si>
    <t>2. Nurodomos sąnaudos pagal Lietuvos Respublikos energijos vartojimo efektyvumo didinimo įstatymo nuostatas.</t>
  </si>
  <si>
    <t>Ūkio subjekto netiesioginių sąnaudų pirminio paskirstymo vidinių veiklų grupėms ataskaita (eurais)</t>
  </si>
  <si>
    <t>Kontrolė.</t>
  </si>
  <si>
    <t>Šilumos sektoriaus įmonių apskaitos atskyrimo ir sąnaudų paskirstymo reikalavimų aprašo 7 priedas</t>
  </si>
  <si>
    <t>Tikrinama ar D stulpelyje ir kiekviename sąnaudų pogrupyje nurodytos sąnaudos yra pilnai paskirstytos paslaugoms. Jei sąnaudos paskirstytos nepilnai arba daugiau negu priskirta sąnaudų pogrupiui iš viso, šiame stulpelyje matomas nepaskirstytos sumos likutis arba perviršis.</t>
  </si>
  <si>
    <t>IŠ VISO netiesioginių sąnaudų</t>
  </si>
  <si>
    <t xml:space="preserve">P A G R I N D I N I A I   P R O C E S A I   ( P A G R I N D I N I Ų   V E I K L Ų   S Ą N A U D Ų   C E N T R A I ) </t>
  </si>
  <si>
    <t>Infrastruktūros valdymo ir eksploatacijos  veiklų grupė</t>
  </si>
  <si>
    <t>Infrastruktūros plėtros veiklų grupė</t>
  </si>
  <si>
    <t>Paslaugų (produktų) teikimo veiklų grupė</t>
  </si>
  <si>
    <t>Klientų aptarnavimo veiklų grupė</t>
  </si>
  <si>
    <t>Gedimų šalinimo veiklų grupė</t>
  </si>
  <si>
    <t>Atsiskaitymų ir apskaitos veiklų grupė</t>
  </si>
  <si>
    <t>Transporto valdymo veiklų grupė</t>
  </si>
  <si>
    <t>Materialinio aprūpinimo veiklų grupė</t>
  </si>
  <si>
    <t>Personalo valdymo veiklų grupė</t>
  </si>
  <si>
    <t>Šilumos gamybos (įskaitant perkamą šilumą) veiklų grupė (pagal Aprašo 
12.1 papunktį)</t>
  </si>
  <si>
    <t>... kitų veiklų grupė</t>
  </si>
  <si>
    <t>... vidinė veikla (procesas)</t>
  </si>
  <si>
    <t xml:space="preserve"> </t>
  </si>
  <si>
    <t>X.7.</t>
  </si>
  <si>
    <t>XII.10.</t>
  </si>
  <si>
    <t>XII.11.</t>
  </si>
  <si>
    <t>XII.12.</t>
  </si>
  <si>
    <r>
      <t>Švietimo ir konsultavimo sąnaudos</t>
    </r>
    <r>
      <rPr>
        <vertAlign val="superscript"/>
        <sz val="10"/>
        <rFont val="Times New Roman Baltic"/>
        <charset val="186"/>
      </rPr>
      <t>1</t>
    </r>
  </si>
  <si>
    <t>1. Nurodomos sąnaudos pagal Lietuvos Respublikos energijos vartojimo efektyvumo didinimo įstatymo nuostatas.</t>
  </si>
  <si>
    <t>Šilumos ir elektros energijos gamybos kogeneracinėse jėgainėse sąnaudų ataskaita (eurais)</t>
  </si>
  <si>
    <t>Šilumos sektoriaus įmonių apskaitos atskyrimo ir sąnaudų paskirstymo reikalavimų aprašo 9 priedas</t>
  </si>
  <si>
    <t>Duomenys reikalingi sąrašui padaryti:</t>
  </si>
  <si>
    <t>CŠT sistema (nurodyti)</t>
  </si>
  <si>
    <t>Kogeneracinė jėgainė 1</t>
  </si>
  <si>
    <t>Kogeneracinė jėgainė 2</t>
  </si>
  <si>
    <t>Kogeneracinė jėgainė 3</t>
  </si>
  <si>
    <t>IŠ VISO Šilumos gamybos verslo vieneto Šilumos (produkto) gamybos kogeneracinėse jėgainėse paslauga ir (ar) šilumos poreikio piko pajėgumų ir rezervinės galios užtikrinimo kogeneracinėse jėgainėse paslauga (pagal Aprašo 8 priedą)</t>
  </si>
  <si>
    <r>
      <t>Alternatyvus šilumos šaltinis</t>
    </r>
    <r>
      <rPr>
        <vertAlign val="superscript"/>
        <sz val="10"/>
        <rFont val="Times New Roman"/>
        <family val="1"/>
        <charset val="186"/>
      </rPr>
      <t>2</t>
    </r>
    <r>
      <rPr>
        <sz val="10"/>
        <rFont val="Times New Roman"/>
        <family val="1"/>
        <charset val="186"/>
      </rPr>
      <t xml:space="preserve">
</t>
    </r>
  </si>
  <si>
    <r>
      <t>Kitos reguliuojamosios veiklos verslo vienetas (Elektros energijos (produkto) gamyba)</t>
    </r>
    <r>
      <rPr>
        <vertAlign val="superscript"/>
        <sz val="10"/>
        <rFont val="Times New Roman"/>
        <family val="1"/>
        <charset val="186"/>
      </rPr>
      <t>3</t>
    </r>
  </si>
  <si>
    <r>
      <t>Nereguliuojamosios veiklos verslo vienetas (Elektros energijos (produkto) gamyba)</t>
    </r>
    <r>
      <rPr>
        <vertAlign val="superscript"/>
        <sz val="10"/>
        <rFont val="Times New Roman"/>
        <family val="1"/>
        <charset val="186"/>
      </rPr>
      <t>3</t>
    </r>
  </si>
  <si>
    <t>Paslauga (nurodyti): "Šilumos (produkto) gamybos kogeneracinėse jėgainėse paslauga (pagal Aprašo 8 priedą)" ar "Šilumos poreikio piko pajėgumų ir rezervinės galios užtikrinimo kogeneracinėse jėgainėse paslauga (pagal Aprašo 8 priedą)"</t>
  </si>
  <si>
    <t>Paslauga (nurodyti)</t>
  </si>
  <si>
    <t>Šilumos (produkto) gamybos kogeneracinėse jėgainėse paslauga (pagal Aprašo 8 priedą)</t>
  </si>
  <si>
    <t>Šilumos poreikio piko pajėgumų ir rezervinės galios užtikrinimo kogeneracinėse jėgainėse paslauga (pagal Aprašo 8 priedą)</t>
  </si>
  <si>
    <t>Medienos skiedrų, kurių gamybai kaip žaliava naudojamos miško kirtimo liekanos, įsigijimo sąnaudos</t>
  </si>
  <si>
    <t>Medienos kilmės biokuro (kuro rūšių, kuriomis neprekiaujama Energijos išteklių biržoje (pvz.: pjuvenos, drožlės, biokuro mišinys ir kt.)) įsigijimo sąnaudos</t>
  </si>
  <si>
    <t>Malkinės medienos įsigijimo sąnaudos</t>
  </si>
  <si>
    <t>Medienos briketų įsigijimo sąnaudos</t>
  </si>
  <si>
    <t xml:space="preserve">Medžio granulių  įsigijimo sąnaudos </t>
  </si>
  <si>
    <t>Skalūnų alyvos  įsigijimo sąnaudos</t>
  </si>
  <si>
    <t>Dyzelino įsigijimo sąnaudos</t>
  </si>
  <si>
    <t>Suskystintų dujų  įsigijimo sąnaudos</t>
  </si>
  <si>
    <t xml:space="preserve">Akmens anglies  įsigijimo sąnaudos </t>
  </si>
  <si>
    <t xml:space="preserve">Biodujų įsigijimo sąnaudos </t>
  </si>
  <si>
    <t xml:space="preserve">Šiaudių įsigijimo sąnaudos </t>
  </si>
  <si>
    <t xml:space="preserve">Durpių įsigijimo sąnaudos </t>
  </si>
  <si>
    <t xml:space="preserve">Administracijos darbuotojų darbo užmokesčio sąnaudos  </t>
  </si>
  <si>
    <t>2. Sąnaudos priskiriamos pagal ir Kogeneracinių jėgainių šilumos ir elektros energijos sąnaudų atskyrimo metodiką, patvirtinta Tarybos 2009 m. liepos 22 d. nutarimu Nr. O3-107 „Dėl Kogeneracinių jėgainių šilumos ir elektros energijos sąnaudų atskyrimo metodikos“, šilumos gamybos (įskaitant perkamą šilumą) verslo vieneto Šilumos (produkto) gamybos kogeneracinėse jėgainėse paslaugai ar Šilumos poreikio piko pajėgumų ir rezervinės galios užtikrinimo kogeneracinėse jėgainėse paslaugai.</t>
  </si>
  <si>
    <t>3. Ūkio subjektai, kuriems remiantis Lietuvos Respublikos atsinaujinančių išteklių energetikos įstatymo nustatyta tvarka yra taikomas fiksuotas elektros energijos iš atsinaujinančių išteklių tarifas ar remiantis Lietuvos Respublikos elektros energetikos įstatymo nuostatomis yra laimėjęs tretinio aktyviosios galios rezervo aukcioną ar vykdo elektros energijos gamybos veiklą reguliuojamą pagal Elektros energetikos įstatymo nuostatas,  elektros energijos gamybos sąnaudas privalo nurodyti kitos reguliuojamos veiklos verslo vienete. Visi likę ūkio subjektai, kurie gamina elektros energija kogeneracinėse jėgainėse, elektros gamybos sąnaudas nurodo nereguliuojamos veiklos verslo vienete.</t>
  </si>
  <si>
    <t>4. Ūkio subjektai, šilumos ir elektros energiją gaminantys bendrame technologiniame cikle, sąnaudas atskiria pagal kiekvieną kogeneracinę jėgainę atskirai.</t>
  </si>
  <si>
    <t>Ūkio subjekto tiesioginių sąnaudų paskirstymo ataskaita (eurais)</t>
  </si>
  <si>
    <t>Šilumos sektoriaus įmonių apskaitos atskyrimo ir sąnaudų paskirstymo reikalavimų aprašo 6 priedas</t>
  </si>
  <si>
    <t>IŠ VISO tiesioginių sąnaudų</t>
  </si>
  <si>
    <r>
      <t xml:space="preserve">Šilumos gamybos </t>
    </r>
    <r>
      <rPr>
        <sz val="8"/>
        <rFont val="Times New Roman"/>
        <family val="1"/>
        <charset val="186"/>
      </rPr>
      <t xml:space="preserve"> (įskaitant perkamą šilumą) </t>
    </r>
    <r>
      <rPr>
        <sz val="8"/>
        <rFont val="Times New Roman"/>
        <family val="1"/>
        <charset val="186"/>
      </rPr>
      <t>verslo vienetas</t>
    </r>
  </si>
  <si>
    <r>
      <t xml:space="preserve">Mažmeninio aptarnavimo </t>
    </r>
    <r>
      <rPr>
        <sz val="8"/>
        <rFont val="Times New Roman"/>
        <family val="1"/>
        <charset val="186"/>
      </rPr>
      <t>(šilumos pardavimo)</t>
    </r>
    <r>
      <rPr>
        <sz val="8"/>
        <rFont val="Times New Roman"/>
        <family val="1"/>
        <charset val="186"/>
      </rPr>
      <t xml:space="preserve"> verslo vienetas</t>
    </r>
  </si>
  <si>
    <t>Neatsiskaitomųjų šilumos apskaitos prietaisų aptarnavimo veiklos verslo vienetas</t>
  </si>
  <si>
    <r>
      <t>Šilumos gamybos</t>
    </r>
    <r>
      <rPr>
        <sz val="8"/>
        <rFont val="Times New Roman"/>
        <family val="1"/>
        <charset val="186"/>
      </rPr>
      <t xml:space="preserve">  (įskaitant perkamą šilumą)</t>
    </r>
    <r>
      <rPr>
        <sz val="8"/>
        <rFont val="Times New Roman"/>
        <family val="1"/>
        <charset val="186"/>
      </rPr>
      <t xml:space="preserve"> verslo vienetas</t>
    </r>
  </si>
  <si>
    <t>Pastatų šildymo ir karšto vandens sistemų einamoji priežiūra</t>
  </si>
  <si>
    <t>katilinių ir elektrodinių katilinių kolektoriuose</t>
  </si>
  <si>
    <t>kogeneracinėse jėgainėse</t>
  </si>
  <si>
    <r>
      <t xml:space="preserve">Švietimo ir konsultavimo sąnaudos </t>
    </r>
    <r>
      <rPr>
        <vertAlign val="superscript"/>
        <sz val="10"/>
        <rFont val="Times New Roman Baltic"/>
        <charset val="186"/>
      </rPr>
      <t>1</t>
    </r>
  </si>
  <si>
    <t>2. Papildomai nurodoma tiek centralizuoto šilumos tiekimo (CŠT) sistemų, pagal kiek ūkio subjektas vykdo reguliavimo apskaitos atskyrimą ir sąnaudų paskirstymą.</t>
  </si>
  <si>
    <t>Ūkio subjekto netiesioginių sąnaudų pagrindinių vidinių veiklų paskirstymo paslaugoms ataskaita (eurais)</t>
  </si>
  <si>
    <t>Šilumos sektoriaus įmonių apskaitos atskyrimo ir sąnaudų paskirstymo reikalavimų aprašo 8 priedas</t>
  </si>
  <si>
    <t>Šilumos gamybos  (įskaitant perkamą šilumą) verslo vienetas</t>
  </si>
  <si>
    <t>Medienos kilmės biokuro įsigijimo sąnaudos</t>
  </si>
  <si>
    <r>
      <t>Švietimo ir konsultavimo sąnaudos</t>
    </r>
    <r>
      <rPr>
        <vertAlign val="superscript"/>
        <sz val="10"/>
        <rFont val="Times New Roman"/>
        <family val="1"/>
        <charset val="186"/>
      </rPr>
      <t>1</t>
    </r>
  </si>
  <si>
    <t>Elektros energijos, pagamintos kogeneracinėse jėgainėse, sąnaudų paskirstymo ataskaita (eurais)</t>
  </si>
  <si>
    <t>Šilumos sektoriaus įmonių apskaitos atskyrimo ir sąnaudų paskirstymo reikalavimų aprašo 10 priedas</t>
  </si>
  <si>
    <t>Tikrinama ar D stulpelyje ir kiekviename sąnaudų pogrupyje nurodytos sąnaudos yra pilnai paskirstytos kogeneracinėms jėgainėms. Jei sąnaudos paskirstytos nepilnai arba daugiau negu priskirta sąnaudų pogrupiui iš viso, šiame stulpelyje matomas nepaskirstytos sumos likutis arba perviršis.</t>
  </si>
  <si>
    <r>
      <t>Elektros savoms (administracinėms) reikmėms sąnaudos  (sąnaudų suma perkeliama į 12 priedo XII.8 sąnaudų pogrupį)</t>
    </r>
    <r>
      <rPr>
        <vertAlign val="superscript"/>
        <sz val="8"/>
        <rFont val="Times New Roman"/>
        <family val="1"/>
        <charset val="186"/>
      </rPr>
      <t>4</t>
    </r>
  </si>
  <si>
    <t>Kitos reguliuojamos /nereguliuojamos veiklos verslo vienetas</t>
  </si>
  <si>
    <t xml:space="preserve"> Elektros energijos (produkto) gamyba
(pagal 6, 9 ir 11 priedus)</t>
  </si>
  <si>
    <t xml:space="preserve"> Elektros energijos (produkto) gamyba
(pagal 6,  9 ir 11 priedus)</t>
  </si>
  <si>
    <t>Elektros energijos kiekis</t>
  </si>
  <si>
    <t xml:space="preserve">Medienos briketų įsigijimo sąnaudos </t>
  </si>
  <si>
    <t>Medžio granulių  įsigijimo sąnaudos</t>
  </si>
  <si>
    <t>3. Informacija pateikiama pagal kiekvieną kogeneracinę jėgainę atskirai.</t>
  </si>
  <si>
    <t>4. Elektros savoms (administracinėms) reikmėms sąnaudos paskirstomos pagal Šilumos sektoriaus įmonių apskaitos atskyrimo ir sąnaudų paskirstymo reikalavimų aprašo 40 punkte numatytą elektros savoms (administracinėms) reikmėms sąnaudų paskirstymo tvarką.</t>
  </si>
  <si>
    <t>Ūkio subjekto bendrųjų sąnaudų paskirstymo ataskaita (eurais)</t>
  </si>
  <si>
    <t>Šilumos sektoriaus įmonių apskaitos atskyrimo ir sąnaudų paskirstymo reikalavimų aprašo 11 priedas</t>
  </si>
  <si>
    <t>IŠ VISO bendrųjų sąnaudų</t>
  </si>
  <si>
    <r>
      <t>Priskirtų tiesioginių ir netiesioginių pastoviųjų sąnaudų suma (pagal 6, 8 ir 9 priedus), IŠ VISO</t>
    </r>
    <r>
      <rPr>
        <b/>
        <vertAlign val="superscript"/>
        <sz val="10"/>
        <rFont val="Times New Roman"/>
        <family val="1"/>
        <charset val="186"/>
      </rPr>
      <t>3</t>
    </r>
    <r>
      <rPr>
        <b/>
        <sz val="10"/>
        <rFont val="Times New Roman"/>
        <family val="1"/>
        <charset val="186"/>
      </rPr>
      <t>:</t>
    </r>
  </si>
  <si>
    <t>IŠ VISO (bendrųjų sąnaudų):</t>
  </si>
  <si>
    <t>3. Bendrųjų sąnaudų paskirstymo kriterijus pagal Šilumos sektoriaus įmonių apskaitos atskyrimo ir sąnaudų paskirstymo reikalavimų aprašo 37 punktą.</t>
  </si>
  <si>
    <t>4. Šilumos sektoriaus įmonių apskaitos atskyrimo, sąnaudų paskirstymo reikalavimų aprašo (toliau - Aprašas) 37 punktas numato, kad ilgalaikio turto, skirto bendram veiklos palaikymui (užtikrinimui), nusidėvėjimo (amortizacijos) sąnaudos atitinkamiems verslo vienetams ir paslaugoms (produktams) priskiriamos Aprašo 24 punkte nustatyta ilgalaikio turto paskirstymo tvarka. Aprašo 24.3. papunktyje numatyta, kad kai ilgalaikis turtas yra naudojamas bendram veiklos palaikymui (užtikrinimui), šio ilgalaikio turto vertę ūkio subjektas turi paskirstyti verslo vienetams ar paslaugoms (produktams) naudojant atitinkamus ilgalaikio turto paskirstymo kriterijus.</t>
  </si>
  <si>
    <r>
      <t>Bendram veiklos palaikymui naudojamo ilgalaikio turto vertės paskirstymo kriterijus</t>
    </r>
    <r>
      <rPr>
        <vertAlign val="superscript"/>
        <sz val="10"/>
        <rFont val="Times New Roman"/>
        <family val="1"/>
        <charset val="186"/>
      </rPr>
      <t>4</t>
    </r>
  </si>
  <si>
    <t>Kriterijaus pavadinimas (nurodyti)</t>
  </si>
  <si>
    <t>Ūkio subjekto sąnaudų paskirstymo ataskaita (eurais)</t>
  </si>
  <si>
    <t>Šilumos sektoriaus įmonių apskaitos atskyrimo ir sąnaudų paskirstymo reikalavimų aprašo 12 priedas</t>
  </si>
  <si>
    <t>IŠ VISO (tiesioginių, netiesioginių ir bendrųjų sąnaudų sumas)</t>
  </si>
  <si>
    <r>
      <t xml:space="preserve">Šilumos gamybos </t>
    </r>
    <r>
      <rPr>
        <sz val="8"/>
        <rFont val="Times New Roman"/>
        <family val="1"/>
        <charset val="186"/>
      </rPr>
      <t>(įskaitant perkamą šilumą) verslo</t>
    </r>
    <r>
      <rPr>
        <sz val="8"/>
        <rFont val="Times New Roman"/>
        <family val="1"/>
        <charset val="186"/>
      </rPr>
      <t xml:space="preserve"> vienetas</t>
    </r>
  </si>
  <si>
    <t>III.3.</t>
  </si>
  <si>
    <t>IŠ VISO (tiesioginių, netiesioginių, bendrųjų sąnaudų):</t>
  </si>
  <si>
    <t>Daugiabučių namų modernizacija, BŪ veikla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</si>
</sst>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0"/>
  </numFmts>
  <fonts count="34" x14ac:knownFonts="1">
    <font>
      <sz val="11"/>
      <name val="Calibri"/>
      <charset val="1"/>
    </font>
    <font>
      <sz val="11"/>
      <color rgb="FF000000"/>
      <name val="Times New Roman"/>
      <family val="1"/>
      <charset val="186"/>
    </font>
    <font>
      <sz val="10"/>
      <name val="Times New Roman"/>
      <family val="1"/>
      <charset val="186"/>
    </font>
    <font>
      <b/>
      <sz val="10"/>
      <name val="Times New Roman"/>
      <family val="1"/>
      <charset val="186"/>
    </font>
    <font>
      <b/>
      <sz val="12"/>
      <name val="Times New Roman"/>
      <family val="1"/>
      <charset val="186"/>
    </font>
    <font>
      <sz val="8"/>
      <color rgb="FF000000"/>
      <name val="Times New Roman"/>
      <family val="1"/>
      <charset val="186"/>
    </font>
    <font>
      <sz val="11"/>
      <color rgb="FF000000"/>
      <name val="Calibri"/>
      <family val="2"/>
      <charset val="186"/>
    </font>
    <font>
      <i/>
      <sz val="10"/>
      <name val="Times New Roman"/>
      <family val="1"/>
      <charset val="186"/>
    </font>
    <font>
      <strike/>
      <sz val="10"/>
      <name val="Times New Roman"/>
      <family val="1"/>
      <charset val="186"/>
    </font>
    <font>
      <sz val="11"/>
      <name val="Calibri"/>
      <family val="2"/>
      <charset val="186"/>
    </font>
    <font>
      <sz val="11"/>
      <color rgb="FF000000"/>
      <name val="Calibri"/>
      <family val="2"/>
      <charset val="186"/>
    </font>
    <font>
      <b/>
      <sz val="11"/>
      <color rgb="FF000000"/>
      <name val="Calibri"/>
      <family val="2"/>
      <charset val="186"/>
    </font>
    <font>
      <b/>
      <sz val="11"/>
      <color rgb="FF000000"/>
      <name val="Times New Roman"/>
      <family val="1"/>
      <charset val="186"/>
    </font>
    <font>
      <sz val="10"/>
      <color rgb="FF000000"/>
      <name val="Times New Roman"/>
      <family val="1"/>
      <charset val="186"/>
    </font>
    <font>
      <b/>
      <sz val="10"/>
      <color rgb="FF000000"/>
      <name val="Times New Roman"/>
      <family val="1"/>
      <charset val="186"/>
    </font>
    <font>
      <sz val="10"/>
      <name val="Times New Roman Baltic"/>
      <charset val="186"/>
    </font>
    <font>
      <b/>
      <sz val="10"/>
      <name val="Times New Roman Baltic"/>
      <charset val="186"/>
    </font>
    <font>
      <b/>
      <sz val="10"/>
      <name val="Times New Roman"/>
      <family val="1"/>
      <charset val="186"/>
    </font>
    <font>
      <sz val="10"/>
      <name val="Times New Roman"/>
      <family val="1"/>
      <charset val="186"/>
    </font>
    <font>
      <b/>
      <sz val="11"/>
      <name val="Calibri"/>
      <family val="2"/>
      <charset val="186"/>
    </font>
    <font>
      <b/>
      <sz val="12"/>
      <name val="Times New Roman"/>
      <family val="1"/>
      <charset val="186"/>
    </font>
    <font>
      <sz val="20"/>
      <name val="Times New Roman"/>
      <family val="1"/>
      <charset val="186"/>
    </font>
    <font>
      <sz val="8"/>
      <name val="Times New Roman"/>
      <family val="1"/>
      <charset val="186"/>
    </font>
    <font>
      <sz val="10"/>
      <name val="Calibri"/>
      <family val="2"/>
      <charset val="186"/>
    </font>
    <font>
      <b/>
      <i/>
      <vertAlign val="superscript"/>
      <sz val="10"/>
      <name val="Times New Roman"/>
      <family val="1"/>
      <charset val="186"/>
    </font>
    <font>
      <b/>
      <i/>
      <sz val="12"/>
      <name val="Times New Roman"/>
      <family val="1"/>
      <charset val="186"/>
    </font>
    <font>
      <b/>
      <vertAlign val="superscript"/>
      <sz val="10"/>
      <name val="Times New Roman"/>
      <family val="1"/>
      <charset val="186"/>
    </font>
    <font>
      <b/>
      <vertAlign val="superscript"/>
      <sz val="10"/>
      <name val="Times New Roman Baltic"/>
      <charset val="186"/>
    </font>
    <font>
      <vertAlign val="superscript"/>
      <sz val="10"/>
      <name val="Times New Roman Baltic"/>
      <charset val="186"/>
    </font>
    <font>
      <vertAlign val="superscript"/>
      <sz val="10"/>
      <name val="Times New Roman"/>
      <family val="1"/>
      <charset val="186"/>
    </font>
    <font>
      <vertAlign val="superscript"/>
      <sz val="8"/>
      <name val="Times New Roman"/>
      <family val="1"/>
      <charset val="186"/>
    </font>
    <font>
      <sz val="10"/>
      <name val="Times New Roman"/>
      <family val="1"/>
      <charset val="186"/>
    </font>
    <font>
      <sz val="8"/>
      <name val="Times New Roman"/>
      <family val="1"/>
      <charset val="186"/>
    </font>
    <font>
      <sz val="10"/>
      <color rgb="FFFF0000"/>
      <name val="Times New Roman"/>
      <family val="1"/>
      <charset val="186"/>
    </font>
  </fonts>
  <fills count="10">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D9D9D9"/>
        <bgColor rgb="FFD9D9D9"/>
      </patternFill>
    </fill>
    <fill>
      <patternFill patternType="solid">
        <fgColor rgb="FF92D050"/>
        <bgColor rgb="FF92D050"/>
      </patternFill>
    </fill>
    <fill>
      <patternFill patternType="solid">
        <fgColor theme="0" tint="-0.14999847407452621"/>
        <bgColor rgb="FFD9D9D9"/>
      </patternFill>
    </fill>
    <fill>
      <patternFill patternType="solid">
        <fgColor theme="0"/>
        <bgColor rgb="FFFFFFFF"/>
      </patternFill>
    </fill>
    <fill>
      <patternFill patternType="solid">
        <fgColor theme="0"/>
        <bgColor rgb="FFD9D9D9"/>
      </patternFill>
    </fill>
    <fill>
      <patternFill patternType="solid">
        <fgColor theme="0"/>
        <bgColor indexed="64"/>
      </patternFill>
    </fill>
  </fills>
  <borders count="281">
    <border>
      <left/>
      <right/>
      <top/>
      <bottom/>
      <diagonal/>
    </border>
    <border>
      <left style="medium">
        <color rgb="FFFFFFFF"/>
      </left>
      <right style="medium">
        <color rgb="FFFFFFFF"/>
      </right>
      <top style="medium">
        <color rgb="FFFFFFFF"/>
      </top>
      <bottom style="medium">
        <color rgb="FFFFFFFF"/>
      </bottom>
      <diagonal/>
    </border>
    <border>
      <left/>
      <right/>
      <top/>
      <bottom/>
      <diagonal/>
    </border>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diagonal/>
    </border>
    <border>
      <left/>
      <right/>
      <top/>
      <bottom/>
      <diagonal/>
    </border>
    <border>
      <left/>
      <right style="medium">
        <color auto="1"/>
      </right>
      <top/>
      <bottom/>
      <diagonal/>
    </border>
    <border>
      <left style="medium">
        <color auto="1"/>
      </left>
      <right/>
      <top/>
      <bottom/>
      <diagonal/>
    </border>
    <border>
      <left/>
      <right/>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right style="medium">
        <color auto="1"/>
      </right>
      <top/>
      <bottom/>
      <diagonal/>
    </border>
    <border>
      <left style="medium">
        <color auto="1"/>
      </left>
      <right style="medium">
        <color auto="1"/>
      </right>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top/>
      <bottom/>
      <diagonal/>
    </border>
    <border>
      <left/>
      <right/>
      <top/>
      <bottom/>
      <diagonal/>
    </border>
    <border>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thin">
        <color auto="1"/>
      </left>
      <right/>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diagonal/>
    </border>
    <border>
      <left style="thin">
        <color auto="1"/>
      </left>
      <right/>
      <top/>
      <bottom/>
      <diagonal/>
    </border>
    <border>
      <left/>
      <right style="medium">
        <color auto="1"/>
      </right>
      <top/>
      <bottom/>
      <diagonal/>
    </border>
    <border>
      <left style="thin">
        <color auto="1"/>
      </left>
      <right/>
      <top/>
      <bottom/>
      <diagonal/>
    </border>
    <border>
      <left style="medium">
        <color auto="1"/>
      </left>
      <right/>
      <top/>
      <bottom/>
      <diagonal/>
    </border>
    <border>
      <left style="medium">
        <color auto="1"/>
      </left>
      <right style="medium">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style="thin">
        <color auto="1"/>
      </top>
      <bottom/>
      <diagonal/>
    </border>
    <border>
      <left style="medium">
        <color auto="1"/>
      </left>
      <right/>
      <top style="thin">
        <color auto="1"/>
      </top>
      <bottom style="medium">
        <color auto="1"/>
      </bottom>
      <diagonal/>
    </border>
    <border>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medium">
        <color auto="1"/>
      </top>
      <bottom/>
      <diagonal/>
    </border>
    <border>
      <left style="thin">
        <color auto="1"/>
      </left>
      <right style="thin">
        <color auto="1"/>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medium">
        <color auto="1"/>
      </right>
      <top/>
      <bottom/>
      <diagonal/>
    </border>
    <border>
      <left style="thin">
        <color auto="1"/>
      </left>
      <right/>
      <top/>
      <bottom/>
      <diagonal/>
    </border>
    <border>
      <left style="medium">
        <color auto="1"/>
      </left>
      <right/>
      <top/>
      <bottom/>
      <diagonal/>
    </border>
    <border>
      <left style="medium">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diagonal/>
    </border>
    <border>
      <left style="thin">
        <color auto="1"/>
      </left>
      <right style="thin">
        <color auto="1"/>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thin">
        <color auto="1"/>
      </right>
      <top/>
      <bottom/>
      <diagonal/>
    </border>
    <border>
      <left/>
      <right style="medium">
        <color auto="1"/>
      </right>
      <top/>
      <bottom style="medium">
        <color auto="1"/>
      </bottom>
      <diagonal/>
    </border>
    <border>
      <left style="medium">
        <color auto="1"/>
      </left>
      <right style="thin">
        <color auto="1"/>
      </right>
      <top style="thin">
        <color auto="1"/>
      </top>
      <bottom/>
      <diagonal/>
    </border>
    <border>
      <left/>
      <right/>
      <top/>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right/>
      <top/>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top style="medium">
        <color auto="1"/>
      </top>
      <bottom style="medium">
        <color auto="1"/>
      </bottom>
      <diagonal/>
    </border>
    <border>
      <left/>
      <right style="medium">
        <color auto="1"/>
      </right>
      <top/>
      <bottom/>
      <diagonal/>
    </border>
    <border>
      <left/>
      <right style="thin">
        <color auto="1"/>
      </right>
      <top/>
      <bottom/>
      <diagonal/>
    </border>
    <border>
      <left/>
      <right style="thin">
        <color auto="1"/>
      </right>
      <top/>
      <bottom/>
      <diagonal/>
    </border>
    <border>
      <left/>
      <right/>
      <top style="thin">
        <color auto="1"/>
      </top>
      <bottom/>
      <diagonal/>
    </border>
    <border>
      <left/>
      <right style="thin">
        <color auto="1"/>
      </right>
      <top/>
      <bottom/>
      <diagonal/>
    </border>
    <border>
      <left/>
      <right style="thin">
        <color auto="1"/>
      </right>
      <top/>
      <bottom/>
      <diagonal/>
    </border>
    <border>
      <left/>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thin">
        <color auto="1"/>
      </right>
      <top/>
      <bottom style="medium">
        <color auto="1"/>
      </bottom>
      <diagonal/>
    </border>
    <border>
      <left/>
      <right/>
      <top/>
      <bottom style="medium">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diagonal/>
    </border>
    <border>
      <left style="medium">
        <color auto="1"/>
      </left>
      <right style="medium">
        <color auto="1"/>
      </right>
      <top style="thin">
        <color auto="1"/>
      </top>
      <bottom/>
      <diagonal/>
    </border>
    <border>
      <left/>
      <right style="thin">
        <color auto="1"/>
      </right>
      <top style="thin">
        <color auto="1"/>
      </top>
      <bottom/>
      <diagonal/>
    </border>
    <border>
      <left/>
      <right style="thin">
        <color auto="1"/>
      </right>
      <top style="medium">
        <color auto="1"/>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bottom style="thin">
        <color auto="1"/>
      </bottom>
      <diagonal/>
    </border>
    <border>
      <left style="medium">
        <color auto="1"/>
      </left>
      <right style="medium">
        <color auto="1"/>
      </right>
      <top style="thin">
        <color auto="1"/>
      </top>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thin">
        <color auto="1"/>
      </left>
      <right style="medium">
        <color auto="1"/>
      </right>
      <top/>
      <bottom/>
      <diagonal/>
    </border>
    <border>
      <left style="thin">
        <color auto="1"/>
      </left>
      <right/>
      <top style="medium">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auto="1"/>
      </left>
      <right/>
      <top style="thin">
        <color auto="1"/>
      </top>
      <bottom/>
      <diagonal/>
    </border>
    <border>
      <left/>
      <right style="thin">
        <color auto="1"/>
      </right>
      <top style="thin">
        <color auto="1"/>
      </top>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thin">
        <color auto="1"/>
      </right>
      <top/>
      <bottom/>
      <diagonal/>
    </border>
    <border>
      <left/>
      <right/>
      <top style="medium">
        <color auto="1"/>
      </top>
      <bottom/>
      <diagonal/>
    </border>
    <border>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medium">
        <color auto="1"/>
      </right>
      <top/>
      <bottom style="thin">
        <color auto="1"/>
      </bottom>
      <diagonal/>
    </border>
    <border>
      <left style="medium">
        <color auto="1"/>
      </left>
      <right/>
      <top/>
      <bottom/>
      <diagonal/>
    </border>
    <border>
      <left style="medium">
        <color auto="1"/>
      </left>
      <right/>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diagonal/>
    </border>
    <border>
      <left style="medium">
        <color auto="1"/>
      </left>
      <right/>
      <top style="thin">
        <color auto="1"/>
      </top>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right/>
      <top style="medium">
        <color auto="1"/>
      </top>
      <bottom style="medium">
        <color auto="1"/>
      </bottom>
      <diagonal/>
    </border>
    <border>
      <left style="medium">
        <color auto="1"/>
      </left>
      <right/>
      <top style="medium">
        <color auto="1"/>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top style="thin">
        <color auto="1"/>
      </top>
      <bottom/>
      <diagonal/>
    </border>
    <border>
      <left/>
      <right style="medium">
        <color auto="1"/>
      </right>
      <top style="medium">
        <color auto="1"/>
      </top>
      <bottom style="thin">
        <color auto="1"/>
      </bottom>
      <diagonal/>
    </border>
    <border>
      <left/>
      <right/>
      <top/>
      <bottom/>
      <diagonal/>
    </border>
  </borders>
  <cellStyleXfs count="1">
    <xf numFmtId="0" fontId="0" fillId="0" borderId="0"/>
  </cellStyleXfs>
  <cellXfs count="1276">
    <xf numFmtId="0" fontId="0" fillId="0" borderId="0" xfId="0"/>
    <xf numFmtId="0" fontId="1" fillId="0" borderId="0" xfId="0" applyFont="1"/>
    <xf numFmtId="0" fontId="2" fillId="2" borderId="0" xfId="0" applyFont="1" applyFill="1"/>
    <xf numFmtId="0" fontId="2" fillId="2" borderId="1" xfId="0" applyFont="1" applyFill="1" applyBorder="1" applyAlignment="1">
      <alignment horizontal="left"/>
    </xf>
    <xf numFmtId="0" fontId="2" fillId="2" borderId="1" xfId="0" applyFont="1" applyFill="1" applyBorder="1"/>
    <xf numFmtId="0" fontId="3" fillId="2" borderId="1" xfId="0" applyFont="1" applyFill="1" applyBorder="1" applyAlignment="1">
      <alignment horizontal="left"/>
    </xf>
    <xf numFmtId="0" fontId="4" fillId="3" borderId="2" xfId="0" applyFont="1" applyFill="1" applyBorder="1" applyAlignment="1">
      <alignment horizontal="left" vertical="center" wrapText="1"/>
    </xf>
    <xf numFmtId="0" fontId="2" fillId="2" borderId="3" xfId="0" applyFont="1" applyFill="1" applyBorder="1" applyAlignment="1">
      <alignment horizontal="left" vertical="center"/>
    </xf>
    <xf numFmtId="0" fontId="2" fillId="2" borderId="0" xfId="0" applyFont="1" applyFill="1" applyAlignment="1">
      <alignment vertical="center"/>
    </xf>
    <xf numFmtId="0" fontId="2" fillId="4" borderId="52" xfId="0" applyFont="1" applyFill="1" applyBorder="1" applyAlignment="1">
      <alignment horizontal="center"/>
    </xf>
    <xf numFmtId="3" fontId="2" fillId="4" borderId="55" xfId="0" applyNumberFormat="1" applyFont="1" applyFill="1" applyBorder="1" applyAlignment="1">
      <alignment horizontal="center"/>
    </xf>
    <xf numFmtId="3" fontId="2" fillId="4" borderId="57" xfId="0" applyNumberFormat="1" applyFont="1" applyFill="1" applyBorder="1" applyAlignment="1">
      <alignment horizontal="center"/>
    </xf>
    <xf numFmtId="3" fontId="2" fillId="4" borderId="58" xfId="0" applyNumberFormat="1" applyFont="1" applyFill="1" applyBorder="1" applyAlignment="1">
      <alignment horizontal="center"/>
    </xf>
    <xf numFmtId="3" fontId="2" fillId="4" borderId="53" xfId="0" applyNumberFormat="1" applyFont="1" applyFill="1" applyBorder="1" applyAlignment="1">
      <alignment horizontal="center"/>
    </xf>
    <xf numFmtId="3" fontId="2" fillId="4" borderId="54" xfId="0" applyNumberFormat="1" applyFont="1" applyFill="1" applyBorder="1" applyAlignment="1">
      <alignment horizontal="center"/>
    </xf>
    <xf numFmtId="3" fontId="2" fillId="4" borderId="59" xfId="0" applyNumberFormat="1" applyFont="1" applyFill="1" applyBorder="1" applyAlignment="1">
      <alignment horizontal="center"/>
    </xf>
    <xf numFmtId="49" fontId="3" fillId="4" borderId="59" xfId="0" applyNumberFormat="1" applyFont="1" applyFill="1" applyBorder="1" applyAlignment="1">
      <alignment horizontal="center" vertical="center"/>
    </xf>
    <xf numFmtId="0" fontId="2" fillId="4" borderId="41" xfId="0" applyFont="1" applyFill="1" applyBorder="1" applyAlignment="1">
      <alignment horizontal="center"/>
    </xf>
    <xf numFmtId="0" fontId="7" fillId="4" borderId="60" xfId="0" applyFont="1" applyFill="1" applyBorder="1" applyAlignment="1">
      <alignment horizontal="left"/>
    </xf>
    <xf numFmtId="0" fontId="2" fillId="4" borderId="61" xfId="0" applyFont="1" applyFill="1" applyBorder="1" applyAlignment="1">
      <alignment horizontal="left"/>
    </xf>
    <xf numFmtId="0" fontId="2" fillId="4" borderId="62" xfId="0" applyFont="1" applyFill="1" applyBorder="1" applyAlignment="1">
      <alignment horizontal="left"/>
    </xf>
    <xf numFmtId="3" fontId="2" fillId="4" borderId="63" xfId="0" applyNumberFormat="1" applyFont="1" applyFill="1" applyBorder="1" applyAlignment="1">
      <alignment horizontal="center"/>
    </xf>
    <xf numFmtId="3" fontId="2" fillId="4" borderId="65" xfId="0" applyNumberFormat="1" applyFont="1" applyFill="1" applyBorder="1" applyAlignment="1">
      <alignment horizontal="center"/>
    </xf>
    <xf numFmtId="3" fontId="2" fillId="4" borderId="66" xfId="0" applyNumberFormat="1" applyFont="1" applyFill="1" applyBorder="1" applyAlignment="1">
      <alignment horizontal="center"/>
    </xf>
    <xf numFmtId="3" fontId="2" fillId="0" borderId="65" xfId="0" applyNumberFormat="1" applyFont="1" applyBorder="1" applyAlignment="1" applyProtection="1">
      <alignment horizontal="center"/>
      <protection locked="0"/>
    </xf>
    <xf numFmtId="3" fontId="2" fillId="0" borderId="66" xfId="0" applyNumberFormat="1" applyFont="1" applyBorder="1" applyAlignment="1" applyProtection="1">
      <alignment horizontal="center"/>
      <protection locked="0"/>
    </xf>
    <xf numFmtId="3" fontId="2" fillId="4" borderId="67" xfId="0" applyNumberFormat="1" applyFont="1" applyFill="1" applyBorder="1" applyAlignment="1">
      <alignment horizontal="center"/>
    </xf>
    <xf numFmtId="3" fontId="2" fillId="0" borderId="63" xfId="0" applyNumberFormat="1" applyFont="1" applyBorder="1" applyAlignment="1" applyProtection="1">
      <alignment horizontal="center"/>
      <protection locked="0"/>
    </xf>
    <xf numFmtId="3" fontId="2" fillId="4" borderId="68" xfId="0" applyNumberFormat="1" applyFont="1" applyFill="1" applyBorder="1" applyAlignment="1">
      <alignment horizontal="center"/>
    </xf>
    <xf numFmtId="3" fontId="2" fillId="4" borderId="69" xfId="0" applyNumberFormat="1" applyFont="1" applyFill="1" applyBorder="1" applyAlignment="1">
      <alignment horizontal="center"/>
    </xf>
    <xf numFmtId="3" fontId="2" fillId="4" borderId="70" xfId="0" applyNumberFormat="1" applyFont="1" applyFill="1" applyBorder="1" applyAlignment="1">
      <alignment horizontal="center"/>
    </xf>
    <xf numFmtId="49" fontId="3" fillId="4" borderId="70" xfId="0" applyNumberFormat="1" applyFont="1" applyFill="1" applyBorder="1" applyAlignment="1">
      <alignment horizontal="center" vertical="center"/>
    </xf>
    <xf numFmtId="0" fontId="7" fillId="4" borderId="71" xfId="0" applyFont="1" applyFill="1" applyBorder="1" applyAlignment="1">
      <alignment horizontal="left"/>
    </xf>
    <xf numFmtId="0" fontId="7" fillId="4" borderId="72" xfId="0" applyFont="1" applyFill="1" applyBorder="1" applyAlignment="1">
      <alignment horizontal="left"/>
    </xf>
    <xf numFmtId="2" fontId="2" fillId="4" borderId="63" xfId="0" applyNumberFormat="1" applyFont="1" applyFill="1" applyBorder="1" applyAlignment="1">
      <alignment horizontal="right"/>
    </xf>
    <xf numFmtId="2" fontId="2" fillId="4" borderId="65" xfId="0" applyNumberFormat="1" applyFont="1" applyFill="1" applyBorder="1" applyAlignment="1">
      <alignment horizontal="right"/>
    </xf>
    <xf numFmtId="3" fontId="2" fillId="4" borderId="65" xfId="0" applyNumberFormat="1" applyFont="1" applyFill="1" applyBorder="1"/>
    <xf numFmtId="2" fontId="2" fillId="4" borderId="68" xfId="0" applyNumberFormat="1" applyFont="1" applyFill="1" applyBorder="1" applyAlignment="1">
      <alignment horizontal="right"/>
    </xf>
    <xf numFmtId="3" fontId="2" fillId="4" borderId="68" xfId="0" applyNumberFormat="1" applyFont="1" applyFill="1" applyBorder="1"/>
    <xf numFmtId="2" fontId="2" fillId="4" borderId="75" xfId="0" applyNumberFormat="1" applyFont="1" applyFill="1" applyBorder="1" applyAlignment="1">
      <alignment horizontal="right" vertical="center"/>
    </xf>
    <xf numFmtId="2" fontId="2" fillId="2" borderId="68" xfId="0" applyNumberFormat="1" applyFont="1" applyFill="1" applyBorder="1" applyAlignment="1" applyProtection="1">
      <alignment horizontal="right"/>
      <protection locked="0"/>
    </xf>
    <xf numFmtId="2" fontId="2" fillId="2" borderId="75" xfId="0" applyNumberFormat="1" applyFont="1" applyFill="1" applyBorder="1" applyAlignment="1" applyProtection="1">
      <alignment horizontal="right"/>
      <protection locked="0"/>
    </xf>
    <xf numFmtId="2" fontId="2" fillId="4" borderId="64" xfId="0" applyNumberFormat="1" applyFont="1" applyFill="1" applyBorder="1" applyAlignment="1">
      <alignment horizontal="right" vertical="center"/>
    </xf>
    <xf numFmtId="2" fontId="2" fillId="2" borderId="63" xfId="0" applyNumberFormat="1" applyFont="1" applyFill="1" applyBorder="1" applyAlignment="1" applyProtection="1">
      <alignment horizontal="right"/>
      <protection locked="0"/>
    </xf>
    <xf numFmtId="2" fontId="2" fillId="2" borderId="65" xfId="0" applyNumberFormat="1" applyFont="1" applyFill="1" applyBorder="1" applyAlignment="1" applyProtection="1">
      <alignment horizontal="right"/>
      <protection locked="0"/>
    </xf>
    <xf numFmtId="3" fontId="2" fillId="2" borderId="65" xfId="0" applyNumberFormat="1" applyFont="1" applyFill="1" applyBorder="1" applyProtection="1">
      <protection locked="0"/>
    </xf>
    <xf numFmtId="3" fontId="2" fillId="2" borderId="68" xfId="0" applyNumberFormat="1" applyFont="1" applyFill="1" applyBorder="1" applyProtection="1">
      <protection locked="0"/>
    </xf>
    <xf numFmtId="2" fontId="2" fillId="4" borderId="68" xfId="0" applyNumberFormat="1" applyFont="1" applyFill="1" applyBorder="1" applyAlignment="1">
      <alignment horizontal="right" vertical="center"/>
    </xf>
    <xf numFmtId="2" fontId="2" fillId="4" borderId="69" xfId="0" applyNumberFormat="1" applyFont="1" applyFill="1" applyBorder="1" applyAlignment="1">
      <alignment horizontal="right" vertical="center"/>
    </xf>
    <xf numFmtId="3" fontId="2" fillId="4" borderId="63" xfId="0" applyNumberFormat="1" applyFont="1" applyFill="1" applyBorder="1"/>
    <xf numFmtId="3" fontId="2" fillId="2" borderId="68" xfId="0" applyNumberFormat="1" applyFont="1" applyFill="1" applyBorder="1" applyAlignment="1" applyProtection="1">
      <alignment horizontal="right"/>
      <protection locked="0"/>
    </xf>
    <xf numFmtId="3" fontId="2" fillId="2" borderId="75" xfId="0" applyNumberFormat="1" applyFont="1" applyFill="1" applyBorder="1" applyAlignment="1" applyProtection="1">
      <alignment horizontal="right"/>
      <protection locked="0"/>
    </xf>
    <xf numFmtId="3" fontId="2" fillId="2" borderId="66" xfId="0" applyNumberFormat="1" applyFont="1" applyFill="1" applyBorder="1" applyAlignment="1" applyProtection="1">
      <alignment horizontal="right"/>
      <protection locked="0"/>
    </xf>
    <xf numFmtId="3" fontId="2" fillId="2" borderId="67" xfId="0" applyNumberFormat="1" applyFont="1" applyFill="1" applyBorder="1" applyAlignment="1" applyProtection="1">
      <alignment horizontal="right"/>
      <protection locked="0"/>
    </xf>
    <xf numFmtId="3" fontId="2" fillId="2" borderId="63" xfId="0" applyNumberFormat="1" applyFont="1" applyFill="1" applyBorder="1" applyProtection="1">
      <protection locked="0"/>
    </xf>
    <xf numFmtId="3" fontId="2" fillId="2" borderId="68" xfId="0" applyNumberFormat="1" applyFont="1" applyFill="1" applyBorder="1" applyAlignment="1" applyProtection="1">
      <alignment horizontal="center"/>
      <protection locked="0"/>
    </xf>
    <xf numFmtId="3" fontId="2" fillId="2" borderId="69" xfId="0" applyNumberFormat="1" applyFont="1" applyFill="1" applyBorder="1" applyAlignment="1" applyProtection="1">
      <alignment horizontal="center"/>
      <protection locked="0"/>
    </xf>
    <xf numFmtId="0" fontId="7" fillId="4" borderId="76" xfId="0" applyFont="1" applyFill="1" applyBorder="1" applyAlignment="1">
      <alignment horizontal="left"/>
    </xf>
    <xf numFmtId="3" fontId="2" fillId="4" borderId="68" xfId="0" applyNumberFormat="1" applyFont="1" applyFill="1" applyBorder="1" applyAlignment="1">
      <alignment horizontal="right"/>
    </xf>
    <xf numFmtId="3" fontId="2" fillId="4" borderId="75" xfId="0" applyNumberFormat="1" applyFont="1" applyFill="1" applyBorder="1" applyAlignment="1">
      <alignment horizontal="right"/>
    </xf>
    <xf numFmtId="3" fontId="2" fillId="4" borderId="67" xfId="0" applyNumberFormat="1" applyFont="1" applyFill="1" applyBorder="1" applyAlignment="1">
      <alignment horizontal="right"/>
    </xf>
    <xf numFmtId="3" fontId="2" fillId="0" borderId="63" xfId="0" applyNumberFormat="1" applyFont="1" applyBorder="1" applyProtection="1">
      <protection locked="0"/>
    </xf>
    <xf numFmtId="3" fontId="2" fillId="0" borderId="68" xfId="0" applyNumberFormat="1" applyFont="1" applyBorder="1" applyProtection="1">
      <protection locked="0"/>
    </xf>
    <xf numFmtId="3" fontId="2" fillId="4" borderId="78" xfId="0" applyNumberFormat="1" applyFont="1" applyFill="1" applyBorder="1" applyAlignment="1">
      <alignment horizontal="center"/>
    </xf>
    <xf numFmtId="3" fontId="2" fillId="4" borderId="78" xfId="0" applyNumberFormat="1" applyFont="1" applyFill="1" applyBorder="1"/>
    <xf numFmtId="3" fontId="2" fillId="4" borderId="80" xfId="0" applyNumberFormat="1" applyFont="1" applyFill="1" applyBorder="1"/>
    <xf numFmtId="3" fontId="2" fillId="4" borderId="66" xfId="0" applyNumberFormat="1" applyFont="1" applyFill="1" applyBorder="1"/>
    <xf numFmtId="3" fontId="2" fillId="4" borderId="66" xfId="0" applyNumberFormat="1" applyFont="1" applyFill="1" applyBorder="1" applyAlignment="1">
      <alignment horizontal="right"/>
    </xf>
    <xf numFmtId="3" fontId="2" fillId="4" borderId="81" xfId="0" applyNumberFormat="1" applyFont="1" applyFill="1" applyBorder="1" applyAlignment="1">
      <alignment horizontal="right"/>
    </xf>
    <xf numFmtId="3" fontId="2" fillId="4" borderId="82" xfId="0" applyNumberFormat="1" applyFont="1" applyFill="1" applyBorder="1" applyAlignment="1">
      <alignment horizontal="right"/>
    </xf>
    <xf numFmtId="3" fontId="2" fillId="4" borderId="77" xfId="0" applyNumberFormat="1" applyFont="1" applyFill="1" applyBorder="1" applyAlignment="1">
      <alignment horizontal="center"/>
    </xf>
    <xf numFmtId="164" fontId="2" fillId="4" borderId="83" xfId="0" applyNumberFormat="1" applyFont="1" applyFill="1" applyBorder="1" applyAlignment="1">
      <alignment horizontal="left"/>
    </xf>
    <xf numFmtId="49" fontId="3" fillId="4" borderId="83" xfId="0" applyNumberFormat="1" applyFont="1" applyFill="1" applyBorder="1" applyAlignment="1">
      <alignment horizontal="center" vertical="center"/>
    </xf>
    <xf numFmtId="0" fontId="2" fillId="4" borderId="84" xfId="0" applyFont="1" applyFill="1" applyBorder="1" applyAlignment="1">
      <alignment horizontal="center"/>
    </xf>
    <xf numFmtId="3" fontId="2" fillId="4" borderId="89" xfId="0" applyNumberFormat="1" applyFont="1" applyFill="1" applyBorder="1" applyAlignment="1">
      <alignment horizontal="center" wrapText="1"/>
    </xf>
    <xf numFmtId="3" fontId="2" fillId="4" borderId="90" xfId="0" applyNumberFormat="1" applyFont="1" applyFill="1" applyBorder="1" applyAlignment="1">
      <alignment horizontal="center" wrapText="1"/>
    </xf>
    <xf numFmtId="3" fontId="2" fillId="4" borderId="91" xfId="0" applyNumberFormat="1" applyFont="1" applyFill="1" applyBorder="1" applyAlignment="1">
      <alignment horizontal="center" wrapText="1"/>
    </xf>
    <xf numFmtId="3" fontId="2" fillId="4" borderId="91" xfId="0" applyNumberFormat="1" applyFont="1" applyFill="1" applyBorder="1" applyAlignment="1">
      <alignment horizontal="center"/>
    </xf>
    <xf numFmtId="3" fontId="2" fillId="4" borderId="92" xfId="0" applyNumberFormat="1" applyFont="1" applyFill="1" applyBorder="1" applyAlignment="1">
      <alignment horizontal="center"/>
    </xf>
    <xf numFmtId="3" fontId="2" fillId="4" borderId="93" xfId="0" applyNumberFormat="1" applyFont="1" applyFill="1" applyBorder="1" applyAlignment="1">
      <alignment horizontal="center"/>
    </xf>
    <xf numFmtId="3" fontId="2" fillId="4" borderId="94" xfId="0" applyNumberFormat="1" applyFont="1" applyFill="1" applyBorder="1" applyAlignment="1">
      <alignment horizontal="center"/>
    </xf>
    <xf numFmtId="3" fontId="2" fillId="4" borderId="95" xfId="0" applyNumberFormat="1" applyFont="1" applyFill="1" applyBorder="1" applyAlignment="1">
      <alignment horizontal="center"/>
    </xf>
    <xf numFmtId="49" fontId="3" fillId="4" borderId="95" xfId="0" applyNumberFormat="1" applyFont="1" applyFill="1" applyBorder="1" applyAlignment="1">
      <alignment horizontal="center" vertical="center"/>
    </xf>
    <xf numFmtId="0" fontId="2" fillId="4" borderId="96" xfId="0" applyFont="1" applyFill="1" applyBorder="1"/>
    <xf numFmtId="3" fontId="2" fillId="4" borderId="55" xfId="0" applyNumberFormat="1" applyFont="1" applyFill="1" applyBorder="1" applyAlignment="1">
      <alignment horizontal="right"/>
    </xf>
    <xf numFmtId="3" fontId="2" fillId="4" borderId="57" xfId="0" applyNumberFormat="1" applyFont="1" applyFill="1" applyBorder="1" applyAlignment="1">
      <alignment horizontal="right"/>
    </xf>
    <xf numFmtId="3" fontId="2" fillId="4" borderId="53" xfId="0" applyNumberFormat="1" applyFont="1" applyFill="1" applyBorder="1" applyAlignment="1">
      <alignment horizontal="right"/>
    </xf>
    <xf numFmtId="3" fontId="2" fillId="4" borderId="98" xfId="0" applyNumberFormat="1" applyFont="1" applyFill="1" applyBorder="1" applyAlignment="1">
      <alignment horizontal="right"/>
    </xf>
    <xf numFmtId="3" fontId="2" fillId="2" borderId="98" xfId="0" applyNumberFormat="1" applyFont="1" applyFill="1" applyBorder="1" applyAlignment="1" applyProtection="1">
      <alignment horizontal="right"/>
      <protection locked="0"/>
    </xf>
    <xf numFmtId="3" fontId="2" fillId="2" borderId="99" xfId="0" applyNumberFormat="1" applyFont="1" applyFill="1" applyBorder="1" applyAlignment="1" applyProtection="1">
      <alignment horizontal="right"/>
      <protection locked="0"/>
    </xf>
    <xf numFmtId="3" fontId="2" fillId="2" borderId="100" xfId="0" applyNumberFormat="1" applyFont="1" applyFill="1" applyBorder="1" applyAlignment="1" applyProtection="1">
      <alignment horizontal="right"/>
      <protection locked="0"/>
    </xf>
    <xf numFmtId="3" fontId="2" fillId="2" borderId="55" xfId="0" applyNumberFormat="1" applyFont="1" applyFill="1" applyBorder="1" applyAlignment="1" applyProtection="1">
      <alignment horizontal="center"/>
      <protection locked="0"/>
    </xf>
    <xf numFmtId="3" fontId="2" fillId="2" borderId="57" xfId="0" applyNumberFormat="1" applyFont="1" applyFill="1" applyBorder="1" applyAlignment="1" applyProtection="1">
      <alignment horizontal="center"/>
      <protection locked="0"/>
    </xf>
    <xf numFmtId="3" fontId="2" fillId="2" borderId="53" xfId="0" applyNumberFormat="1" applyFont="1" applyFill="1" applyBorder="1" applyAlignment="1" applyProtection="1">
      <alignment horizontal="center"/>
      <protection locked="0"/>
    </xf>
    <xf numFmtId="3" fontId="2" fillId="2" borderId="98" xfId="0" applyNumberFormat="1" applyFont="1" applyFill="1" applyBorder="1" applyAlignment="1" applyProtection="1">
      <alignment horizontal="center"/>
      <protection locked="0"/>
    </xf>
    <xf numFmtId="3" fontId="2" fillId="2" borderId="98" xfId="0" applyNumberFormat="1" applyFont="1" applyFill="1" applyBorder="1" applyProtection="1">
      <protection locked="0"/>
    </xf>
    <xf numFmtId="3" fontId="2" fillId="2" borderId="101" xfId="0" applyNumberFormat="1" applyFont="1" applyFill="1" applyBorder="1" applyAlignment="1" applyProtection="1">
      <alignment horizontal="center"/>
      <protection locked="0"/>
    </xf>
    <xf numFmtId="3" fontId="2" fillId="4" borderId="102" xfId="0" applyNumberFormat="1" applyFont="1" applyFill="1" applyBorder="1" applyAlignment="1">
      <alignment horizontal="center"/>
    </xf>
    <xf numFmtId="49" fontId="3" fillId="4" borderId="103" xfId="0" applyNumberFormat="1" applyFont="1" applyFill="1" applyBorder="1" applyAlignment="1">
      <alignment horizontal="center" vertical="center"/>
    </xf>
    <xf numFmtId="0" fontId="2" fillId="4" borderId="41" xfId="0" applyFont="1" applyFill="1" applyBorder="1"/>
    <xf numFmtId="3" fontId="2" fillId="4" borderId="78" xfId="0" applyNumberFormat="1" applyFont="1" applyFill="1" applyBorder="1" applyAlignment="1">
      <alignment horizontal="right"/>
    </xf>
    <xf numFmtId="3" fontId="2" fillId="4" borderId="80" xfId="0" applyNumberFormat="1" applyFont="1" applyFill="1" applyBorder="1" applyAlignment="1">
      <alignment horizontal="right"/>
    </xf>
    <xf numFmtId="3" fontId="2" fillId="4" borderId="104" xfId="0" applyNumberFormat="1" applyFont="1" applyFill="1" applyBorder="1" applyAlignment="1">
      <alignment horizontal="right"/>
    </xf>
    <xf numFmtId="3" fontId="2" fillId="2" borderId="104" xfId="0" applyNumberFormat="1" applyFont="1" applyFill="1" applyBorder="1" applyAlignment="1" applyProtection="1">
      <alignment horizontal="right"/>
      <protection locked="0"/>
    </xf>
    <xf numFmtId="3" fontId="2" fillId="2" borderId="105" xfId="0" applyNumberFormat="1" applyFont="1" applyFill="1" applyBorder="1" applyAlignment="1" applyProtection="1">
      <alignment horizontal="right"/>
      <protection locked="0"/>
    </xf>
    <xf numFmtId="3" fontId="2" fillId="2" borderId="106" xfId="0" applyNumberFormat="1" applyFont="1" applyFill="1" applyBorder="1" applyAlignment="1" applyProtection="1">
      <alignment horizontal="right"/>
      <protection locked="0"/>
    </xf>
    <xf numFmtId="3" fontId="2" fillId="2" borderId="78" xfId="0" applyNumberFormat="1" applyFont="1" applyFill="1" applyBorder="1" applyAlignment="1" applyProtection="1">
      <alignment horizontal="center"/>
      <protection locked="0"/>
    </xf>
    <xf numFmtId="3" fontId="2" fillId="2" borderId="80" xfId="0" applyNumberFormat="1" applyFont="1" applyFill="1" applyBorder="1" applyAlignment="1" applyProtection="1">
      <alignment horizontal="center"/>
      <protection locked="0"/>
    </xf>
    <xf numFmtId="3" fontId="2" fillId="2" borderId="66" xfId="0" applyNumberFormat="1" applyFont="1" applyFill="1" applyBorder="1" applyAlignment="1" applyProtection="1">
      <alignment horizontal="center"/>
      <protection locked="0"/>
    </xf>
    <xf numFmtId="3" fontId="2" fillId="2" borderId="104" xfId="0" applyNumberFormat="1" applyFont="1" applyFill="1" applyBorder="1" applyAlignment="1" applyProtection="1">
      <alignment horizontal="center"/>
      <protection locked="0"/>
    </xf>
    <xf numFmtId="3" fontId="2" fillId="2" borderId="104" xfId="0" applyNumberFormat="1" applyFont="1" applyFill="1" applyBorder="1" applyProtection="1">
      <protection locked="0"/>
    </xf>
    <xf numFmtId="3" fontId="2" fillId="2" borderId="107" xfId="0" applyNumberFormat="1" applyFont="1" applyFill="1" applyBorder="1" applyAlignment="1" applyProtection="1">
      <alignment horizontal="center"/>
      <protection locked="0"/>
    </xf>
    <xf numFmtId="3" fontId="2" fillId="4" borderId="108" xfId="0" applyNumberFormat="1" applyFont="1" applyFill="1" applyBorder="1" applyAlignment="1">
      <alignment horizontal="center"/>
    </xf>
    <xf numFmtId="49" fontId="3" fillId="4" borderId="109" xfId="0" applyNumberFormat="1" applyFont="1" applyFill="1" applyBorder="1" applyAlignment="1">
      <alignment horizontal="center" vertical="center"/>
    </xf>
    <xf numFmtId="0" fontId="2" fillId="4" borderId="84" xfId="0" applyFont="1" applyFill="1" applyBorder="1"/>
    <xf numFmtId="3" fontId="2" fillId="4" borderId="89" xfId="0" applyNumberFormat="1" applyFont="1" applyFill="1" applyBorder="1" applyAlignment="1">
      <alignment horizontal="center"/>
    </xf>
    <xf numFmtId="3" fontId="2" fillId="4" borderId="90" xfId="0" applyNumberFormat="1" applyFont="1" applyFill="1" applyBorder="1" applyAlignment="1">
      <alignment horizontal="center"/>
    </xf>
    <xf numFmtId="3" fontId="2" fillId="4" borderId="110" xfId="0" applyNumberFormat="1" applyFont="1" applyFill="1" applyBorder="1" applyAlignment="1">
      <alignment horizontal="center"/>
    </xf>
    <xf numFmtId="3" fontId="2" fillId="4" borderId="111" xfId="0" applyNumberFormat="1" applyFont="1" applyFill="1" applyBorder="1" applyAlignment="1">
      <alignment horizontal="center"/>
    </xf>
    <xf numFmtId="3" fontId="2" fillId="4" borderId="112" xfId="0" applyNumberFormat="1" applyFont="1" applyFill="1" applyBorder="1" applyAlignment="1">
      <alignment horizontal="center"/>
    </xf>
    <xf numFmtId="3" fontId="2" fillId="4" borderId="113" xfId="0" applyNumberFormat="1" applyFont="1" applyFill="1" applyBorder="1" applyAlignment="1">
      <alignment horizontal="center"/>
    </xf>
    <xf numFmtId="3" fontId="2" fillId="4" borderId="114" xfId="0" applyNumberFormat="1" applyFont="1" applyFill="1" applyBorder="1" applyAlignment="1">
      <alignment horizontal="center"/>
    </xf>
    <xf numFmtId="0" fontId="2" fillId="4" borderId="52" xfId="0" applyFont="1" applyFill="1" applyBorder="1"/>
    <xf numFmtId="49" fontId="2" fillId="4" borderId="53" xfId="0" applyNumberFormat="1" applyFont="1" applyFill="1" applyBorder="1" applyAlignment="1">
      <alignment horizontal="center"/>
    </xf>
    <xf numFmtId="3" fontId="2" fillId="2" borderId="53" xfId="0" applyNumberFormat="1" applyFont="1" applyFill="1" applyBorder="1" applyAlignment="1" applyProtection="1">
      <alignment horizontal="right"/>
      <protection locked="0"/>
    </xf>
    <xf numFmtId="3" fontId="2" fillId="4" borderId="118" xfId="0" applyNumberFormat="1" applyFont="1" applyFill="1" applyBorder="1" applyAlignment="1">
      <alignment horizontal="center" vertical="center"/>
    </xf>
    <xf numFmtId="3" fontId="2" fillId="4" borderId="119" xfId="0" applyNumberFormat="1" applyFont="1" applyFill="1" applyBorder="1" applyAlignment="1">
      <alignment horizontal="center" vertical="center"/>
    </xf>
    <xf numFmtId="3" fontId="2" fillId="4" borderId="120" xfId="0" applyNumberFormat="1" applyFont="1" applyFill="1" applyBorder="1" applyAlignment="1">
      <alignment horizontal="center" vertical="center"/>
    </xf>
    <xf numFmtId="3" fontId="2" fillId="2" borderId="53" xfId="0" applyNumberFormat="1" applyFont="1" applyFill="1" applyBorder="1" applyProtection="1">
      <protection locked="0"/>
    </xf>
    <xf numFmtId="3" fontId="2" fillId="4" borderId="121" xfId="0" applyNumberFormat="1" applyFont="1" applyFill="1" applyBorder="1" applyAlignment="1">
      <alignment horizontal="center" vertical="center"/>
    </xf>
    <xf numFmtId="3" fontId="2" fillId="4" borderId="122" xfId="0" applyNumberFormat="1" applyFont="1" applyFill="1" applyBorder="1" applyAlignment="1">
      <alignment horizontal="center"/>
    </xf>
    <xf numFmtId="3" fontId="2" fillId="4" borderId="80" xfId="0" applyNumberFormat="1" applyFont="1" applyFill="1" applyBorder="1" applyAlignment="1">
      <alignment horizontal="center"/>
    </xf>
    <xf numFmtId="3" fontId="2" fillId="4" borderId="75" xfId="0" applyNumberFormat="1" applyFont="1" applyFill="1" applyBorder="1" applyAlignment="1">
      <alignment horizontal="center" vertical="center"/>
    </xf>
    <xf numFmtId="3" fontId="2" fillId="4" borderId="66" xfId="0" applyNumberFormat="1" applyFont="1" applyFill="1" applyBorder="1" applyAlignment="1">
      <alignment horizontal="center" vertical="center"/>
    </xf>
    <xf numFmtId="3" fontId="2" fillId="4" borderId="82" xfId="0" applyNumberFormat="1" applyFont="1" applyFill="1" applyBorder="1" applyAlignment="1">
      <alignment horizontal="center" vertical="center"/>
    </xf>
    <xf numFmtId="3" fontId="2" fillId="4" borderId="77" xfId="0" applyNumberFormat="1" applyFont="1" applyFill="1" applyBorder="1" applyAlignment="1">
      <alignment horizontal="center" vertical="center"/>
    </xf>
    <xf numFmtId="3" fontId="2" fillId="4" borderId="124" xfId="0" applyNumberFormat="1" applyFont="1" applyFill="1" applyBorder="1" applyAlignment="1">
      <alignment horizontal="center"/>
    </xf>
    <xf numFmtId="0" fontId="2" fillId="4" borderId="46" xfId="0" applyFont="1" applyFill="1" applyBorder="1"/>
    <xf numFmtId="3" fontId="2" fillId="4" borderId="128" xfId="0" applyNumberFormat="1" applyFont="1" applyFill="1" applyBorder="1" applyAlignment="1">
      <alignment horizontal="right"/>
    </xf>
    <xf numFmtId="3" fontId="2" fillId="4" borderId="129" xfId="0" applyNumberFormat="1" applyFont="1" applyFill="1" applyBorder="1" applyAlignment="1">
      <alignment horizontal="right"/>
    </xf>
    <xf numFmtId="3" fontId="2" fillId="4" borderId="130" xfId="0" applyNumberFormat="1" applyFont="1" applyFill="1" applyBorder="1" applyAlignment="1">
      <alignment horizontal="right"/>
    </xf>
    <xf numFmtId="3" fontId="2" fillId="2" borderId="130" xfId="0" applyNumberFormat="1" applyFont="1" applyFill="1" applyBorder="1" applyAlignment="1" applyProtection="1">
      <alignment horizontal="right"/>
      <protection locked="0"/>
    </xf>
    <xf numFmtId="3" fontId="2" fillId="2" borderId="131" xfId="0" applyNumberFormat="1" applyFont="1" applyFill="1" applyBorder="1" applyAlignment="1" applyProtection="1">
      <alignment horizontal="right"/>
      <protection locked="0"/>
    </xf>
    <xf numFmtId="3" fontId="2" fillId="2" borderId="132" xfId="0" applyNumberFormat="1" applyFont="1" applyFill="1" applyBorder="1" applyAlignment="1" applyProtection="1">
      <alignment horizontal="right"/>
      <protection locked="0"/>
    </xf>
    <xf numFmtId="3" fontId="2" fillId="2" borderId="128" xfId="0" applyNumberFormat="1" applyFont="1" applyFill="1" applyBorder="1" applyAlignment="1" applyProtection="1">
      <alignment horizontal="center"/>
      <protection locked="0"/>
    </xf>
    <xf numFmtId="3" fontId="2" fillId="2" borderId="129" xfId="0" applyNumberFormat="1" applyFont="1" applyFill="1" applyBorder="1" applyAlignment="1" applyProtection="1">
      <alignment horizontal="center"/>
      <protection locked="0"/>
    </xf>
    <xf numFmtId="3" fontId="2" fillId="2" borderId="130" xfId="0" applyNumberFormat="1" applyFont="1" applyFill="1" applyBorder="1" applyAlignment="1" applyProtection="1">
      <alignment horizontal="center"/>
      <protection locked="0"/>
    </xf>
    <xf numFmtId="3" fontId="2" fillId="2" borderId="130" xfId="0" applyNumberFormat="1" applyFont="1" applyFill="1" applyBorder="1" applyProtection="1">
      <protection locked="0"/>
    </xf>
    <xf numFmtId="3" fontId="2" fillId="2" borderId="133" xfId="0" applyNumberFormat="1" applyFont="1" applyFill="1" applyBorder="1" applyAlignment="1" applyProtection="1">
      <alignment horizontal="center"/>
      <protection locked="0"/>
    </xf>
    <xf numFmtId="3" fontId="2" fillId="4" borderId="134" xfId="0" applyNumberFormat="1" applyFont="1" applyFill="1" applyBorder="1" applyAlignment="1">
      <alignment horizontal="center"/>
    </xf>
    <xf numFmtId="49" fontId="3" fillId="4" borderId="135" xfId="0" applyNumberFormat="1" applyFont="1" applyFill="1" applyBorder="1" applyAlignment="1">
      <alignment horizontal="center" vertical="center"/>
    </xf>
    <xf numFmtId="0" fontId="2" fillId="4" borderId="136" xfId="0" applyFont="1" applyFill="1" applyBorder="1"/>
    <xf numFmtId="165" fontId="2" fillId="4" borderId="136" xfId="0" applyNumberFormat="1" applyFont="1" applyFill="1" applyBorder="1" applyAlignment="1">
      <alignment horizontal="center"/>
    </xf>
    <xf numFmtId="165" fontId="2" fillId="4" borderId="141" xfId="0" applyNumberFormat="1" applyFont="1" applyFill="1" applyBorder="1" applyAlignment="1">
      <alignment horizontal="center"/>
    </xf>
    <xf numFmtId="165" fontId="2" fillId="4" borderId="142" xfId="0" applyNumberFormat="1" applyFont="1" applyFill="1" applyBorder="1" applyAlignment="1">
      <alignment horizontal="center"/>
    </xf>
    <xf numFmtId="165" fontId="2" fillId="4" borderId="143" xfId="0" applyNumberFormat="1" applyFont="1" applyFill="1" applyBorder="1" applyAlignment="1">
      <alignment horizontal="center"/>
    </xf>
    <xf numFmtId="165" fontId="2" fillId="4" borderId="144" xfId="0" applyNumberFormat="1" applyFont="1" applyFill="1" applyBorder="1" applyAlignment="1">
      <alignment horizontal="center"/>
    </xf>
    <xf numFmtId="165" fontId="2" fillId="4" borderId="145" xfId="0" applyNumberFormat="1" applyFont="1" applyFill="1" applyBorder="1" applyAlignment="1">
      <alignment horizontal="center"/>
    </xf>
    <xf numFmtId="3" fontId="2" fillId="4" borderId="146" xfId="0" applyNumberFormat="1" applyFont="1" applyFill="1" applyBorder="1" applyAlignment="1">
      <alignment horizontal="center"/>
    </xf>
    <xf numFmtId="49" fontId="3" fillId="4" borderId="147" xfId="0" applyNumberFormat="1" applyFont="1" applyFill="1" applyBorder="1" applyAlignment="1">
      <alignment horizontal="center" vertical="center"/>
    </xf>
    <xf numFmtId="0" fontId="2" fillId="2" borderId="0" xfId="0" applyFont="1" applyFill="1" applyAlignment="1">
      <alignment horizontal="left" vertical="center"/>
    </xf>
    <xf numFmtId="0" fontId="2" fillId="3" borderId="0" xfId="0" applyFont="1" applyFill="1"/>
    <xf numFmtId="0" fontId="2" fillId="0" borderId="3" xfId="0" applyFont="1" applyBorder="1"/>
    <xf numFmtId="3" fontId="2" fillId="4" borderId="152" xfId="0" applyNumberFormat="1" applyFont="1" applyFill="1" applyBorder="1" applyAlignment="1">
      <alignment horizontal="center"/>
    </xf>
    <xf numFmtId="3" fontId="2" fillId="4" borderId="98" xfId="0" applyNumberFormat="1" applyFont="1" applyFill="1" applyBorder="1" applyAlignment="1">
      <alignment horizontal="center"/>
    </xf>
    <xf numFmtId="3" fontId="2" fillId="4" borderId="153" xfId="0" applyNumberFormat="1" applyFont="1" applyFill="1" applyBorder="1" applyAlignment="1">
      <alignment horizontal="center"/>
    </xf>
    <xf numFmtId="0" fontId="2" fillId="4" borderId="154" xfId="0" applyFont="1" applyFill="1" applyBorder="1" applyAlignment="1">
      <alignment horizontal="left"/>
    </xf>
    <xf numFmtId="3" fontId="2" fillId="4" borderId="64" xfId="0" applyNumberFormat="1" applyFont="1" applyFill="1" applyBorder="1" applyAlignment="1">
      <alignment horizontal="center" vertical="center"/>
    </xf>
    <xf numFmtId="3" fontId="2" fillId="4" borderId="68" xfId="0" applyNumberFormat="1" applyFont="1" applyFill="1" applyBorder="1" applyAlignment="1">
      <alignment horizontal="center" vertical="center"/>
    </xf>
    <xf numFmtId="3" fontId="2" fillId="4" borderId="69" xfId="0" applyNumberFormat="1" applyFont="1" applyFill="1" applyBorder="1" applyAlignment="1">
      <alignment horizontal="center" vertical="center"/>
    </xf>
    <xf numFmtId="3" fontId="2" fillId="2" borderId="64" xfId="0" applyNumberFormat="1" applyFont="1" applyFill="1" applyBorder="1" applyAlignment="1" applyProtection="1">
      <alignment horizontal="right"/>
      <protection locked="0"/>
    </xf>
    <xf numFmtId="3" fontId="2" fillId="4" borderId="64" xfId="0" applyNumberFormat="1" applyFont="1" applyFill="1" applyBorder="1" applyAlignment="1">
      <alignment horizontal="right"/>
    </xf>
    <xf numFmtId="3" fontId="2" fillId="2" borderId="81" xfId="0" applyNumberFormat="1" applyFont="1" applyFill="1" applyBorder="1" applyAlignment="1" applyProtection="1">
      <alignment horizontal="right"/>
      <protection locked="0"/>
    </xf>
    <xf numFmtId="3" fontId="2" fillId="2" borderId="79" xfId="0" applyNumberFormat="1" applyFont="1" applyFill="1" applyBorder="1" applyAlignment="1" applyProtection="1">
      <alignment horizontal="right"/>
      <protection locked="0"/>
    </xf>
    <xf numFmtId="3" fontId="2" fillId="2" borderId="78" xfId="0" applyNumberFormat="1" applyFont="1" applyFill="1" applyBorder="1" applyProtection="1">
      <protection locked="0"/>
    </xf>
    <xf numFmtId="3" fontId="2" fillId="2" borderId="80" xfId="0" applyNumberFormat="1" applyFont="1" applyFill="1" applyBorder="1" applyProtection="1">
      <protection locked="0"/>
    </xf>
    <xf numFmtId="3" fontId="2" fillId="2" borderId="66" xfId="0" applyNumberFormat="1" applyFont="1" applyFill="1" applyBorder="1" applyProtection="1">
      <protection locked="0"/>
    </xf>
    <xf numFmtId="3" fontId="2" fillId="2" borderId="77" xfId="0" applyNumberFormat="1" applyFont="1" applyFill="1" applyBorder="1" applyAlignment="1" applyProtection="1">
      <alignment horizontal="center"/>
      <protection locked="0"/>
    </xf>
    <xf numFmtId="164" fontId="2" fillId="3" borderId="83" xfId="0" applyNumberFormat="1" applyFont="1" applyFill="1" applyBorder="1" applyAlignment="1" applyProtection="1">
      <alignment horizontal="right"/>
      <protection locked="0"/>
    </xf>
    <xf numFmtId="3" fontId="2" fillId="4" borderId="156" xfId="0" applyNumberFormat="1" applyFont="1" applyFill="1" applyBorder="1" applyAlignment="1">
      <alignment horizontal="center"/>
    </xf>
    <xf numFmtId="3" fontId="2" fillId="2" borderId="153" xfId="0" applyNumberFormat="1" applyFont="1" applyFill="1" applyBorder="1" applyAlignment="1" applyProtection="1">
      <alignment horizontal="right"/>
      <protection locked="0"/>
    </xf>
    <xf numFmtId="3" fontId="2" fillId="2" borderId="157" xfId="0" applyNumberFormat="1" applyFont="1" applyFill="1" applyBorder="1" applyAlignment="1" applyProtection="1">
      <alignment horizontal="right"/>
      <protection locked="0"/>
    </xf>
    <xf numFmtId="3" fontId="2" fillId="4" borderId="158" xfId="0" applyNumberFormat="1" applyFont="1" applyFill="1" applyBorder="1" applyAlignment="1">
      <alignment horizontal="center"/>
    </xf>
    <xf numFmtId="3" fontId="2" fillId="4" borderId="159" xfId="0" applyNumberFormat="1" applyFont="1" applyFill="1" applyBorder="1" applyAlignment="1">
      <alignment horizontal="center" vertical="center"/>
    </xf>
    <xf numFmtId="3" fontId="2" fillId="4" borderId="79" xfId="0" applyNumberFormat="1" applyFont="1" applyFill="1" applyBorder="1" applyAlignment="1">
      <alignment horizontal="center" vertical="center"/>
    </xf>
    <xf numFmtId="3" fontId="2" fillId="2" borderId="160" xfId="0" applyNumberFormat="1" applyFont="1" applyFill="1" applyBorder="1" applyAlignment="1" applyProtection="1">
      <alignment horizontal="right"/>
      <protection locked="0"/>
    </xf>
    <xf numFmtId="3" fontId="2" fillId="2" borderId="110" xfId="0" applyNumberFormat="1" applyFont="1" applyFill="1" applyBorder="1" applyAlignment="1" applyProtection="1">
      <alignment horizontal="center"/>
      <protection locked="0"/>
    </xf>
    <xf numFmtId="165" fontId="2" fillId="4" borderId="162" xfId="0" applyNumberFormat="1" applyFont="1" applyFill="1" applyBorder="1" applyAlignment="1">
      <alignment horizontal="center"/>
    </xf>
    <xf numFmtId="0" fontId="2" fillId="0" borderId="0" xfId="0" applyFont="1" applyAlignment="1">
      <alignment horizontal="left" vertical="center" wrapText="1"/>
    </xf>
    <xf numFmtId="0" fontId="2" fillId="2" borderId="0" xfId="0" applyFont="1" applyFill="1" applyAlignment="1">
      <alignment horizontal="left" vertical="top" wrapText="1"/>
    </xf>
    <xf numFmtId="0" fontId="2" fillId="0" borderId="0" xfId="0" applyFont="1"/>
    <xf numFmtId="1" fontId="2" fillId="2" borderId="0" xfId="0" applyNumberFormat="1" applyFont="1" applyFill="1"/>
    <xf numFmtId="0" fontId="2" fillId="2" borderId="0" xfId="0" applyFont="1" applyFill="1" applyAlignment="1">
      <alignment horizontal="left" wrapText="1"/>
    </xf>
    <xf numFmtId="1" fontId="2" fillId="2" borderId="0" xfId="0" applyNumberFormat="1" applyFont="1" applyFill="1" applyAlignment="1">
      <alignment horizontal="left" wrapText="1"/>
    </xf>
    <xf numFmtId="0" fontId="2" fillId="0" borderId="0" xfId="0" applyFont="1" applyAlignment="1">
      <alignment vertical="center"/>
    </xf>
    <xf numFmtId="0" fontId="8" fillId="0" borderId="0" xfId="0" applyFont="1" applyAlignment="1">
      <alignment horizontal="left" vertical="center" wrapText="1"/>
    </xf>
    <xf numFmtId="0" fontId="2" fillId="2" borderId="0" xfId="0" applyFont="1" applyFill="1" applyAlignment="1">
      <alignment horizontal="center" wrapText="1"/>
    </xf>
    <xf numFmtId="0" fontId="2" fillId="0" borderId="0" xfId="0" applyFont="1" applyAlignment="1">
      <alignment vertical="top"/>
    </xf>
    <xf numFmtId="0" fontId="9" fillId="0" borderId="0" xfId="0" applyFont="1" applyAlignment="1">
      <alignment vertical="top" wrapText="1"/>
    </xf>
    <xf numFmtId="0" fontId="2" fillId="0" borderId="0" xfId="0" applyFont="1" applyAlignment="1">
      <alignment vertical="top" wrapText="1"/>
    </xf>
    <xf numFmtId="0" fontId="2" fillId="2" borderId="0" xfId="0" applyFont="1" applyFill="1" applyAlignment="1">
      <alignment vertical="top" wrapText="1"/>
    </xf>
    <xf numFmtId="0" fontId="2" fillId="2" borderId="0" xfId="0" applyFont="1" applyFill="1" applyAlignment="1">
      <alignment horizontal="left" vertical="top"/>
    </xf>
    <xf numFmtId="0" fontId="10" fillId="0" borderId="0" xfId="0" applyFont="1"/>
    <xf numFmtId="0" fontId="10" fillId="0" borderId="1" xfId="0" applyFont="1" applyBorder="1" applyAlignment="1">
      <alignment horizontal="left"/>
    </xf>
    <xf numFmtId="0" fontId="10" fillId="0" borderId="1" xfId="0" applyFont="1" applyBorder="1"/>
    <xf numFmtId="0" fontId="11" fillId="0" borderId="1" xfId="0" applyFont="1" applyBorder="1" applyAlignment="1">
      <alignment horizontal="left"/>
    </xf>
    <xf numFmtId="0" fontId="10" fillId="3" borderId="2" xfId="0" applyFont="1" applyFill="1" applyBorder="1"/>
    <xf numFmtId="0" fontId="12" fillId="3" borderId="2" xfId="0" applyFont="1" applyFill="1" applyBorder="1"/>
    <xf numFmtId="0" fontId="10" fillId="3" borderId="0" xfId="0" applyFont="1" applyFill="1"/>
    <xf numFmtId="0" fontId="10" fillId="3" borderId="3" xfId="0" applyFont="1" applyFill="1" applyBorder="1"/>
    <xf numFmtId="0" fontId="10" fillId="3" borderId="14" xfId="0" applyFont="1" applyFill="1" applyBorder="1"/>
    <xf numFmtId="0" fontId="10" fillId="3" borderId="163" xfId="0" applyFont="1" applyFill="1" applyBorder="1"/>
    <xf numFmtId="0" fontId="14" fillId="4" borderId="166" xfId="0" applyFont="1" applyFill="1" applyBorder="1" applyAlignment="1">
      <alignment horizontal="center" vertical="center"/>
    </xf>
    <xf numFmtId="0" fontId="14" fillId="4" borderId="162" xfId="0" applyFont="1" applyFill="1" applyBorder="1" applyAlignment="1">
      <alignment horizontal="center" vertical="center"/>
    </xf>
    <xf numFmtId="0" fontId="14" fillId="4" borderId="136" xfId="0" applyFont="1" applyFill="1" applyBorder="1" applyAlignment="1">
      <alignment horizontal="center" vertical="center"/>
    </xf>
    <xf numFmtId="0" fontId="14" fillId="4" borderId="142" xfId="0" applyFont="1" applyFill="1" applyBorder="1" applyAlignment="1">
      <alignment horizontal="center" vertical="center"/>
    </xf>
    <xf numFmtId="0" fontId="14" fillId="4" borderId="167" xfId="0" applyFont="1" applyFill="1" applyBorder="1" applyAlignment="1">
      <alignment horizontal="center" vertical="center"/>
    </xf>
    <xf numFmtId="0" fontId="13" fillId="4" borderId="168" xfId="0" applyFont="1" applyFill="1" applyBorder="1" applyAlignment="1">
      <alignment horizontal="center" vertical="center"/>
    </xf>
    <xf numFmtId="0" fontId="13" fillId="4" borderId="169" xfId="0" applyFont="1" applyFill="1" applyBorder="1" applyAlignment="1">
      <alignment vertical="center" wrapText="1"/>
    </xf>
    <xf numFmtId="0" fontId="13" fillId="0" borderId="55" xfId="0" applyFont="1" applyBorder="1" applyAlignment="1" applyProtection="1">
      <alignment horizontal="center" vertical="center"/>
      <protection locked="0"/>
    </xf>
    <xf numFmtId="1" fontId="13" fillId="4" borderId="53" xfId="0" applyNumberFormat="1" applyFont="1" applyFill="1" applyBorder="1" applyAlignment="1">
      <alignment horizontal="center" vertical="center"/>
    </xf>
    <xf numFmtId="166" fontId="13" fillId="4" borderId="53" xfId="0" applyNumberFormat="1" applyFont="1" applyFill="1" applyBorder="1" applyAlignment="1">
      <alignment horizontal="center" vertical="center"/>
    </xf>
    <xf numFmtId="0" fontId="13" fillId="0" borderId="58" xfId="0" applyFont="1" applyBorder="1" applyAlignment="1" applyProtection="1">
      <alignment vertical="center"/>
      <protection locked="0"/>
    </xf>
    <xf numFmtId="0" fontId="13" fillId="4" borderId="83" xfId="0" applyFont="1" applyFill="1" applyBorder="1" applyAlignment="1">
      <alignment horizontal="center" vertical="center"/>
    </xf>
    <xf numFmtId="0" fontId="13" fillId="4" borderId="83" xfId="0" applyFont="1" applyFill="1" applyBorder="1" applyAlignment="1">
      <alignment vertical="center" wrapText="1"/>
    </xf>
    <xf numFmtId="0" fontId="13" fillId="0" borderId="78" xfId="0" applyFont="1" applyBorder="1" applyAlignment="1" applyProtection="1">
      <alignment horizontal="center" vertical="center"/>
      <protection locked="0"/>
    </xf>
    <xf numFmtId="1" fontId="13" fillId="4" borderId="66" xfId="0" applyNumberFormat="1" applyFont="1" applyFill="1" applyBorder="1" applyAlignment="1">
      <alignment horizontal="center" vertical="center"/>
    </xf>
    <xf numFmtId="166" fontId="13" fillId="4" borderId="66" xfId="0" applyNumberFormat="1" applyFont="1" applyFill="1" applyBorder="1" applyAlignment="1">
      <alignment horizontal="center" vertical="center"/>
    </xf>
    <xf numFmtId="0" fontId="13" fillId="0" borderId="82" xfId="0" applyFont="1" applyBorder="1" applyAlignment="1" applyProtection="1">
      <alignment vertical="center"/>
      <protection locked="0"/>
    </xf>
    <xf numFmtId="0" fontId="13" fillId="4" borderId="109" xfId="0" applyFont="1" applyFill="1" applyBorder="1" applyAlignment="1">
      <alignment horizontal="center" vertical="center"/>
    </xf>
    <xf numFmtId="0" fontId="13" fillId="4" borderId="66" xfId="0" applyFont="1" applyFill="1" applyBorder="1" applyAlignment="1">
      <alignment horizontal="center" vertical="center"/>
    </xf>
    <xf numFmtId="0" fontId="13" fillId="0" borderId="170" xfId="0" applyFont="1" applyBorder="1" applyAlignment="1" applyProtection="1">
      <alignment horizontal="center" vertical="center"/>
      <protection locked="0"/>
    </xf>
    <xf numFmtId="1" fontId="13" fillId="4" borderId="104" xfId="0" applyNumberFormat="1" applyFont="1" applyFill="1" applyBorder="1" applyAlignment="1">
      <alignment horizontal="center" vertical="center"/>
    </xf>
    <xf numFmtId="0" fontId="13" fillId="4" borderId="104" xfId="0" applyFont="1" applyFill="1" applyBorder="1" applyAlignment="1">
      <alignment horizontal="center" vertical="center"/>
    </xf>
    <xf numFmtId="0" fontId="13" fillId="4" borderId="95" xfId="0" applyFont="1" applyFill="1" applyBorder="1" applyAlignment="1">
      <alignment horizontal="center" vertical="center"/>
    </xf>
    <xf numFmtId="0" fontId="13" fillId="4" borderId="171" xfId="0" applyFont="1" applyFill="1" applyBorder="1" applyAlignment="1">
      <alignment vertical="center" wrapText="1"/>
    </xf>
    <xf numFmtId="0" fontId="13" fillId="0" borderId="172" xfId="0" applyFont="1" applyBorder="1" applyAlignment="1" applyProtection="1">
      <alignment horizontal="center" vertical="center"/>
      <protection locked="0"/>
    </xf>
    <xf numFmtId="1" fontId="13" fillId="4" borderId="110" xfId="0" applyNumberFormat="1" applyFont="1" applyFill="1" applyBorder="1" applyAlignment="1">
      <alignment horizontal="center" vertical="center"/>
    </xf>
    <xf numFmtId="166" fontId="13" fillId="4" borderId="110" xfId="0" applyNumberFormat="1" applyFont="1" applyFill="1" applyBorder="1" applyAlignment="1">
      <alignment horizontal="center" vertical="center"/>
    </xf>
    <xf numFmtId="0" fontId="13" fillId="0" borderId="112" xfId="0" applyFont="1" applyBorder="1" applyAlignment="1" applyProtection="1">
      <alignment vertical="center"/>
      <protection locked="0"/>
    </xf>
    <xf numFmtId="166" fontId="13" fillId="4" borderId="136" xfId="0" applyNumberFormat="1" applyFont="1" applyFill="1" applyBorder="1" applyAlignment="1">
      <alignment horizontal="center" vertical="center"/>
    </xf>
    <xf numFmtId="166" fontId="13" fillId="4" borderId="142" xfId="0" applyNumberFormat="1" applyFont="1" applyFill="1" applyBorder="1" applyAlignment="1">
      <alignment horizontal="center" vertical="center"/>
    </xf>
    <xf numFmtId="0" fontId="13" fillId="4" borderId="162" xfId="0" applyFont="1" applyFill="1" applyBorder="1" applyAlignment="1">
      <alignment horizontal="center" vertical="center"/>
    </xf>
    <xf numFmtId="0" fontId="10" fillId="3" borderId="173" xfId="0" applyFont="1" applyFill="1" applyBorder="1"/>
    <xf numFmtId="0" fontId="13" fillId="3" borderId="0" xfId="0" applyFont="1" applyFill="1" applyAlignment="1">
      <alignment vertical="center" wrapText="1"/>
    </xf>
    <xf numFmtId="0" fontId="15" fillId="2" borderId="0" xfId="0" applyFont="1" applyFill="1"/>
    <xf numFmtId="0" fontId="15" fillId="2" borderId="1" xfId="0" applyFont="1" applyFill="1" applyBorder="1" applyAlignment="1">
      <alignment horizontal="left"/>
    </xf>
    <xf numFmtId="0" fontId="15" fillId="2" borderId="1" xfId="0" applyFont="1" applyFill="1" applyBorder="1"/>
    <xf numFmtId="0" fontId="16" fillId="2" borderId="1" xfId="0" applyFont="1" applyFill="1" applyBorder="1" applyAlignment="1">
      <alignment horizontal="left"/>
    </xf>
    <xf numFmtId="0" fontId="15" fillId="2" borderId="0" xfId="0" applyFont="1" applyFill="1" applyAlignment="1">
      <alignment vertical="center"/>
    </xf>
    <xf numFmtId="0" fontId="16" fillId="2" borderId="163" xfId="0" applyFont="1" applyFill="1" applyBorder="1" applyAlignment="1">
      <alignment vertical="center" wrapText="1"/>
    </xf>
    <xf numFmtId="0" fontId="15" fillId="2" borderId="163" xfId="0" applyFont="1" applyFill="1" applyBorder="1" applyAlignment="1">
      <alignment vertical="center" wrapText="1"/>
    </xf>
    <xf numFmtId="0" fontId="16" fillId="2" borderId="0" xfId="0" applyFont="1" applyFill="1"/>
    <xf numFmtId="0" fontId="17" fillId="4" borderId="55" xfId="0" applyFont="1" applyFill="1" applyBorder="1" applyAlignment="1">
      <alignment horizontal="left" vertical="center"/>
    </xf>
    <xf numFmtId="0" fontId="16" fillId="4" borderId="53" xfId="0" applyFont="1" applyFill="1" applyBorder="1" applyAlignment="1">
      <alignment horizontal="left" vertical="center"/>
    </xf>
    <xf numFmtId="1" fontId="16" fillId="4" borderId="57" xfId="0" applyNumberFormat="1" applyFont="1" applyFill="1" applyBorder="1" applyAlignment="1">
      <alignment horizontal="center" vertical="center"/>
    </xf>
    <xf numFmtId="165" fontId="16" fillId="4" borderId="53" xfId="0" applyNumberFormat="1" applyFont="1" applyFill="1" applyBorder="1" applyAlignment="1">
      <alignment horizontal="center" vertical="center"/>
    </xf>
    <xf numFmtId="1" fontId="16" fillId="4" borderId="53" xfId="0" applyNumberFormat="1" applyFont="1" applyFill="1" applyBorder="1" applyAlignment="1">
      <alignment horizontal="center" vertical="center"/>
    </xf>
    <xf numFmtId="2" fontId="16" fillId="4" borderId="53" xfId="0" applyNumberFormat="1" applyFont="1" applyFill="1" applyBorder="1" applyAlignment="1">
      <alignment horizontal="center" vertical="center"/>
    </xf>
    <xf numFmtId="165" fontId="16" fillId="4" borderId="56" xfId="0" applyNumberFormat="1" applyFont="1" applyFill="1" applyBorder="1" applyAlignment="1">
      <alignment horizontal="center" vertical="center"/>
    </xf>
    <xf numFmtId="0" fontId="18" fillId="4" borderId="78" xfId="0" applyFont="1" applyFill="1" applyBorder="1" applyAlignment="1">
      <alignment horizontal="left" vertical="center"/>
    </xf>
    <xf numFmtId="0" fontId="15" fillId="4" borderId="66" xfId="0" applyFont="1" applyFill="1" applyBorder="1" applyAlignment="1">
      <alignment horizontal="left" vertical="center"/>
    </xf>
    <xf numFmtId="1" fontId="15" fillId="2" borderId="80" xfId="0" applyNumberFormat="1" applyFont="1" applyFill="1" applyBorder="1" applyAlignment="1" applyProtection="1">
      <alignment horizontal="center" vertical="center"/>
      <protection locked="0"/>
    </xf>
    <xf numFmtId="165" fontId="15" fillId="4" borderId="66" xfId="0" applyNumberFormat="1" applyFont="1" applyFill="1" applyBorder="1" applyAlignment="1">
      <alignment horizontal="center" vertical="center"/>
    </xf>
    <xf numFmtId="1" fontId="15" fillId="2" borderId="66" xfId="0" applyNumberFormat="1" applyFont="1" applyFill="1" applyBorder="1" applyAlignment="1" applyProtection="1">
      <alignment horizontal="center" vertical="center"/>
      <protection locked="0"/>
    </xf>
    <xf numFmtId="2" fontId="15" fillId="4" borderId="66" xfId="0" applyNumberFormat="1" applyFont="1" applyFill="1" applyBorder="1" applyAlignment="1">
      <alignment horizontal="center" vertical="center"/>
    </xf>
    <xf numFmtId="1" fontId="15" fillId="4" borderId="66" xfId="0" applyNumberFormat="1" applyFont="1" applyFill="1" applyBorder="1" applyAlignment="1">
      <alignment horizontal="center" vertical="center"/>
    </xf>
    <xf numFmtId="165" fontId="15" fillId="4" borderId="79" xfId="0" applyNumberFormat="1" applyFont="1" applyFill="1" applyBorder="1" applyAlignment="1">
      <alignment horizontal="center" vertical="center"/>
    </xf>
    <xf numFmtId="0" fontId="18" fillId="4" borderId="78" xfId="0" applyFont="1" applyFill="1" applyBorder="1" applyAlignment="1" applyProtection="1">
      <alignment horizontal="left" vertical="center"/>
      <protection locked="0"/>
    </xf>
    <xf numFmtId="0" fontId="15" fillId="4" borderId="66" xfId="0" applyFont="1" applyFill="1" applyBorder="1" applyAlignment="1" applyProtection="1">
      <alignment horizontal="left" vertical="center"/>
      <protection locked="0"/>
    </xf>
    <xf numFmtId="0" fontId="15" fillId="2" borderId="66" xfId="0" applyFont="1" applyFill="1" applyBorder="1" applyAlignment="1" applyProtection="1">
      <alignment horizontal="left" vertical="center"/>
      <protection locked="0"/>
    </xf>
    <xf numFmtId="0" fontId="17" fillId="4" borderId="78" xfId="0" applyFont="1" applyFill="1" applyBorder="1" applyAlignment="1">
      <alignment horizontal="left" vertical="center"/>
    </xf>
    <xf numFmtId="0" fontId="16" fillId="4" borderId="66" xfId="0" applyFont="1" applyFill="1" applyBorder="1" applyAlignment="1">
      <alignment horizontal="left" vertical="center"/>
    </xf>
    <xf numFmtId="2" fontId="16" fillId="4" borderId="80" xfId="0" applyNumberFormat="1" applyFont="1" applyFill="1" applyBorder="1" applyAlignment="1">
      <alignment horizontal="right" vertical="center"/>
    </xf>
    <xf numFmtId="2" fontId="16" fillId="4" borderId="66" xfId="0" applyNumberFormat="1" applyFont="1" applyFill="1" applyBorder="1" applyAlignment="1">
      <alignment horizontal="right" vertical="center"/>
    </xf>
    <xf numFmtId="1" fontId="16" fillId="4" borderId="66" xfId="0" applyNumberFormat="1" applyFont="1" applyFill="1" applyBorder="1" applyAlignment="1">
      <alignment horizontal="center" vertical="center"/>
    </xf>
    <xf numFmtId="165" fontId="16" fillId="4" borderId="66" xfId="0" applyNumberFormat="1" applyFont="1" applyFill="1" applyBorder="1" applyAlignment="1">
      <alignment horizontal="center" vertical="center"/>
    </xf>
    <xf numFmtId="2" fontId="16" fillId="4" borderId="66" xfId="0" applyNumberFormat="1" applyFont="1" applyFill="1" applyBorder="1" applyAlignment="1">
      <alignment horizontal="center" vertical="center"/>
    </xf>
    <xf numFmtId="165" fontId="16" fillId="4" borderId="79" xfId="0" applyNumberFormat="1" applyFont="1" applyFill="1" applyBorder="1" applyAlignment="1">
      <alignment horizontal="center" vertical="center"/>
    </xf>
    <xf numFmtId="0" fontId="15" fillId="4" borderId="66" xfId="0" applyFont="1" applyFill="1" applyBorder="1" applyAlignment="1">
      <alignment horizontal="left" vertical="center" wrapText="1"/>
    </xf>
    <xf numFmtId="2" fontId="15" fillId="2" borderId="80" xfId="0" applyNumberFormat="1" applyFont="1" applyFill="1" applyBorder="1" applyAlignment="1" applyProtection="1">
      <alignment horizontal="right" vertical="center"/>
      <protection locked="0"/>
    </xf>
    <xf numFmtId="2" fontId="15" fillId="4" borderId="66" xfId="0" applyNumberFormat="1" applyFont="1" applyFill="1" applyBorder="1" applyAlignment="1">
      <alignment horizontal="right" vertical="center"/>
    </xf>
    <xf numFmtId="2" fontId="15" fillId="2" borderId="66" xfId="0" applyNumberFormat="1" applyFont="1" applyFill="1" applyBorder="1" applyAlignment="1" applyProtection="1">
      <alignment horizontal="right" vertical="center"/>
      <protection locked="0"/>
    </xf>
    <xf numFmtId="0" fontId="15" fillId="2" borderId="66" xfId="0" applyFont="1" applyFill="1" applyBorder="1" applyAlignment="1" applyProtection="1">
      <alignment horizontal="left" vertical="center" wrapText="1"/>
      <protection locked="0"/>
    </xf>
    <xf numFmtId="0" fontId="16" fillId="4" borderId="66" xfId="0" applyFont="1" applyFill="1" applyBorder="1" applyAlignment="1">
      <alignment horizontal="left" vertical="center" wrapText="1"/>
    </xf>
    <xf numFmtId="0" fontId="15" fillId="2" borderId="163" xfId="0" applyFont="1" applyFill="1" applyBorder="1" applyAlignment="1">
      <alignment horizontal="center"/>
    </xf>
    <xf numFmtId="0" fontId="16" fillId="4" borderId="78" xfId="0" applyFont="1" applyFill="1" applyBorder="1" applyAlignment="1">
      <alignment horizontal="left" vertical="center" wrapText="1"/>
    </xf>
    <xf numFmtId="0" fontId="15" fillId="4" borderId="78" xfId="0" applyFont="1" applyFill="1" applyBorder="1" applyAlignment="1">
      <alignment horizontal="left" vertical="center" wrapText="1"/>
    </xf>
    <xf numFmtId="0" fontId="18" fillId="4" borderId="78" xfId="0" applyFont="1" applyFill="1" applyBorder="1" applyAlignment="1">
      <alignment horizontal="left" vertical="center" wrapText="1"/>
    </xf>
    <xf numFmtId="1" fontId="15" fillId="0" borderId="80" xfId="0" applyNumberFormat="1" applyFont="1" applyBorder="1" applyAlignment="1" applyProtection="1">
      <alignment horizontal="center" vertical="center"/>
      <protection locked="0"/>
    </xf>
    <xf numFmtId="1" fontId="15" fillId="0" borderId="66" xfId="0" applyNumberFormat="1" applyFont="1" applyBorder="1" applyAlignment="1" applyProtection="1">
      <alignment horizontal="center" vertical="center"/>
      <protection locked="0"/>
    </xf>
    <xf numFmtId="0" fontId="15" fillId="0" borderId="66" xfId="0" applyFont="1" applyBorder="1" applyAlignment="1" applyProtection="1">
      <alignment horizontal="left" vertical="center" wrapText="1"/>
      <protection locked="0"/>
    </xf>
    <xf numFmtId="2" fontId="15" fillId="0" borderId="80" xfId="0" applyNumberFormat="1" applyFont="1" applyBorder="1" applyAlignment="1" applyProtection="1">
      <alignment horizontal="right" vertical="center"/>
      <protection locked="0"/>
    </xf>
    <xf numFmtId="2" fontId="15" fillId="0" borderId="66" xfId="0" applyNumberFormat="1" applyFont="1" applyBorder="1" applyAlignment="1" applyProtection="1">
      <alignment horizontal="right" vertical="center"/>
      <protection locked="0"/>
    </xf>
    <xf numFmtId="0" fontId="15" fillId="0" borderId="0" xfId="0" applyFont="1"/>
    <xf numFmtId="0" fontId="15" fillId="0" borderId="163" xfId="0" applyFont="1" applyBorder="1" applyAlignment="1">
      <alignment horizontal="center"/>
    </xf>
    <xf numFmtId="0" fontId="15" fillId="3" borderId="0" xfId="0" applyFont="1" applyFill="1"/>
    <xf numFmtId="1" fontId="16" fillId="4" borderId="80" xfId="0" applyNumberFormat="1" applyFont="1" applyFill="1" applyBorder="1" applyAlignment="1">
      <alignment horizontal="center" vertical="center"/>
    </xf>
    <xf numFmtId="1" fontId="15" fillId="4" borderId="80" xfId="0" applyNumberFormat="1" applyFont="1" applyFill="1" applyBorder="1" applyAlignment="1">
      <alignment horizontal="center" vertical="center"/>
    </xf>
    <xf numFmtId="1" fontId="18" fillId="0" borderId="80" xfId="0" applyNumberFormat="1" applyFont="1" applyBorder="1" applyAlignment="1" applyProtection="1">
      <alignment horizontal="center" vertical="center"/>
      <protection locked="0"/>
    </xf>
    <xf numFmtId="165" fontId="18" fillId="4" borderId="66" xfId="0" applyNumberFormat="1" applyFont="1" applyFill="1" applyBorder="1" applyAlignment="1">
      <alignment horizontal="center" vertical="center"/>
    </xf>
    <xf numFmtId="2" fontId="18" fillId="0" borderId="80" xfId="0" applyNumberFormat="1" applyFont="1" applyBorder="1" applyAlignment="1" applyProtection="1">
      <alignment horizontal="right" vertical="center"/>
      <protection locked="0"/>
    </xf>
    <xf numFmtId="2" fontId="18" fillId="4" borderId="66" xfId="0" applyNumberFormat="1" applyFont="1" applyFill="1" applyBorder="1" applyAlignment="1">
      <alignment horizontal="right" vertical="center"/>
    </xf>
    <xf numFmtId="1" fontId="18" fillId="4" borderId="80" xfId="0" applyNumberFormat="1" applyFont="1" applyFill="1" applyBorder="1" applyAlignment="1">
      <alignment horizontal="center" vertical="center"/>
    </xf>
    <xf numFmtId="165" fontId="18" fillId="4" borderId="79" xfId="0" applyNumberFormat="1" applyFont="1" applyFill="1" applyBorder="1" applyAlignment="1">
      <alignment horizontal="center" vertical="center"/>
    </xf>
    <xf numFmtId="0" fontId="15" fillId="4" borderId="190" xfId="0" applyFont="1" applyFill="1" applyBorder="1" applyAlignment="1">
      <alignment horizontal="left" vertical="center" wrapText="1"/>
    </xf>
    <xf numFmtId="1" fontId="18" fillId="0" borderId="66" xfId="0" applyNumberFormat="1" applyFont="1" applyBorder="1" applyAlignment="1" applyProtection="1">
      <alignment horizontal="center" vertical="center"/>
      <protection locked="0"/>
    </xf>
    <xf numFmtId="2" fontId="18" fillId="0" borderId="66" xfId="0" applyNumberFormat="1" applyFont="1" applyBorder="1" applyAlignment="1" applyProtection="1">
      <alignment horizontal="right" vertical="center"/>
      <protection locked="0"/>
    </xf>
    <xf numFmtId="1" fontId="18" fillId="4" borderId="66" xfId="0" applyNumberFormat="1" applyFont="1" applyFill="1" applyBorder="1" applyAlignment="1">
      <alignment horizontal="center" vertical="center"/>
    </xf>
    <xf numFmtId="0" fontId="15" fillId="4" borderId="89" xfId="0" applyFont="1" applyFill="1" applyBorder="1" applyAlignment="1">
      <alignment horizontal="left" vertical="center" wrapText="1"/>
    </xf>
    <xf numFmtId="0" fontId="15" fillId="2" borderId="91" xfId="0" applyFont="1" applyFill="1" applyBorder="1" applyAlignment="1" applyProtection="1">
      <alignment horizontal="left" vertical="center" wrapText="1"/>
      <protection locked="0"/>
    </xf>
    <xf numFmtId="1" fontId="18" fillId="0" borderId="90" xfId="0" applyNumberFormat="1" applyFont="1" applyBorder="1" applyAlignment="1" applyProtection="1">
      <alignment horizontal="center" vertical="center"/>
      <protection locked="0"/>
    </xf>
    <xf numFmtId="165" fontId="18" fillId="4" borderId="91" xfId="0" applyNumberFormat="1" applyFont="1" applyFill="1" applyBorder="1" applyAlignment="1">
      <alignment horizontal="center" vertical="center"/>
    </xf>
    <xf numFmtId="1" fontId="18" fillId="0" borderId="91" xfId="0" applyNumberFormat="1" applyFont="1" applyBorder="1" applyAlignment="1" applyProtection="1">
      <alignment horizontal="center" vertical="center"/>
      <protection locked="0"/>
    </xf>
    <xf numFmtId="1" fontId="18" fillId="4" borderId="91" xfId="0" applyNumberFormat="1" applyFont="1" applyFill="1" applyBorder="1" applyAlignment="1">
      <alignment horizontal="center" vertical="center"/>
    </xf>
    <xf numFmtId="165" fontId="18" fillId="4" borderId="156" xfId="0" applyNumberFormat="1" applyFont="1" applyFill="1" applyBorder="1" applyAlignment="1">
      <alignment horizontal="center" vertical="center"/>
    </xf>
    <xf numFmtId="0" fontId="15" fillId="4" borderId="191" xfId="0" applyFont="1" applyFill="1" applyBorder="1" applyAlignment="1">
      <alignment horizontal="left" vertical="center" wrapText="1"/>
    </xf>
    <xf numFmtId="0" fontId="16" fillId="4" borderId="192" xfId="0" applyFont="1" applyFill="1" applyBorder="1" applyAlignment="1">
      <alignment horizontal="right" vertical="center"/>
    </xf>
    <xf numFmtId="1" fontId="16" fillId="4" borderId="193" xfId="0" applyNumberFormat="1" applyFont="1" applyFill="1" applyBorder="1" applyAlignment="1">
      <alignment horizontal="center"/>
    </xf>
    <xf numFmtId="165" fontId="16" fillId="4" borderId="192" xfId="0" applyNumberFormat="1" applyFont="1" applyFill="1" applyBorder="1" applyAlignment="1">
      <alignment horizontal="center" vertical="center"/>
    </xf>
    <xf numFmtId="1" fontId="16" fillId="4" borderId="192" xfId="0" applyNumberFormat="1" applyFont="1" applyFill="1" applyBorder="1" applyAlignment="1">
      <alignment horizontal="center"/>
    </xf>
    <xf numFmtId="165" fontId="16" fillId="4" borderId="194" xfId="0" applyNumberFormat="1" applyFont="1" applyFill="1" applyBorder="1" applyAlignment="1">
      <alignment horizontal="center" vertical="center"/>
    </xf>
    <xf numFmtId="0" fontId="15" fillId="2" borderId="0" xfId="0" applyFont="1" applyFill="1" applyAlignment="1">
      <alignment horizontal="left" wrapText="1"/>
    </xf>
    <xf numFmtId="0" fontId="9" fillId="2" borderId="0" xfId="0" applyFont="1" applyFill="1"/>
    <xf numFmtId="0" fontId="9" fillId="2" borderId="0" xfId="0" applyFont="1" applyFill="1" applyAlignment="1">
      <alignment horizontal="center"/>
    </xf>
    <xf numFmtId="0" fontId="9" fillId="2" borderId="1" xfId="0" applyFont="1" applyFill="1" applyBorder="1" applyAlignment="1">
      <alignment horizontal="left"/>
    </xf>
    <xf numFmtId="0" fontId="9" fillId="2" borderId="1" xfId="0" applyFont="1" applyFill="1" applyBorder="1"/>
    <xf numFmtId="0" fontId="9" fillId="2" borderId="1" xfId="0" applyFont="1" applyFill="1" applyBorder="1" applyAlignment="1">
      <alignment horizontal="center"/>
    </xf>
    <xf numFmtId="0" fontId="19" fillId="2" borderId="1" xfId="0" applyFont="1" applyFill="1" applyBorder="1" applyAlignment="1">
      <alignment horizontal="left"/>
    </xf>
    <xf numFmtId="0" fontId="18" fillId="2" borderId="0" xfId="0" applyFont="1" applyFill="1"/>
    <xf numFmtId="0" fontId="20" fillId="3" borderId="2" xfId="0" applyFont="1" applyFill="1" applyBorder="1" applyAlignment="1">
      <alignment horizontal="left" vertical="center" wrapText="1"/>
    </xf>
    <xf numFmtId="0" fontId="18" fillId="2" borderId="0" xfId="0" applyFont="1" applyFill="1" applyAlignment="1">
      <alignment vertical="center"/>
    </xf>
    <xf numFmtId="0" fontId="17" fillId="4" borderId="152" xfId="0" applyFont="1" applyFill="1" applyBorder="1" applyAlignment="1">
      <alignment horizontal="left" vertical="center"/>
    </xf>
    <xf numFmtId="0" fontId="16" fillId="4" borderId="101" xfId="0" applyFont="1" applyFill="1" applyBorder="1" applyAlignment="1">
      <alignment horizontal="left" vertical="center"/>
    </xf>
    <xf numFmtId="3" fontId="15" fillId="4" borderId="103" xfId="0" applyNumberFormat="1" applyFont="1" applyFill="1" applyBorder="1" applyAlignment="1">
      <alignment horizontal="center" vertical="center"/>
    </xf>
    <xf numFmtId="3" fontId="15" fillId="4" borderId="210" xfId="0" applyNumberFormat="1" applyFont="1" applyFill="1" applyBorder="1" applyAlignment="1">
      <alignment horizontal="center"/>
    </xf>
    <xf numFmtId="3" fontId="15" fillId="4" borderId="98" xfId="0" applyNumberFormat="1" applyFont="1" applyFill="1" applyBorder="1" applyAlignment="1">
      <alignment horizontal="center"/>
    </xf>
    <xf numFmtId="3" fontId="15" fillId="4" borderId="99" xfId="0" applyNumberFormat="1" applyFont="1" applyFill="1" applyBorder="1" applyAlignment="1">
      <alignment horizontal="center"/>
    </xf>
    <xf numFmtId="3" fontId="15" fillId="4" borderId="153" xfId="0" applyNumberFormat="1" applyFont="1" applyFill="1" applyBorder="1" applyAlignment="1">
      <alignment horizontal="center"/>
    </xf>
    <xf numFmtId="1" fontId="9" fillId="4" borderId="66" xfId="0" applyNumberFormat="1" applyFont="1" applyFill="1" applyBorder="1"/>
    <xf numFmtId="0" fontId="9" fillId="4" borderId="66" xfId="0" applyFont="1" applyFill="1" applyBorder="1" applyAlignment="1">
      <alignment horizontal="center" vertical="center" wrapText="1"/>
    </xf>
    <xf numFmtId="0" fontId="15" fillId="4" borderId="211" xfId="0" applyFont="1" applyFill="1" applyBorder="1" applyAlignment="1">
      <alignment horizontal="left" vertical="center"/>
    </xf>
    <xf numFmtId="3" fontId="15" fillId="4" borderId="83" xfId="0" applyNumberFormat="1" applyFont="1" applyFill="1" applyBorder="1" applyAlignment="1">
      <alignment horizontal="center" vertical="center"/>
    </xf>
    <xf numFmtId="3" fontId="15" fillId="0" borderId="212" xfId="0" applyNumberFormat="1" applyFont="1" applyBorder="1" applyAlignment="1" applyProtection="1">
      <alignment horizontal="right"/>
      <protection locked="0"/>
    </xf>
    <xf numFmtId="3" fontId="15" fillId="0" borderId="66" xfId="0" applyNumberFormat="1" applyFont="1" applyBorder="1" applyAlignment="1" applyProtection="1">
      <alignment horizontal="right"/>
      <protection locked="0"/>
    </xf>
    <xf numFmtId="3" fontId="15" fillId="0" borderId="79" xfId="0" applyNumberFormat="1" applyFont="1" applyBorder="1" applyAlignment="1" applyProtection="1">
      <alignment horizontal="right"/>
      <protection locked="0"/>
    </xf>
    <xf numFmtId="0" fontId="15" fillId="2" borderId="163" xfId="0" applyFont="1" applyFill="1" applyBorder="1"/>
    <xf numFmtId="0" fontId="15" fillId="4" borderId="77" xfId="0" applyFont="1" applyFill="1" applyBorder="1" applyAlignment="1">
      <alignment horizontal="left" vertical="center"/>
    </xf>
    <xf numFmtId="0" fontId="15" fillId="4" borderId="77" xfId="0" applyFont="1" applyFill="1" applyBorder="1" applyAlignment="1" applyProtection="1">
      <alignment horizontal="left" vertical="center"/>
      <protection locked="0"/>
    </xf>
    <xf numFmtId="0" fontId="16" fillId="4" borderId="211" xfId="0" applyFont="1" applyFill="1" applyBorder="1" applyAlignment="1">
      <alignment horizontal="left" vertical="center"/>
    </xf>
    <xf numFmtId="3" fontId="15" fillId="4" borderId="212" xfId="0" applyNumberFormat="1" applyFont="1" applyFill="1" applyBorder="1" applyAlignment="1">
      <alignment horizontal="center"/>
    </xf>
    <xf numFmtId="3" fontId="15" fillId="4" borderId="66" xfId="0" applyNumberFormat="1" applyFont="1" applyFill="1" applyBorder="1" applyAlignment="1">
      <alignment horizontal="center"/>
    </xf>
    <xf numFmtId="3" fontId="15" fillId="4" borderId="81" xfId="0" applyNumberFormat="1" applyFont="1" applyFill="1" applyBorder="1" applyAlignment="1">
      <alignment horizontal="center"/>
    </xf>
    <xf numFmtId="3" fontId="15" fillId="4" borderId="68" xfId="0" applyNumberFormat="1" applyFont="1" applyFill="1" applyBorder="1" applyAlignment="1">
      <alignment horizontal="center"/>
    </xf>
    <xf numFmtId="3" fontId="15" fillId="4" borderId="79" xfId="0" applyNumberFormat="1" applyFont="1" applyFill="1" applyBorder="1" applyAlignment="1">
      <alignment horizontal="center"/>
    </xf>
    <xf numFmtId="0" fontId="15" fillId="4" borderId="77" xfId="0" applyFont="1" applyFill="1" applyBorder="1" applyAlignment="1">
      <alignment horizontal="left" vertical="center" wrapText="1"/>
    </xf>
    <xf numFmtId="0" fontId="16" fillId="4" borderId="77" xfId="0" applyFont="1" applyFill="1" applyBorder="1" applyAlignment="1">
      <alignment horizontal="left" vertical="center" wrapText="1"/>
    </xf>
    <xf numFmtId="0" fontId="16" fillId="4" borderId="211" xfId="0" applyFont="1" applyFill="1" applyBorder="1" applyAlignment="1">
      <alignment horizontal="left" vertical="center" wrapText="1"/>
    </xf>
    <xf numFmtId="0" fontId="15" fillId="4" borderId="211" xfId="0" applyFont="1" applyFill="1" applyBorder="1" applyAlignment="1">
      <alignment horizontal="left" vertical="center" wrapText="1"/>
    </xf>
    <xf numFmtId="0" fontId="15" fillId="2" borderId="0" xfId="0" applyFont="1" applyFill="1" applyAlignment="1">
      <alignment wrapText="1"/>
    </xf>
    <xf numFmtId="3" fontId="15" fillId="0" borderId="212" xfId="0" applyNumberFormat="1" applyFont="1" applyBorder="1" applyAlignment="1" applyProtection="1">
      <alignment horizontal="right" wrapText="1"/>
      <protection locked="0"/>
    </xf>
    <xf numFmtId="0" fontId="15" fillId="4" borderId="78" xfId="0" applyFont="1" applyFill="1" applyBorder="1" applyAlignment="1">
      <alignment horizontal="left" vertical="top" wrapText="1"/>
    </xf>
    <xf numFmtId="0" fontId="15" fillId="4" borderId="213" xfId="0" applyFont="1" applyFill="1" applyBorder="1" applyAlignment="1">
      <alignment horizontal="left" vertical="center" wrapText="1"/>
    </xf>
    <xf numFmtId="0" fontId="15" fillId="4" borderId="172" xfId="0" applyFont="1" applyFill="1" applyBorder="1" applyAlignment="1">
      <alignment horizontal="left" vertical="center" wrapText="1"/>
    </xf>
    <xf numFmtId="0" fontId="15" fillId="4" borderId="214" xfId="0" applyFont="1" applyFill="1" applyBorder="1" applyAlignment="1">
      <alignment horizontal="left" vertical="center" wrapText="1"/>
    </xf>
    <xf numFmtId="3" fontId="15" fillId="4" borderId="215" xfId="0" applyNumberFormat="1" applyFont="1" applyFill="1" applyBorder="1" applyAlignment="1">
      <alignment horizontal="center" vertical="center"/>
    </xf>
    <xf numFmtId="3" fontId="15" fillId="0" borderId="216" xfId="0" applyNumberFormat="1" applyFont="1" applyBorder="1" applyAlignment="1" applyProtection="1">
      <alignment horizontal="right"/>
      <protection locked="0"/>
    </xf>
    <xf numFmtId="3" fontId="15" fillId="0" borderId="110" xfId="0" applyNumberFormat="1" applyFont="1" applyBorder="1" applyAlignment="1" applyProtection="1">
      <alignment horizontal="right"/>
      <protection locked="0"/>
    </xf>
    <xf numFmtId="3" fontId="15" fillId="0" borderId="158" xfId="0" applyNumberFormat="1" applyFont="1" applyBorder="1" applyAlignment="1" applyProtection="1">
      <alignment horizontal="right"/>
      <protection locked="0"/>
    </xf>
    <xf numFmtId="0" fontId="15" fillId="4" borderId="136" xfId="0" applyFont="1" applyFill="1" applyBorder="1"/>
    <xf numFmtId="0" fontId="16" fillId="4" borderId="145" xfId="0" applyFont="1" applyFill="1" applyBorder="1" applyAlignment="1">
      <alignment horizontal="right"/>
    </xf>
    <xf numFmtId="3" fontId="15" fillId="4" borderId="147" xfId="0" applyNumberFormat="1" applyFont="1" applyFill="1" applyBorder="1" applyAlignment="1">
      <alignment horizontal="center" vertical="center"/>
    </xf>
    <xf numFmtId="3" fontId="15" fillId="4" borderId="217" xfId="0" applyNumberFormat="1" applyFont="1" applyFill="1" applyBorder="1" applyAlignment="1">
      <alignment horizontal="center"/>
    </xf>
    <xf numFmtId="3" fontId="15" fillId="4" borderId="142" xfId="0" applyNumberFormat="1" applyFont="1" applyFill="1" applyBorder="1" applyAlignment="1">
      <alignment horizontal="center"/>
    </xf>
    <xf numFmtId="3" fontId="15" fillId="4" borderId="162" xfId="0" applyNumberFormat="1" applyFont="1" applyFill="1" applyBorder="1" applyAlignment="1">
      <alignment horizontal="center"/>
    </xf>
    <xf numFmtId="1" fontId="19" fillId="4" borderId="66" xfId="0" applyNumberFormat="1" applyFont="1" applyFill="1" applyBorder="1"/>
    <xf numFmtId="0" fontId="15" fillId="2" borderId="173" xfId="0" applyFont="1" applyFill="1" applyBorder="1" applyAlignment="1">
      <alignment horizontal="center"/>
    </xf>
    <xf numFmtId="0" fontId="15" fillId="2" borderId="0" xfId="0" applyFont="1" applyFill="1" applyAlignment="1">
      <alignment horizontal="center"/>
    </xf>
    <xf numFmtId="0" fontId="18" fillId="2" borderId="1" xfId="0" applyFont="1" applyFill="1" applyBorder="1" applyAlignment="1">
      <alignment horizontal="left"/>
    </xf>
    <xf numFmtId="0" fontId="18" fillId="2" borderId="1" xfId="0" applyFont="1" applyFill="1" applyBorder="1"/>
    <xf numFmtId="0" fontId="17" fillId="2" borderId="1" xfId="0" applyFont="1" applyFill="1" applyBorder="1" applyAlignment="1">
      <alignment horizontal="left"/>
    </xf>
    <xf numFmtId="0" fontId="20" fillId="2" borderId="2" xfId="0" applyFont="1" applyFill="1" applyBorder="1" applyAlignment="1">
      <alignment horizontal="left"/>
    </xf>
    <xf numFmtId="0" fontId="20" fillId="3" borderId="2" xfId="0" applyFont="1" applyFill="1" applyBorder="1" applyAlignment="1">
      <alignment vertical="center" wrapText="1"/>
    </xf>
    <xf numFmtId="0" fontId="20" fillId="2" borderId="2" xfId="0" applyFont="1" applyFill="1" applyBorder="1" applyAlignment="1">
      <alignment horizontal="center" vertical="center" wrapText="1"/>
    </xf>
    <xf numFmtId="0" fontId="18" fillId="2" borderId="3" xfId="0" applyFont="1" applyFill="1" applyBorder="1" applyAlignment="1">
      <alignment horizontal="left" vertical="center"/>
    </xf>
    <xf numFmtId="0" fontId="18" fillId="2" borderId="4" xfId="0" applyFont="1" applyFill="1" applyBorder="1"/>
    <xf numFmtId="0" fontId="18" fillId="2" borderId="0" xfId="0" applyFont="1" applyFill="1" applyAlignment="1">
      <alignment horizontal="right"/>
    </xf>
    <xf numFmtId="0" fontId="16" fillId="4" borderId="54" xfId="0" applyFont="1" applyFill="1" applyBorder="1" applyAlignment="1">
      <alignment horizontal="left" vertical="center"/>
    </xf>
    <xf numFmtId="1" fontId="18" fillId="4" borderId="103" xfId="0" applyNumberFormat="1" applyFont="1" applyFill="1" applyBorder="1" applyAlignment="1">
      <alignment horizontal="center" vertical="center"/>
    </xf>
    <xf numFmtId="1" fontId="18" fillId="4" borderId="152" xfId="0" applyNumberFormat="1" applyFont="1" applyFill="1" applyBorder="1" applyAlignment="1">
      <alignment horizontal="center" vertical="center"/>
    </xf>
    <xf numFmtId="1" fontId="18" fillId="4" borderId="98" xfId="0" applyNumberFormat="1" applyFont="1" applyFill="1" applyBorder="1" applyAlignment="1">
      <alignment horizontal="center" vertical="center"/>
    </xf>
    <xf numFmtId="1" fontId="18" fillId="4" borderId="153" xfId="0" applyNumberFormat="1" applyFont="1" applyFill="1" applyBorder="1" applyAlignment="1">
      <alignment horizontal="center" vertical="center"/>
    </xf>
    <xf numFmtId="1" fontId="18" fillId="4" borderId="59" xfId="0" applyNumberFormat="1" applyFont="1" applyFill="1" applyBorder="1" applyAlignment="1">
      <alignment horizontal="center" vertical="center"/>
    </xf>
    <xf numFmtId="1" fontId="18" fillId="4" borderId="221" xfId="0" applyNumberFormat="1" applyFont="1" applyFill="1" applyBorder="1" applyAlignment="1">
      <alignment horizontal="center" vertical="center"/>
    </xf>
    <xf numFmtId="1" fontId="18" fillId="4" borderId="53" xfId="0" applyNumberFormat="1" applyFont="1" applyFill="1" applyBorder="1" applyAlignment="1">
      <alignment horizontal="center" vertical="center"/>
    </xf>
    <xf numFmtId="1" fontId="18" fillId="4" borderId="56" xfId="0" applyNumberFormat="1" applyFont="1" applyFill="1" applyBorder="1" applyAlignment="1">
      <alignment horizontal="center" vertical="center"/>
    </xf>
    <xf numFmtId="1" fontId="18" fillId="4" borderId="83" xfId="0" applyNumberFormat="1" applyFont="1" applyFill="1" applyBorder="1" applyAlignment="1">
      <alignment horizontal="center" vertical="center"/>
    </xf>
    <xf numFmtId="1" fontId="18" fillId="4" borderId="212" xfId="0" applyNumberFormat="1" applyFont="1" applyFill="1" applyBorder="1" applyAlignment="1">
      <alignment horizontal="center" vertical="center"/>
    </xf>
    <xf numFmtId="1" fontId="18" fillId="4" borderId="79" xfId="0" applyNumberFormat="1" applyFont="1" applyFill="1" applyBorder="1" applyAlignment="1">
      <alignment horizontal="center" vertical="center"/>
    </xf>
    <xf numFmtId="1" fontId="18" fillId="2" borderId="212" xfId="0" applyNumberFormat="1" applyFont="1" applyFill="1" applyBorder="1" applyAlignment="1" applyProtection="1">
      <alignment horizontal="center" vertical="center"/>
      <protection locked="0"/>
    </xf>
    <xf numFmtId="1" fontId="18" fillId="2" borderId="66" xfId="0" applyNumberFormat="1" applyFont="1" applyFill="1" applyBorder="1" applyAlignment="1" applyProtection="1">
      <alignment horizontal="center" vertical="center"/>
      <protection locked="0"/>
    </xf>
    <xf numFmtId="1" fontId="18" fillId="2" borderId="79" xfId="0" applyNumberFormat="1" applyFont="1" applyFill="1" applyBorder="1" applyAlignment="1" applyProtection="1">
      <alignment horizontal="center" vertical="center"/>
      <protection locked="0"/>
    </xf>
    <xf numFmtId="1" fontId="18" fillId="2" borderId="190" xfId="0" applyNumberFormat="1" applyFont="1" applyFill="1" applyBorder="1" applyAlignment="1" applyProtection="1">
      <alignment horizontal="center" vertical="center"/>
      <protection locked="0"/>
    </xf>
    <xf numFmtId="1" fontId="18" fillId="2" borderId="222" xfId="0" applyNumberFormat="1" applyFont="1" applyFill="1" applyBorder="1" applyAlignment="1" applyProtection="1">
      <alignment horizontal="center" vertical="center"/>
      <protection locked="0"/>
    </xf>
    <xf numFmtId="1" fontId="18" fillId="2" borderId="223" xfId="0" applyNumberFormat="1" applyFont="1" applyFill="1" applyBorder="1" applyAlignment="1" applyProtection="1">
      <alignment horizontal="center" vertical="center"/>
      <protection locked="0"/>
    </xf>
    <xf numFmtId="0" fontId="16" fillId="4" borderId="77" xfId="0" applyFont="1" applyFill="1" applyBorder="1" applyAlignment="1">
      <alignment horizontal="left" vertical="center"/>
    </xf>
    <xf numFmtId="1" fontId="18" fillId="4" borderId="70" xfId="0" applyNumberFormat="1" applyFont="1" applyFill="1" applyBorder="1" applyAlignment="1">
      <alignment horizontal="center" vertical="center"/>
    </xf>
    <xf numFmtId="1" fontId="18" fillId="4" borderId="78" xfId="0" applyNumberFormat="1" applyFont="1" applyFill="1" applyBorder="1" applyAlignment="1">
      <alignment horizontal="center" vertical="center"/>
    </xf>
    <xf numFmtId="1" fontId="18" fillId="2" borderId="78" xfId="0" applyNumberFormat="1" applyFont="1" applyFill="1" applyBorder="1" applyAlignment="1" applyProtection="1">
      <alignment horizontal="center" vertical="center"/>
      <protection locked="0"/>
    </xf>
    <xf numFmtId="1" fontId="18" fillId="4" borderId="224" xfId="0" applyNumberFormat="1" applyFont="1" applyFill="1" applyBorder="1" applyAlignment="1">
      <alignment horizontal="center" vertical="center"/>
    </xf>
    <xf numFmtId="1" fontId="18" fillId="4" borderId="68" xfId="0" applyNumberFormat="1" applyFont="1" applyFill="1" applyBorder="1" applyAlignment="1">
      <alignment horizontal="center" vertical="center"/>
    </xf>
    <xf numFmtId="1" fontId="18" fillId="4" borderId="64" xfId="0" applyNumberFormat="1" applyFont="1" applyFill="1" applyBorder="1" applyAlignment="1">
      <alignment horizontal="center" vertical="center"/>
    </xf>
    <xf numFmtId="49" fontId="18" fillId="0" borderId="0" xfId="0" applyNumberFormat="1" applyFont="1" applyAlignment="1">
      <alignment vertical="center" wrapText="1"/>
    </xf>
    <xf numFmtId="49" fontId="18" fillId="3" borderId="0" xfId="0" applyNumberFormat="1" applyFont="1" applyFill="1" applyAlignment="1">
      <alignment vertical="center" wrapText="1"/>
    </xf>
    <xf numFmtId="0" fontId="15" fillId="4" borderId="78" xfId="0" applyFont="1" applyFill="1" applyBorder="1" applyAlignment="1" applyProtection="1">
      <alignment horizontal="left" vertical="center" wrapText="1"/>
      <protection locked="0"/>
    </xf>
    <xf numFmtId="0" fontId="15" fillId="4" borderId="77" xfId="0" applyFont="1" applyFill="1" applyBorder="1" applyAlignment="1" applyProtection="1">
      <alignment horizontal="left" vertical="center" wrapText="1"/>
      <protection locked="0"/>
    </xf>
    <xf numFmtId="1" fontId="18" fillId="4" borderId="225" xfId="0" applyNumberFormat="1" applyFont="1" applyFill="1" applyBorder="1" applyAlignment="1">
      <alignment horizontal="center" vertical="center"/>
    </xf>
    <xf numFmtId="1" fontId="18" fillId="4" borderId="226" xfId="0" applyNumberFormat="1" applyFont="1" applyFill="1" applyBorder="1" applyAlignment="1">
      <alignment horizontal="center" vertical="center"/>
    </xf>
    <xf numFmtId="1" fontId="18" fillId="4" borderId="222" xfId="0" applyNumberFormat="1" applyFont="1" applyFill="1" applyBorder="1" applyAlignment="1">
      <alignment horizontal="center" vertical="center"/>
    </xf>
    <xf numFmtId="1" fontId="18" fillId="4" borderId="223" xfId="0" applyNumberFormat="1" applyFont="1" applyFill="1" applyBorder="1" applyAlignment="1">
      <alignment horizontal="center" vertical="center"/>
    </xf>
    <xf numFmtId="1" fontId="18" fillId="2" borderId="226" xfId="0" applyNumberFormat="1" applyFont="1" applyFill="1" applyBorder="1" applyAlignment="1" applyProtection="1">
      <alignment horizontal="center" vertical="center"/>
      <protection locked="0"/>
    </xf>
    <xf numFmtId="0" fontId="15" fillId="4" borderId="190" xfId="0" applyFont="1" applyFill="1" applyBorder="1" applyAlignment="1" applyProtection="1">
      <alignment horizontal="left" vertical="center" wrapText="1"/>
      <protection locked="0"/>
    </xf>
    <xf numFmtId="0" fontId="15" fillId="4" borderId="94" xfId="0" applyFont="1" applyFill="1" applyBorder="1" applyAlignment="1">
      <alignment horizontal="left" vertical="center" wrapText="1"/>
    </xf>
    <xf numFmtId="1" fontId="18" fillId="4" borderId="215" xfId="0" applyNumberFormat="1" applyFont="1" applyFill="1" applyBorder="1" applyAlignment="1">
      <alignment horizontal="center" vertical="center"/>
    </xf>
    <xf numFmtId="1" fontId="18" fillId="4" borderId="216" xfId="0" applyNumberFormat="1" applyFont="1" applyFill="1" applyBorder="1" applyAlignment="1">
      <alignment horizontal="center" vertical="center"/>
    </xf>
    <xf numFmtId="1" fontId="18" fillId="4" borderId="110" xfId="0" applyNumberFormat="1" applyFont="1" applyFill="1" applyBorder="1" applyAlignment="1">
      <alignment horizontal="center" vertical="center"/>
    </xf>
    <xf numFmtId="1" fontId="18" fillId="4" borderId="158" xfId="0" applyNumberFormat="1" applyFont="1" applyFill="1" applyBorder="1" applyAlignment="1">
      <alignment horizontal="center" vertical="center"/>
    </xf>
    <xf numFmtId="1" fontId="18" fillId="2" borderId="216" xfId="0" applyNumberFormat="1" applyFont="1" applyFill="1" applyBorder="1" applyAlignment="1" applyProtection="1">
      <alignment horizontal="center" vertical="center"/>
      <protection locked="0"/>
    </xf>
    <xf numFmtId="1" fontId="18" fillId="2" borderId="110" xfId="0" applyNumberFormat="1" applyFont="1" applyFill="1" applyBorder="1" applyAlignment="1" applyProtection="1">
      <alignment horizontal="center" vertical="center"/>
      <protection locked="0"/>
    </xf>
    <xf numFmtId="1" fontId="18" fillId="2" borderId="158" xfId="0" applyNumberFormat="1" applyFont="1" applyFill="1" applyBorder="1" applyAlignment="1" applyProtection="1">
      <alignment horizontal="center" vertical="center"/>
      <protection locked="0"/>
    </xf>
    <xf numFmtId="0" fontId="18" fillId="4" borderId="136" xfId="0" applyFont="1" applyFill="1" applyBorder="1"/>
    <xf numFmtId="0" fontId="17" fillId="4" borderId="145" xfId="0" applyFont="1" applyFill="1" applyBorder="1" applyAlignment="1">
      <alignment horizontal="right"/>
    </xf>
    <xf numFmtId="1" fontId="18" fillId="4" borderId="147" xfId="0" applyNumberFormat="1" applyFont="1" applyFill="1" applyBorder="1" applyAlignment="1">
      <alignment horizontal="center" vertical="center"/>
    </xf>
    <xf numFmtId="1" fontId="18" fillId="4" borderId="217" xfId="0" applyNumberFormat="1" applyFont="1" applyFill="1" applyBorder="1" applyAlignment="1">
      <alignment horizontal="center" vertical="center"/>
    </xf>
    <xf numFmtId="1" fontId="18" fillId="4" borderId="142" xfId="0" applyNumberFormat="1" applyFont="1" applyFill="1" applyBorder="1" applyAlignment="1">
      <alignment horizontal="center" vertical="center"/>
    </xf>
    <xf numFmtId="1" fontId="18" fillId="4" borderId="162" xfId="0" applyNumberFormat="1" applyFont="1" applyFill="1" applyBorder="1" applyAlignment="1">
      <alignment horizontal="center" vertical="center"/>
    </xf>
    <xf numFmtId="0" fontId="17" fillId="2" borderId="173" xfId="0" applyFont="1" applyFill="1" applyBorder="1" applyAlignment="1">
      <alignment horizontal="right"/>
    </xf>
    <xf numFmtId="2" fontId="18" fillId="2" borderId="173" xfId="0" applyNumberFormat="1" applyFont="1" applyFill="1" applyBorder="1"/>
    <xf numFmtId="0" fontId="17" fillId="2" borderId="3" xfId="0" applyFont="1" applyFill="1" applyBorder="1"/>
    <xf numFmtId="0" fontId="18" fillId="2" borderId="3" xfId="0" applyFont="1" applyFill="1" applyBorder="1" applyAlignment="1">
      <alignment horizontal="right"/>
    </xf>
    <xf numFmtId="0" fontId="22" fillId="4" borderId="66" xfId="0" applyFont="1" applyFill="1" applyBorder="1" applyAlignment="1">
      <alignment horizontal="center" vertical="center" wrapText="1"/>
    </xf>
    <xf numFmtId="1" fontId="15" fillId="4" borderId="102" xfId="0" applyNumberFormat="1" applyFont="1" applyFill="1" applyBorder="1" applyAlignment="1">
      <alignment horizontal="center" vertical="center"/>
    </xf>
    <xf numFmtId="1" fontId="9" fillId="4" borderId="55" xfId="0" applyNumberFormat="1" applyFont="1" applyFill="1" applyBorder="1" applyAlignment="1">
      <alignment horizontal="center"/>
    </xf>
    <xf numFmtId="1" fontId="9" fillId="4" borderId="57" xfId="0" applyNumberFormat="1" applyFont="1" applyFill="1" applyBorder="1" applyAlignment="1">
      <alignment horizontal="center"/>
    </xf>
    <xf numFmtId="1" fontId="9" fillId="4" borderId="56" xfId="0" applyNumberFormat="1" applyFont="1" applyFill="1" applyBorder="1" applyAlignment="1">
      <alignment horizontal="center"/>
    </xf>
    <xf numFmtId="1" fontId="9" fillId="4" borderId="232" xfId="0" applyNumberFormat="1" applyFont="1" applyFill="1" applyBorder="1" applyAlignment="1">
      <alignment horizontal="center"/>
    </xf>
    <xf numFmtId="1" fontId="15" fillId="4" borderId="124" xfId="0" applyNumberFormat="1" applyFont="1" applyFill="1" applyBorder="1" applyAlignment="1">
      <alignment horizontal="center" vertical="center"/>
    </xf>
    <xf numFmtId="1" fontId="9" fillId="4" borderId="78" xfId="0" applyNumberFormat="1" applyFont="1" applyFill="1" applyBorder="1"/>
    <xf numFmtId="1" fontId="9" fillId="4" borderId="80" xfId="0" applyNumberFormat="1" applyFont="1" applyFill="1" applyBorder="1"/>
    <xf numFmtId="1" fontId="9" fillId="0" borderId="80" xfId="0" applyNumberFormat="1" applyFont="1" applyBorder="1" applyProtection="1">
      <protection locked="0"/>
    </xf>
    <xf numFmtId="1" fontId="9" fillId="0" borderId="233" xfId="0" applyNumberFormat="1" applyFont="1" applyBorder="1" applyProtection="1">
      <protection locked="0"/>
    </xf>
    <xf numFmtId="1" fontId="9" fillId="0" borderId="79" xfId="0" applyNumberFormat="1" applyFont="1" applyBorder="1" applyProtection="1">
      <protection locked="0"/>
    </xf>
    <xf numFmtId="1" fontId="9" fillId="0" borderId="78" xfId="0" applyNumberFormat="1" applyFont="1" applyBorder="1" applyProtection="1">
      <protection locked="0"/>
    </xf>
    <xf numFmtId="1" fontId="9" fillId="0" borderId="81" xfId="0" applyNumberFormat="1" applyFont="1" applyBorder="1" applyProtection="1">
      <protection locked="0"/>
    </xf>
    <xf numFmtId="0" fontId="15" fillId="4" borderId="211" xfId="0" applyFont="1" applyFill="1" applyBorder="1" applyAlignment="1" applyProtection="1">
      <alignment horizontal="left" vertical="center"/>
      <protection locked="0"/>
    </xf>
    <xf numFmtId="2" fontId="9" fillId="4" borderId="63" xfId="0" applyNumberFormat="1" applyFont="1" applyFill="1" applyBorder="1" applyAlignment="1">
      <alignment horizontal="right"/>
    </xf>
    <xf numFmtId="1" fontId="9" fillId="4" borderId="65" xfId="0" applyNumberFormat="1" applyFont="1" applyFill="1" applyBorder="1" applyAlignment="1">
      <alignment horizontal="center"/>
    </xf>
    <xf numFmtId="1" fontId="9" fillId="4" borderId="64" xfId="0" applyNumberFormat="1" applyFont="1" applyFill="1" applyBorder="1" applyAlignment="1">
      <alignment horizontal="center"/>
    </xf>
    <xf numFmtId="1" fontId="9" fillId="4" borderId="75" xfId="0" applyNumberFormat="1" applyFont="1" applyFill="1" applyBorder="1" applyAlignment="1">
      <alignment horizontal="center"/>
    </xf>
    <xf numFmtId="2" fontId="9" fillId="4" borderId="78" xfId="0" applyNumberFormat="1" applyFont="1" applyFill="1" applyBorder="1" applyAlignment="1">
      <alignment horizontal="right"/>
    </xf>
    <xf numFmtId="2" fontId="9" fillId="0" borderId="78" xfId="0" applyNumberFormat="1" applyFont="1" applyBorder="1" applyAlignment="1" applyProtection="1">
      <alignment horizontal="right"/>
      <protection locked="0"/>
    </xf>
    <xf numFmtId="2" fontId="9" fillId="4" borderId="63" xfId="0" applyNumberFormat="1" applyFont="1" applyFill="1" applyBorder="1" applyAlignment="1">
      <alignment horizontal="right" vertical="center"/>
    </xf>
    <xf numFmtId="1" fontId="9" fillId="4" borderId="65" xfId="0" applyNumberFormat="1" applyFont="1" applyFill="1" applyBorder="1" applyAlignment="1">
      <alignment horizontal="center" vertical="center"/>
    </xf>
    <xf numFmtId="2" fontId="9" fillId="4" borderId="65" xfId="0" applyNumberFormat="1" applyFont="1" applyFill="1" applyBorder="1" applyAlignment="1">
      <alignment horizontal="right" vertical="center"/>
    </xf>
    <xf numFmtId="2" fontId="9" fillId="4" borderId="64" xfId="0" applyNumberFormat="1" applyFont="1" applyFill="1" applyBorder="1" applyAlignment="1">
      <alignment horizontal="right" vertical="center"/>
    </xf>
    <xf numFmtId="1" fontId="9" fillId="4" borderId="75" xfId="0" applyNumberFormat="1" applyFont="1" applyFill="1" applyBorder="1" applyAlignment="1">
      <alignment horizontal="center" vertical="center"/>
    </xf>
    <xf numFmtId="1" fontId="9" fillId="4" borderId="64" xfId="0" applyNumberFormat="1" applyFont="1" applyFill="1" applyBorder="1" applyAlignment="1">
      <alignment horizontal="center" vertical="center"/>
    </xf>
    <xf numFmtId="2" fontId="9" fillId="4" borderId="80" xfId="0" applyNumberFormat="1" applyFont="1" applyFill="1" applyBorder="1" applyAlignment="1">
      <alignment horizontal="right"/>
    </xf>
    <xf numFmtId="1" fontId="9" fillId="2" borderId="80" xfId="0" applyNumberFormat="1" applyFont="1" applyFill="1" applyBorder="1" applyProtection="1">
      <protection locked="0"/>
    </xf>
    <xf numFmtId="2" fontId="9" fillId="2" borderId="80" xfId="0" applyNumberFormat="1" applyFont="1" applyFill="1" applyBorder="1" applyAlignment="1" applyProtection="1">
      <alignment horizontal="right"/>
      <protection locked="0"/>
    </xf>
    <xf numFmtId="2" fontId="9" fillId="2" borderId="79" xfId="0" applyNumberFormat="1" applyFont="1" applyFill="1" applyBorder="1" applyAlignment="1" applyProtection="1">
      <alignment horizontal="right"/>
      <protection locked="0"/>
    </xf>
    <xf numFmtId="2" fontId="9" fillId="2" borderId="78" xfId="0" applyNumberFormat="1" applyFont="1" applyFill="1" applyBorder="1" applyAlignment="1" applyProtection="1">
      <alignment horizontal="right"/>
      <protection locked="0"/>
    </xf>
    <xf numFmtId="1" fontId="9" fillId="2" borderId="81" xfId="0" applyNumberFormat="1" applyFont="1" applyFill="1" applyBorder="1" applyProtection="1">
      <protection locked="0"/>
    </xf>
    <xf numFmtId="1" fontId="9" fillId="2" borderId="79" xfId="0" applyNumberFormat="1" applyFont="1" applyFill="1" applyBorder="1" applyProtection="1">
      <protection locked="0"/>
    </xf>
    <xf numFmtId="1" fontId="9" fillId="2" borderId="78" xfId="0" applyNumberFormat="1" applyFont="1" applyFill="1" applyBorder="1" applyProtection="1">
      <protection locked="0"/>
    </xf>
    <xf numFmtId="1" fontId="9" fillId="4" borderId="63" xfId="0" applyNumberFormat="1" applyFont="1" applyFill="1" applyBorder="1" applyAlignment="1">
      <alignment horizontal="center" vertical="center"/>
    </xf>
    <xf numFmtId="2" fontId="9" fillId="4" borderId="75" xfId="0" applyNumberFormat="1" applyFont="1" applyFill="1" applyBorder="1" applyAlignment="1">
      <alignment horizontal="right" vertical="center"/>
    </xf>
    <xf numFmtId="2" fontId="9" fillId="2" borderId="81" xfId="0" applyNumberFormat="1" applyFont="1" applyFill="1" applyBorder="1" applyAlignment="1" applyProtection="1">
      <alignment horizontal="right"/>
      <protection locked="0"/>
    </xf>
    <xf numFmtId="1" fontId="9" fillId="4" borderId="78" xfId="0" applyNumberFormat="1" applyFont="1" applyFill="1" applyBorder="1" applyAlignment="1">
      <alignment horizontal="right"/>
    </xf>
    <xf numFmtId="1" fontId="9" fillId="4" borderId="80" xfId="0" applyNumberFormat="1" applyFont="1" applyFill="1" applyBorder="1" applyAlignment="1">
      <alignment horizontal="right"/>
    </xf>
    <xf numFmtId="0" fontId="9" fillId="2" borderId="0" xfId="0" applyFont="1" applyFill="1" applyAlignment="1">
      <alignment horizontal="left" vertical="center"/>
    </xf>
    <xf numFmtId="2" fontId="9" fillId="4" borderId="78" xfId="0" applyNumberFormat="1" applyFont="1" applyFill="1" applyBorder="1" applyAlignment="1">
      <alignment horizontal="right" vertical="center"/>
    </xf>
    <xf numFmtId="1" fontId="9" fillId="4" borderId="80" xfId="0" applyNumberFormat="1" applyFont="1" applyFill="1" applyBorder="1" applyAlignment="1">
      <alignment horizontal="right" vertical="center"/>
    </xf>
    <xf numFmtId="1" fontId="9" fillId="2" borderId="80" xfId="0" applyNumberFormat="1" applyFont="1" applyFill="1" applyBorder="1" applyAlignment="1" applyProtection="1">
      <alignment horizontal="left" vertical="center"/>
      <protection locked="0"/>
    </xf>
    <xf numFmtId="2" fontId="9" fillId="2" borderId="79" xfId="0" applyNumberFormat="1" applyFont="1" applyFill="1" applyBorder="1" applyAlignment="1" applyProtection="1">
      <alignment horizontal="right" vertical="center"/>
      <protection locked="0"/>
    </xf>
    <xf numFmtId="2" fontId="9" fillId="2" borderId="78" xfId="0" applyNumberFormat="1" applyFont="1" applyFill="1" applyBorder="1" applyAlignment="1" applyProtection="1">
      <alignment horizontal="right" vertical="center"/>
      <protection locked="0"/>
    </xf>
    <xf numFmtId="1" fontId="9" fillId="2" borderId="81" xfId="0" applyNumberFormat="1" applyFont="1" applyFill="1" applyBorder="1" applyAlignment="1" applyProtection="1">
      <alignment horizontal="left" vertical="center"/>
      <protection locked="0"/>
    </xf>
    <xf numFmtId="1" fontId="9" fillId="0" borderId="79" xfId="0" applyNumberFormat="1" applyFont="1" applyBorder="1" applyAlignment="1" applyProtection="1">
      <alignment horizontal="left" vertical="center"/>
      <protection locked="0"/>
    </xf>
    <xf numFmtId="1" fontId="15" fillId="4" borderId="78" xfId="0" applyNumberFormat="1" applyFont="1" applyFill="1" applyBorder="1" applyAlignment="1">
      <alignment horizontal="right"/>
    </xf>
    <xf numFmtId="1" fontId="15" fillId="4" borderId="80" xfId="0" applyNumberFormat="1" applyFont="1" applyFill="1" applyBorder="1" applyAlignment="1">
      <alignment horizontal="right"/>
    </xf>
    <xf numFmtId="1" fontId="15" fillId="2" borderId="80" xfId="0" applyNumberFormat="1" applyFont="1" applyFill="1" applyBorder="1" applyAlignment="1" applyProtection="1">
      <alignment horizontal="center"/>
      <protection locked="0"/>
    </xf>
    <xf numFmtId="2" fontId="15" fillId="2" borderId="79" xfId="0" applyNumberFormat="1" applyFont="1" applyFill="1" applyBorder="1" applyAlignment="1" applyProtection="1">
      <alignment horizontal="right"/>
      <protection locked="0"/>
    </xf>
    <xf numFmtId="1" fontId="15" fillId="2" borderId="78" xfId="0" applyNumberFormat="1" applyFont="1" applyFill="1" applyBorder="1" applyAlignment="1" applyProtection="1">
      <alignment horizontal="center"/>
      <protection locked="0"/>
    </xf>
    <xf numFmtId="1" fontId="15" fillId="2" borderId="81" xfId="0" applyNumberFormat="1" applyFont="1" applyFill="1" applyBorder="1" applyAlignment="1" applyProtection="1">
      <alignment horizontal="center"/>
      <protection locked="0"/>
    </xf>
    <xf numFmtId="1" fontId="15" fillId="0" borderId="79" xfId="0" applyNumberFormat="1" applyFont="1" applyBorder="1" applyAlignment="1" applyProtection="1">
      <alignment horizontal="center"/>
      <protection locked="0"/>
    </xf>
    <xf numFmtId="2" fontId="15" fillId="4" borderId="80" xfId="0" applyNumberFormat="1" applyFont="1" applyFill="1" applyBorder="1" applyAlignment="1">
      <alignment horizontal="right"/>
    </xf>
    <xf numFmtId="1" fontId="15" fillId="2" borderId="79" xfId="0" applyNumberFormat="1" applyFont="1" applyFill="1" applyBorder="1" applyAlignment="1" applyProtection="1">
      <alignment horizontal="center"/>
      <protection locked="0"/>
    </xf>
    <xf numFmtId="1" fontId="15" fillId="4" borderId="80" xfId="0" applyNumberFormat="1" applyFont="1" applyFill="1" applyBorder="1" applyAlignment="1">
      <alignment horizontal="center"/>
    </xf>
    <xf numFmtId="2" fontId="15" fillId="2" borderId="80" xfId="0" applyNumberFormat="1" applyFont="1" applyFill="1" applyBorder="1" applyAlignment="1" applyProtection="1">
      <alignment horizontal="right"/>
      <protection locked="0"/>
    </xf>
    <xf numFmtId="2" fontId="15" fillId="4" borderId="78" xfId="0" applyNumberFormat="1" applyFont="1" applyFill="1" applyBorder="1" applyAlignment="1">
      <alignment horizontal="right"/>
    </xf>
    <xf numFmtId="0" fontId="9" fillId="2" borderId="163" xfId="0" applyFont="1" applyFill="1" applyBorder="1"/>
    <xf numFmtId="2" fontId="15" fillId="2" borderId="78" xfId="0" applyNumberFormat="1" applyFont="1" applyFill="1" applyBorder="1" applyAlignment="1" applyProtection="1">
      <alignment horizontal="right"/>
      <protection locked="0"/>
    </xf>
    <xf numFmtId="1" fontId="15" fillId="0" borderId="80" xfId="0" applyNumberFormat="1" applyFont="1" applyBorder="1" applyAlignment="1" applyProtection="1">
      <alignment horizontal="center"/>
      <protection locked="0"/>
    </xf>
    <xf numFmtId="1" fontId="15" fillId="0" borderId="78" xfId="0" applyNumberFormat="1" applyFont="1" applyBorder="1" applyAlignment="1" applyProtection="1">
      <alignment horizontal="center"/>
      <protection locked="0"/>
    </xf>
    <xf numFmtId="1" fontId="15" fillId="0" borderId="81" xfId="0" applyNumberFormat="1" applyFont="1" applyBorder="1" applyAlignment="1" applyProtection="1">
      <alignment horizontal="center"/>
      <protection locked="0"/>
    </xf>
    <xf numFmtId="2" fontId="15" fillId="4" borderId="190" xfId="0" applyNumberFormat="1" applyFont="1" applyFill="1" applyBorder="1" applyAlignment="1">
      <alignment horizontal="right"/>
    </xf>
    <xf numFmtId="1" fontId="15" fillId="4" borderId="234" xfId="0" applyNumberFormat="1" applyFont="1" applyFill="1" applyBorder="1" applyAlignment="1">
      <alignment horizontal="right"/>
    </xf>
    <xf numFmtId="2" fontId="15" fillId="4" borderId="234" xfId="0" applyNumberFormat="1" applyFont="1" applyFill="1" applyBorder="1" applyAlignment="1">
      <alignment horizontal="right"/>
    </xf>
    <xf numFmtId="1" fontId="15" fillId="0" borderId="234" xfId="0" applyNumberFormat="1" applyFont="1" applyBorder="1" applyAlignment="1" applyProtection="1">
      <alignment horizontal="center"/>
      <protection locked="0"/>
    </xf>
    <xf numFmtId="2" fontId="15" fillId="0" borderId="223" xfId="0" applyNumberFormat="1" applyFont="1" applyBorder="1" applyAlignment="1" applyProtection="1">
      <alignment horizontal="right"/>
      <protection locked="0"/>
    </xf>
    <xf numFmtId="2" fontId="15" fillId="0" borderId="190" xfId="0" applyNumberFormat="1" applyFont="1" applyBorder="1" applyAlignment="1" applyProtection="1">
      <alignment horizontal="right"/>
      <protection locked="0"/>
    </xf>
    <xf numFmtId="2" fontId="15" fillId="0" borderId="234" xfId="0" applyNumberFormat="1" applyFont="1" applyBorder="1" applyAlignment="1" applyProtection="1">
      <alignment horizontal="right"/>
      <protection locked="0"/>
    </xf>
    <xf numFmtId="1" fontId="15" fillId="0" borderId="235" xfId="0" applyNumberFormat="1" applyFont="1" applyBorder="1" applyAlignment="1" applyProtection="1">
      <alignment horizontal="center"/>
      <protection locked="0"/>
    </xf>
    <xf numFmtId="1" fontId="15" fillId="0" borderId="223" xfId="0" applyNumberFormat="1" applyFont="1" applyBorder="1" applyAlignment="1" applyProtection="1">
      <alignment horizontal="center"/>
      <protection locked="0"/>
    </xf>
    <xf numFmtId="1" fontId="15" fillId="4" borderId="236" xfId="0" applyNumberFormat="1" applyFont="1" applyFill="1" applyBorder="1" applyAlignment="1">
      <alignment horizontal="center" vertical="center"/>
    </xf>
    <xf numFmtId="1" fontId="15" fillId="4" borderId="89" xfId="0" applyNumberFormat="1" applyFont="1" applyFill="1" applyBorder="1" applyAlignment="1">
      <alignment horizontal="right"/>
    </xf>
    <xf numFmtId="1" fontId="15" fillId="4" borderId="90" xfId="0" applyNumberFormat="1" applyFont="1" applyFill="1" applyBorder="1" applyAlignment="1">
      <alignment horizontal="right"/>
    </xf>
    <xf numFmtId="1" fontId="15" fillId="0" borderId="90" xfId="0" applyNumberFormat="1" applyFont="1" applyBorder="1" applyAlignment="1" applyProtection="1">
      <alignment horizontal="center"/>
      <protection locked="0"/>
    </xf>
    <xf numFmtId="1" fontId="15" fillId="0" borderId="156" xfId="0" applyNumberFormat="1" applyFont="1" applyBorder="1" applyAlignment="1" applyProtection="1">
      <alignment horizontal="center"/>
      <protection locked="0"/>
    </xf>
    <xf numFmtId="1" fontId="15" fillId="0" borderId="89" xfId="0" applyNumberFormat="1" applyFont="1" applyBorder="1" applyAlignment="1" applyProtection="1">
      <alignment horizontal="center"/>
      <protection locked="0"/>
    </xf>
    <xf numFmtId="1" fontId="9" fillId="4" borderId="237" xfId="0" applyNumberFormat="1" applyFont="1" applyFill="1" applyBorder="1"/>
    <xf numFmtId="1" fontId="15" fillId="0" borderId="92" xfId="0" applyNumberFormat="1" applyFont="1" applyBorder="1" applyAlignment="1" applyProtection="1">
      <alignment horizontal="center"/>
      <protection locked="0"/>
    </xf>
    <xf numFmtId="0" fontId="9" fillId="4" borderId="238" xfId="0" applyFont="1" applyFill="1" applyBorder="1"/>
    <xf numFmtId="0" fontId="20" fillId="4" borderId="239" xfId="0" applyFont="1" applyFill="1" applyBorder="1" applyAlignment="1">
      <alignment horizontal="right"/>
    </xf>
    <xf numFmtId="1" fontId="9" fillId="4" borderId="240" xfId="0" applyNumberFormat="1" applyFont="1" applyFill="1" applyBorder="1" applyAlignment="1">
      <alignment horizontal="center" vertical="center"/>
    </xf>
    <xf numFmtId="1" fontId="9" fillId="4" borderId="191" xfId="0" applyNumberFormat="1" applyFont="1" applyFill="1" applyBorder="1" applyAlignment="1">
      <alignment horizontal="center" vertical="center"/>
    </xf>
    <xf numFmtId="1" fontId="9" fillId="4" borderId="241" xfId="0" applyNumberFormat="1" applyFont="1" applyFill="1" applyBorder="1" applyAlignment="1">
      <alignment horizontal="center" vertical="center"/>
    </xf>
    <xf numFmtId="1" fontId="9" fillId="4" borderId="142" xfId="0" applyNumberFormat="1" applyFont="1" applyFill="1" applyBorder="1" applyAlignment="1">
      <alignment horizontal="center" vertical="center"/>
    </xf>
    <xf numFmtId="1" fontId="9" fillId="4" borderId="141" xfId="0" applyNumberFormat="1" applyFont="1" applyFill="1" applyBorder="1" applyAlignment="1">
      <alignment horizontal="center" vertical="center"/>
    </xf>
    <xf numFmtId="1" fontId="9" fillId="4" borderId="162" xfId="0" applyNumberFormat="1" applyFont="1" applyFill="1" applyBorder="1" applyAlignment="1">
      <alignment horizontal="center" vertical="center"/>
    </xf>
    <xf numFmtId="1" fontId="9" fillId="4" borderId="136" xfId="0" applyNumberFormat="1" applyFont="1" applyFill="1" applyBorder="1" applyAlignment="1">
      <alignment horizontal="center" vertical="center"/>
    </xf>
    <xf numFmtId="1" fontId="9" fillId="4" borderId="143" xfId="0" applyNumberFormat="1" applyFont="1" applyFill="1" applyBorder="1" applyAlignment="1">
      <alignment horizontal="center" vertical="center"/>
    </xf>
    <xf numFmtId="0" fontId="15" fillId="2" borderId="173" xfId="0" applyFont="1" applyFill="1" applyBorder="1" applyAlignment="1">
      <alignment horizontal="left" wrapText="1"/>
    </xf>
    <xf numFmtId="0" fontId="18" fillId="2" borderId="0" xfId="0" applyFont="1" applyFill="1" applyAlignment="1">
      <alignment horizontal="center"/>
    </xf>
    <xf numFmtId="0" fontId="18" fillId="2" borderId="1" xfId="0" applyFont="1" applyFill="1" applyBorder="1" applyAlignment="1">
      <alignment horizontal="center"/>
    </xf>
    <xf numFmtId="0" fontId="18" fillId="2" borderId="3" xfId="0" applyFont="1" applyFill="1" applyBorder="1"/>
    <xf numFmtId="0" fontId="17" fillId="4" borderId="101" xfId="0" applyFont="1" applyFill="1" applyBorder="1" applyAlignment="1">
      <alignment horizontal="left" vertical="center"/>
    </xf>
    <xf numFmtId="1" fontId="18" fillId="4" borderId="59" xfId="0" applyNumberFormat="1" applyFont="1" applyFill="1" applyBorder="1" applyAlignment="1">
      <alignment horizontal="center"/>
    </xf>
    <xf numFmtId="1" fontId="18" fillId="4" borderId="55" xfId="0" applyNumberFormat="1" applyFont="1" applyFill="1" applyBorder="1" applyAlignment="1">
      <alignment horizontal="center"/>
    </xf>
    <xf numFmtId="1" fontId="18" fillId="4" borderId="53" xfId="0" applyNumberFormat="1" applyFont="1" applyFill="1" applyBorder="1" applyAlignment="1">
      <alignment horizontal="center"/>
    </xf>
    <xf numFmtId="1" fontId="18" fillId="4" borderId="243" xfId="0" applyNumberFormat="1" applyFont="1" applyFill="1" applyBorder="1" applyAlignment="1">
      <alignment horizontal="center"/>
    </xf>
    <xf numFmtId="1" fontId="18" fillId="4" borderId="244" xfId="0" applyNumberFormat="1" applyFont="1" applyFill="1" applyBorder="1" applyAlignment="1">
      <alignment horizontal="center"/>
    </xf>
    <xf numFmtId="1" fontId="18" fillId="4" borderId="57" xfId="0" applyNumberFormat="1" applyFont="1" applyFill="1" applyBorder="1" applyAlignment="1">
      <alignment horizontal="center"/>
    </xf>
    <xf numFmtId="0" fontId="18" fillId="4" borderId="211" xfId="0" applyFont="1" applyFill="1" applyBorder="1" applyAlignment="1">
      <alignment horizontal="left" vertical="center"/>
    </xf>
    <xf numFmtId="1" fontId="18" fillId="4" borderId="212" xfId="0" applyNumberFormat="1" applyFont="1" applyFill="1" applyBorder="1"/>
    <xf numFmtId="1" fontId="18" fillId="4" borderId="80" xfId="0" applyNumberFormat="1" applyFont="1" applyFill="1" applyBorder="1"/>
    <xf numFmtId="1" fontId="18" fillId="2" borderId="80" xfId="0" applyNumberFormat="1" applyFont="1" applyFill="1" applyBorder="1" applyProtection="1">
      <protection locked="0"/>
    </xf>
    <xf numFmtId="1" fontId="18" fillId="2" borderId="211" xfId="0" applyNumberFormat="1" applyFont="1" applyFill="1" applyBorder="1" applyProtection="1">
      <protection locked="0"/>
    </xf>
    <xf numFmtId="1" fontId="18" fillId="2" borderId="78" xfId="0" applyNumberFormat="1" applyFont="1" applyFill="1" applyBorder="1" applyProtection="1">
      <protection locked="0"/>
    </xf>
    <xf numFmtId="1" fontId="18" fillId="2" borderId="66" xfId="0" applyNumberFormat="1" applyFont="1" applyFill="1" applyBorder="1" applyProtection="1">
      <protection locked="0"/>
    </xf>
    <xf numFmtId="1" fontId="18" fillId="0" borderId="80" xfId="0" applyNumberFormat="1" applyFont="1" applyBorder="1" applyProtection="1">
      <protection locked="0"/>
    </xf>
    <xf numFmtId="0" fontId="17" fillId="4" borderId="211" xfId="0" applyFont="1" applyFill="1" applyBorder="1" applyAlignment="1">
      <alignment horizontal="left" vertical="center"/>
    </xf>
    <xf numFmtId="1" fontId="18" fillId="4" borderId="212" xfId="0" applyNumberFormat="1" applyFont="1" applyFill="1" applyBorder="1" applyAlignment="1">
      <alignment horizontal="center"/>
    </xf>
    <xf numFmtId="1" fontId="18" fillId="4" borderId="80" xfId="0" applyNumberFormat="1" applyFont="1" applyFill="1" applyBorder="1" applyAlignment="1">
      <alignment horizontal="center"/>
    </xf>
    <xf numFmtId="1" fontId="18" fillId="4" borderId="211" xfId="0" applyNumberFormat="1" applyFont="1" applyFill="1" applyBorder="1" applyAlignment="1">
      <alignment horizontal="center"/>
    </xf>
    <xf numFmtId="1" fontId="18" fillId="4" borderId="78" xfId="0" applyNumberFormat="1" applyFont="1" applyFill="1" applyBorder="1" applyAlignment="1">
      <alignment horizontal="center"/>
    </xf>
    <xf numFmtId="1" fontId="18" fillId="4" borderId="65" xfId="0" applyNumberFormat="1" applyFont="1" applyFill="1" applyBorder="1" applyAlignment="1">
      <alignment horizontal="center"/>
    </xf>
    <xf numFmtId="1" fontId="18" fillId="4" borderId="66" xfId="0" applyNumberFormat="1" applyFont="1" applyFill="1" applyBorder="1" applyAlignment="1">
      <alignment horizontal="center"/>
    </xf>
    <xf numFmtId="0" fontId="18" fillId="4" borderId="77" xfId="0" applyFont="1" applyFill="1" applyBorder="1" applyAlignment="1">
      <alignment horizontal="left" vertical="center" wrapText="1"/>
    </xf>
    <xf numFmtId="3" fontId="18" fillId="4" borderId="83" xfId="0" applyNumberFormat="1" applyFont="1" applyFill="1" applyBorder="1" applyAlignment="1">
      <alignment horizontal="center" vertical="center"/>
    </xf>
    <xf numFmtId="0" fontId="17" fillId="4" borderId="77" xfId="0" applyFont="1" applyFill="1" applyBorder="1" applyAlignment="1">
      <alignment horizontal="left" vertical="center" wrapText="1"/>
    </xf>
    <xf numFmtId="1" fontId="18" fillId="4" borderId="83" xfId="0" applyNumberFormat="1" applyFont="1" applyFill="1" applyBorder="1" applyAlignment="1">
      <alignment horizontal="center"/>
    </xf>
    <xf numFmtId="1" fontId="18" fillId="4" borderId="65" xfId="0" applyNumberFormat="1" applyFont="1" applyFill="1" applyBorder="1" applyAlignment="1">
      <alignment horizontal="center" vertical="center"/>
    </xf>
    <xf numFmtId="0" fontId="17" fillId="4" borderId="211" xfId="0" applyFont="1" applyFill="1" applyBorder="1" applyAlignment="1">
      <alignment horizontal="left" vertical="center" wrapText="1"/>
    </xf>
    <xf numFmtId="0" fontId="18" fillId="4" borderId="211" xfId="0" applyFont="1" applyFill="1" applyBorder="1" applyAlignment="1">
      <alignment horizontal="left" vertical="center" wrapText="1"/>
    </xf>
    <xf numFmtId="1" fontId="18" fillId="2" borderId="80" xfId="0" applyNumberFormat="1" applyFont="1" applyFill="1" applyBorder="1" applyAlignment="1" applyProtection="1">
      <alignment horizontal="center"/>
      <protection locked="0"/>
    </xf>
    <xf numFmtId="1" fontId="18" fillId="2" borderId="211" xfId="0" applyNumberFormat="1" applyFont="1" applyFill="1" applyBorder="1" applyAlignment="1" applyProtection="1">
      <alignment horizontal="center"/>
      <protection locked="0"/>
    </xf>
    <xf numFmtId="1" fontId="18" fillId="2" borderId="78" xfId="0" applyNumberFormat="1" applyFont="1" applyFill="1" applyBorder="1" applyAlignment="1" applyProtection="1">
      <alignment horizontal="center"/>
      <protection locked="0"/>
    </xf>
    <xf numFmtId="1" fontId="18" fillId="2" borderId="66" xfId="0" applyNumberFormat="1" applyFont="1" applyFill="1" applyBorder="1" applyAlignment="1" applyProtection="1">
      <alignment horizontal="center"/>
      <protection locked="0"/>
    </xf>
    <xf numFmtId="0" fontId="17" fillId="4" borderId="78" xfId="0" applyFont="1" applyFill="1" applyBorder="1" applyAlignment="1">
      <alignment horizontal="left" vertical="center" wrapText="1"/>
    </xf>
    <xf numFmtId="1" fontId="18" fillId="2" borderId="80" xfId="0" applyNumberFormat="1" applyFont="1" applyFill="1" applyBorder="1" applyAlignment="1" applyProtection="1">
      <alignment horizontal="left" vertical="center"/>
      <protection locked="0"/>
    </xf>
    <xf numFmtId="1" fontId="18" fillId="2" borderId="211" xfId="0" applyNumberFormat="1" applyFont="1" applyFill="1" applyBorder="1" applyAlignment="1" applyProtection="1">
      <alignment horizontal="left" vertical="center"/>
      <protection locked="0"/>
    </xf>
    <xf numFmtId="1" fontId="18" fillId="2" borderId="78" xfId="0" applyNumberFormat="1" applyFont="1" applyFill="1" applyBorder="1" applyAlignment="1" applyProtection="1">
      <alignment horizontal="left" vertical="center"/>
      <protection locked="0"/>
    </xf>
    <xf numFmtId="1" fontId="18" fillId="2" borderId="66" xfId="0" applyNumberFormat="1" applyFont="1" applyFill="1" applyBorder="1" applyAlignment="1" applyProtection="1">
      <alignment horizontal="left" vertical="center"/>
      <protection locked="0"/>
    </xf>
    <xf numFmtId="1" fontId="18" fillId="0" borderId="80" xfId="0" applyNumberFormat="1" applyFont="1" applyBorder="1" applyAlignment="1" applyProtection="1">
      <alignment horizontal="center"/>
      <protection locked="0"/>
    </xf>
    <xf numFmtId="0" fontId="18" fillId="4" borderId="78" xfId="0" applyFont="1" applyFill="1" applyBorder="1" applyAlignment="1">
      <alignment horizontal="left" vertical="top" wrapText="1"/>
    </xf>
    <xf numFmtId="0" fontId="18" fillId="4" borderId="190" xfId="0" applyFont="1" applyFill="1" applyBorder="1" applyAlignment="1">
      <alignment horizontal="left" vertical="center" wrapText="1"/>
    </xf>
    <xf numFmtId="0" fontId="18" fillId="4" borderId="213" xfId="0" applyFont="1" applyFill="1" applyBorder="1" applyAlignment="1">
      <alignment horizontal="left" vertical="center" wrapText="1"/>
    </xf>
    <xf numFmtId="0" fontId="18" fillId="4" borderId="172" xfId="0" applyFont="1" applyFill="1" applyBorder="1" applyAlignment="1">
      <alignment horizontal="left" vertical="center" wrapText="1"/>
    </xf>
    <xf numFmtId="0" fontId="18" fillId="4" borderId="214" xfId="0" applyFont="1" applyFill="1" applyBorder="1" applyAlignment="1">
      <alignment horizontal="left" vertical="center" wrapText="1"/>
    </xf>
    <xf numFmtId="1" fontId="18" fillId="4" borderId="216" xfId="0" applyNumberFormat="1" applyFont="1" applyFill="1" applyBorder="1"/>
    <xf numFmtId="1" fontId="18" fillId="4" borderId="237" xfId="0" applyNumberFormat="1" applyFont="1" applyFill="1" applyBorder="1"/>
    <xf numFmtId="1" fontId="18" fillId="2" borderId="237" xfId="0" applyNumberFormat="1" applyFont="1" applyFill="1" applyBorder="1" applyAlignment="1" applyProtection="1">
      <alignment horizontal="center"/>
      <protection locked="0"/>
    </xf>
    <xf numFmtId="1" fontId="18" fillId="2" borderId="214" xfId="0" applyNumberFormat="1" applyFont="1" applyFill="1" applyBorder="1" applyAlignment="1" applyProtection="1">
      <alignment horizontal="center"/>
      <protection locked="0"/>
    </xf>
    <xf numFmtId="1" fontId="18" fillId="2" borderId="172" xfId="0" applyNumberFormat="1" applyFont="1" applyFill="1" applyBorder="1" applyAlignment="1" applyProtection="1">
      <alignment horizontal="center"/>
      <protection locked="0"/>
    </xf>
    <xf numFmtId="1" fontId="18" fillId="2" borderId="237" xfId="0" applyNumberFormat="1" applyFont="1" applyFill="1" applyBorder="1" applyProtection="1">
      <protection locked="0"/>
    </xf>
    <xf numFmtId="1" fontId="18" fillId="2" borderId="110" xfId="0" applyNumberFormat="1" applyFont="1" applyFill="1" applyBorder="1" applyAlignment="1" applyProtection="1">
      <alignment horizontal="center"/>
      <protection locked="0"/>
    </xf>
    <xf numFmtId="1" fontId="18" fillId="4" borderId="147" xfId="0" applyNumberFormat="1" applyFont="1" applyFill="1" applyBorder="1" applyAlignment="1">
      <alignment horizontal="center"/>
    </xf>
    <xf numFmtId="1" fontId="18" fillId="4" borderId="217" xfId="0" applyNumberFormat="1" applyFont="1" applyFill="1" applyBorder="1" applyAlignment="1">
      <alignment horizontal="center"/>
    </xf>
    <xf numFmtId="1" fontId="18" fillId="4" borderId="141" xfId="0" applyNumberFormat="1" applyFont="1" applyFill="1" applyBorder="1" applyAlignment="1">
      <alignment horizontal="center"/>
    </xf>
    <xf numFmtId="1" fontId="18" fillId="4" borderId="245" xfId="0" applyNumberFormat="1" applyFont="1" applyFill="1" applyBorder="1" applyAlignment="1">
      <alignment horizontal="center"/>
    </xf>
    <xf numFmtId="1" fontId="18" fillId="4" borderId="136" xfId="0" applyNumberFormat="1" applyFont="1" applyFill="1" applyBorder="1" applyAlignment="1">
      <alignment horizontal="center"/>
    </xf>
    <xf numFmtId="1" fontId="18" fillId="4" borderId="142" xfId="0" applyNumberFormat="1" applyFont="1" applyFill="1" applyBorder="1" applyAlignment="1">
      <alignment horizontal="center"/>
    </xf>
    <xf numFmtId="0" fontId="18" fillId="0" borderId="0" xfId="0" applyFont="1"/>
    <xf numFmtId="0" fontId="18" fillId="3" borderId="0" xfId="0" applyFont="1" applyFill="1"/>
    <xf numFmtId="0" fontId="18" fillId="0" borderId="1" xfId="0" applyFont="1" applyBorder="1" applyAlignment="1">
      <alignment horizontal="left"/>
    </xf>
    <xf numFmtId="0" fontId="18" fillId="0" borderId="1" xfId="0" applyFont="1" applyBorder="1"/>
    <xf numFmtId="0" fontId="18" fillId="3" borderId="1" xfId="0" applyFont="1" applyFill="1" applyBorder="1"/>
    <xf numFmtId="0" fontId="17" fillId="0" borderId="1" xfId="0" applyFont="1" applyBorder="1" applyAlignment="1">
      <alignment horizontal="left"/>
    </xf>
    <xf numFmtId="0" fontId="17" fillId="0" borderId="2" xfId="0" applyFont="1" applyBorder="1" applyAlignment="1">
      <alignment vertical="center"/>
    </xf>
    <xf numFmtId="0" fontId="17" fillId="0" borderId="2" xfId="0" applyFont="1" applyBorder="1" applyAlignment="1">
      <alignment vertical="center" wrapText="1"/>
    </xf>
    <xf numFmtId="0" fontId="17" fillId="0" borderId="2" xfId="0" applyFont="1" applyBorder="1" applyAlignment="1">
      <alignment horizontal="center" vertical="center" wrapText="1"/>
    </xf>
    <xf numFmtId="0" fontId="18" fillId="0" borderId="3" xfId="0" applyFont="1" applyBorder="1" applyAlignment="1">
      <alignment horizontal="left" vertical="center"/>
    </xf>
    <xf numFmtId="0" fontId="18" fillId="0" borderId="3" xfId="0" applyFont="1" applyBorder="1"/>
    <xf numFmtId="0" fontId="18" fillId="0" borderId="4" xfId="0" applyFont="1" applyBorder="1"/>
    <xf numFmtId="0" fontId="18" fillId="0" borderId="0" xfId="0" applyFont="1" applyAlignment="1">
      <alignment vertical="center"/>
    </xf>
    <xf numFmtId="0" fontId="22" fillId="4" borderId="246" xfId="0" applyFont="1" applyFill="1" applyBorder="1" applyAlignment="1">
      <alignment horizontal="center" vertical="center" wrapText="1"/>
    </xf>
    <xf numFmtId="0" fontId="22" fillId="4" borderId="147" xfId="0" applyFont="1" applyFill="1" applyBorder="1" applyAlignment="1">
      <alignment horizontal="center" vertical="center" wrapText="1"/>
    </xf>
    <xf numFmtId="0" fontId="18" fillId="0" borderId="0" xfId="0" applyFont="1" applyAlignment="1">
      <alignment horizontal="right"/>
    </xf>
    <xf numFmtId="0" fontId="22" fillId="4" borderId="59" xfId="0" applyFont="1" applyFill="1" applyBorder="1" applyAlignment="1">
      <alignment horizontal="center" vertical="center" wrapText="1"/>
    </xf>
    <xf numFmtId="0" fontId="22" fillId="4" borderId="221" xfId="0" applyFont="1" applyFill="1" applyBorder="1" applyAlignment="1">
      <alignment horizontal="center" vertical="center" wrapText="1"/>
    </xf>
    <xf numFmtId="0" fontId="22" fillId="4" borderId="53" xfId="0" applyFont="1" applyFill="1" applyBorder="1" applyAlignment="1">
      <alignment horizontal="center" vertical="center" wrapText="1"/>
    </xf>
    <xf numFmtId="0" fontId="22" fillId="4" borderId="54" xfId="0" applyFont="1" applyFill="1" applyBorder="1" applyAlignment="1">
      <alignment horizontal="center" vertical="center" wrapText="1"/>
    </xf>
    <xf numFmtId="0" fontId="22" fillId="4" borderId="55" xfId="0" applyFont="1" applyFill="1" applyBorder="1" applyAlignment="1">
      <alignment horizontal="center" vertical="center" wrapText="1"/>
    </xf>
    <xf numFmtId="0" fontId="22" fillId="4" borderId="56" xfId="0" applyFont="1" applyFill="1" applyBorder="1" applyAlignment="1">
      <alignment horizontal="center" vertical="center" wrapText="1"/>
    </xf>
    <xf numFmtId="0" fontId="22" fillId="4" borderId="83" xfId="0" applyFont="1" applyFill="1" applyBorder="1" applyAlignment="1">
      <alignment horizontal="center" vertical="center" wrapText="1"/>
    </xf>
    <xf numFmtId="0" fontId="22" fillId="4" borderId="212" xfId="0" applyFont="1" applyFill="1" applyBorder="1" applyAlignment="1">
      <alignment horizontal="center" vertical="center" wrapText="1"/>
    </xf>
    <xf numFmtId="1" fontId="22" fillId="4" borderId="66" xfId="0" applyNumberFormat="1" applyFont="1" applyFill="1" applyBorder="1" applyAlignment="1">
      <alignment horizontal="center" vertical="center" wrapText="1"/>
    </xf>
    <xf numFmtId="0" fontId="22" fillId="2" borderId="66" xfId="0" applyFont="1" applyFill="1" applyBorder="1" applyAlignment="1" applyProtection="1">
      <alignment horizontal="center" vertical="center" wrapText="1"/>
      <protection locked="0"/>
    </xf>
    <xf numFmtId="0" fontId="22" fillId="0" borderId="66" xfId="0" applyFont="1" applyBorder="1" applyAlignment="1" applyProtection="1">
      <alignment horizontal="center" vertical="center" wrapText="1"/>
      <protection locked="0"/>
    </xf>
    <xf numFmtId="0" fontId="22" fillId="2" borderId="79" xfId="0" applyFont="1" applyFill="1" applyBorder="1" applyAlignment="1" applyProtection="1">
      <alignment horizontal="center" vertical="center" wrapText="1"/>
      <protection locked="0"/>
    </xf>
    <xf numFmtId="0" fontId="22" fillId="2" borderId="212" xfId="0" applyFont="1" applyFill="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2" borderId="83" xfId="0" applyFont="1" applyFill="1" applyBorder="1" applyAlignment="1" applyProtection="1">
      <alignment horizontal="center" vertical="center" wrapText="1"/>
      <protection locked="0"/>
    </xf>
    <xf numFmtId="0" fontId="22" fillId="4" borderId="259" xfId="0" applyFont="1" applyFill="1" applyBorder="1" applyAlignment="1">
      <alignment horizontal="center" vertical="center" wrapText="1"/>
    </xf>
    <xf numFmtId="0" fontId="22" fillId="4" borderId="260" xfId="0" applyFont="1" applyFill="1" applyBorder="1" applyAlignment="1">
      <alignment horizontal="center" vertical="center" wrapText="1"/>
    </xf>
    <xf numFmtId="0" fontId="22" fillId="4" borderId="261" xfId="0" applyFont="1" applyFill="1" applyBorder="1" applyAlignment="1">
      <alignment horizontal="center" vertical="center" wrapText="1"/>
    </xf>
    <xf numFmtId="1" fontId="22" fillId="4" borderId="261" xfId="0" applyNumberFormat="1" applyFont="1" applyFill="1" applyBorder="1" applyAlignment="1">
      <alignment horizontal="center" vertical="center" wrapText="1"/>
    </xf>
    <xf numFmtId="0" fontId="22" fillId="2" borderId="261" xfId="0" applyFont="1" applyFill="1" applyBorder="1" applyAlignment="1" applyProtection="1">
      <alignment horizontal="center" vertical="center" wrapText="1"/>
      <protection locked="0"/>
    </xf>
    <xf numFmtId="0" fontId="22" fillId="0" borderId="261" xfId="0" applyFont="1" applyBorder="1" applyAlignment="1" applyProtection="1">
      <alignment horizontal="center" vertical="center" wrapText="1"/>
      <protection locked="0"/>
    </xf>
    <xf numFmtId="0" fontId="22" fillId="2" borderId="262" xfId="0" applyFont="1" applyFill="1" applyBorder="1" applyAlignment="1" applyProtection="1">
      <alignment horizontal="center" vertical="center" wrapText="1"/>
      <protection locked="0"/>
    </xf>
    <xf numFmtId="0" fontId="22" fillId="2" borderId="260" xfId="0" applyFont="1" applyFill="1" applyBorder="1" applyAlignment="1" applyProtection="1">
      <alignment horizontal="center" vertical="center" wrapText="1"/>
      <protection locked="0"/>
    </xf>
    <xf numFmtId="1" fontId="9" fillId="4" borderId="91" xfId="0" applyNumberFormat="1" applyFont="1" applyFill="1" applyBorder="1"/>
    <xf numFmtId="1" fontId="9" fillId="2" borderId="90" xfId="0" applyNumberFormat="1" applyFont="1" applyFill="1" applyBorder="1" applyProtection="1">
      <protection locked="0"/>
    </xf>
    <xf numFmtId="0" fontId="22" fillId="0" borderId="262" xfId="0" applyFont="1" applyBorder="1" applyAlignment="1" applyProtection="1">
      <alignment horizontal="center" vertical="center" wrapText="1"/>
      <protection locked="0"/>
    </xf>
    <xf numFmtId="0" fontId="22" fillId="2" borderId="259" xfId="0" applyFont="1" applyFill="1" applyBorder="1" applyAlignment="1" applyProtection="1">
      <alignment horizontal="center" vertical="center" wrapText="1"/>
      <protection locked="0"/>
    </xf>
    <xf numFmtId="3" fontId="22" fillId="4" borderId="102" xfId="0" applyNumberFormat="1" applyFont="1" applyFill="1" applyBorder="1" applyAlignment="1">
      <alignment horizontal="center" vertical="center"/>
    </xf>
    <xf numFmtId="0" fontId="18" fillId="4" borderId="152" xfId="0" applyFont="1" applyFill="1" applyBorder="1" applyAlignment="1">
      <alignment horizontal="center" vertical="center"/>
    </xf>
    <xf numFmtId="0" fontId="18" fillId="4" borderId="263" xfId="0" applyFont="1" applyFill="1" applyBorder="1" applyAlignment="1">
      <alignment horizontal="center" vertical="center"/>
    </xf>
    <xf numFmtId="0" fontId="18" fillId="4" borderId="98" xfId="0" applyFont="1" applyFill="1" applyBorder="1" applyAlignment="1">
      <alignment horizontal="center" vertical="center"/>
    </xf>
    <xf numFmtId="0" fontId="18" fillId="4" borderId="99" xfId="0" applyFont="1" applyFill="1" applyBorder="1" applyAlignment="1">
      <alignment horizontal="center" vertical="center"/>
    </xf>
    <xf numFmtId="0" fontId="18" fillId="4" borderId="153" xfId="0" applyFont="1" applyFill="1" applyBorder="1" applyAlignment="1">
      <alignment horizontal="center" vertical="center"/>
    </xf>
    <xf numFmtId="1" fontId="18" fillId="4" borderId="263" xfId="0" applyNumberFormat="1" applyFont="1" applyFill="1" applyBorder="1" applyAlignment="1">
      <alignment horizontal="center" vertical="center"/>
    </xf>
    <xf numFmtId="1" fontId="18" fillId="4" borderId="175" xfId="0" applyNumberFormat="1" applyFont="1" applyFill="1" applyBorder="1" applyAlignment="1">
      <alignment horizontal="center" vertical="center"/>
    </xf>
    <xf numFmtId="3" fontId="22" fillId="4" borderId="124" xfId="0" applyNumberFormat="1" applyFont="1" applyFill="1" applyBorder="1" applyAlignment="1">
      <alignment horizontal="center" vertical="center"/>
    </xf>
    <xf numFmtId="3" fontId="22" fillId="2" borderId="124" xfId="0" applyNumberFormat="1" applyFont="1" applyFill="1" applyBorder="1" applyAlignment="1" applyProtection="1">
      <alignment horizontal="center" vertical="center"/>
      <protection locked="0"/>
    </xf>
    <xf numFmtId="1" fontId="18" fillId="4" borderId="78" xfId="0" applyNumberFormat="1" applyFont="1" applyFill="1" applyBorder="1"/>
    <xf numFmtId="1" fontId="18" fillId="4" borderId="66" xfId="0" applyNumberFormat="1" applyFont="1" applyFill="1" applyBorder="1"/>
    <xf numFmtId="0" fontId="18" fillId="4" borderId="66" xfId="0" applyFont="1" applyFill="1" applyBorder="1"/>
    <xf numFmtId="0" fontId="18" fillId="4" borderId="81" xfId="0" applyFont="1" applyFill="1" applyBorder="1"/>
    <xf numFmtId="0" fontId="18" fillId="4" borderId="79" xfId="0" applyFont="1" applyFill="1" applyBorder="1"/>
    <xf numFmtId="1" fontId="18" fillId="4" borderId="79" xfId="0" applyNumberFormat="1" applyFont="1" applyFill="1" applyBorder="1"/>
    <xf numFmtId="1" fontId="18" fillId="4" borderId="176" xfId="0" applyNumberFormat="1" applyFont="1" applyFill="1" applyBorder="1"/>
    <xf numFmtId="0" fontId="18" fillId="4" borderId="63" xfId="0" applyFont="1" applyFill="1" applyBorder="1" applyAlignment="1">
      <alignment horizontal="center" vertical="center"/>
    </xf>
    <xf numFmtId="0" fontId="18" fillId="4" borderId="65" xfId="0" applyFont="1" applyFill="1" applyBorder="1" applyAlignment="1">
      <alignment horizontal="center" vertical="center"/>
    </xf>
    <xf numFmtId="0" fontId="18" fillId="4" borderId="68" xfId="0" applyFont="1" applyFill="1" applyBorder="1" applyAlignment="1">
      <alignment horizontal="center" vertical="center"/>
    </xf>
    <xf numFmtId="0" fontId="18" fillId="4" borderId="75" xfId="0" applyFont="1" applyFill="1" applyBorder="1" applyAlignment="1">
      <alignment horizontal="center" vertical="center"/>
    </xf>
    <xf numFmtId="0" fontId="18" fillId="4" borderId="64" xfId="0" applyFont="1" applyFill="1" applyBorder="1" applyAlignment="1">
      <alignment horizontal="center" vertical="center"/>
    </xf>
    <xf numFmtId="1" fontId="18" fillId="4" borderId="63" xfId="0" applyNumberFormat="1" applyFont="1" applyFill="1" applyBorder="1" applyAlignment="1">
      <alignment horizontal="center" vertical="center"/>
    </xf>
    <xf numFmtId="1" fontId="18" fillId="4" borderId="264" xfId="0" applyNumberFormat="1" applyFont="1" applyFill="1" applyBorder="1" applyAlignment="1">
      <alignment horizontal="center" vertical="center"/>
    </xf>
    <xf numFmtId="0" fontId="18" fillId="4" borderId="77" xfId="0" applyFont="1" applyFill="1" applyBorder="1" applyAlignment="1">
      <alignment horizontal="left" vertical="center"/>
    </xf>
    <xf numFmtId="0" fontId="17" fillId="4" borderId="77" xfId="0" applyFont="1" applyFill="1" applyBorder="1" applyAlignment="1">
      <alignment horizontal="left" vertical="center"/>
    </xf>
    <xf numFmtId="3" fontId="22" fillId="4" borderId="236" xfId="0" applyNumberFormat="1" applyFont="1" applyFill="1" applyBorder="1" applyAlignment="1">
      <alignment horizontal="center" vertical="center"/>
    </xf>
    <xf numFmtId="3" fontId="22" fillId="2" borderId="265" xfId="0" applyNumberFormat="1" applyFont="1" applyFill="1" applyBorder="1" applyAlignment="1" applyProtection="1">
      <alignment horizontal="center" vertical="center"/>
      <protection locked="0"/>
    </xf>
    <xf numFmtId="1" fontId="18" fillId="4" borderId="266" xfId="0" applyNumberFormat="1" applyFont="1" applyFill="1" applyBorder="1"/>
    <xf numFmtId="1" fontId="18" fillId="4" borderId="267" xfId="0" applyNumberFormat="1" applyFont="1" applyFill="1" applyBorder="1"/>
    <xf numFmtId="1" fontId="18" fillId="4" borderId="261" xfId="0" applyNumberFormat="1" applyFont="1" applyFill="1" applyBorder="1"/>
    <xf numFmtId="0" fontId="18" fillId="4" borderId="261" xfId="0" applyFont="1" applyFill="1" applyBorder="1"/>
    <xf numFmtId="0" fontId="18" fillId="4" borderId="268" xfId="0" applyFont="1" applyFill="1" applyBorder="1"/>
    <xf numFmtId="0" fontId="18" fillId="4" borderId="262" xfId="0" applyFont="1" applyFill="1" applyBorder="1"/>
    <xf numFmtId="1" fontId="18" fillId="4" borderId="262" xfId="0" applyNumberFormat="1" applyFont="1" applyFill="1" applyBorder="1"/>
    <xf numFmtId="1" fontId="18" fillId="4" borderId="171" xfId="0" applyNumberFormat="1" applyFont="1" applyFill="1" applyBorder="1"/>
    <xf numFmtId="3" fontId="18" fillId="4" borderId="146" xfId="0" applyNumberFormat="1" applyFont="1" applyFill="1" applyBorder="1" applyAlignment="1">
      <alignment horizontal="center" vertical="center"/>
    </xf>
    <xf numFmtId="0" fontId="18" fillId="4" borderId="136" xfId="0" applyFont="1" applyFill="1" applyBorder="1" applyAlignment="1">
      <alignment horizontal="center" vertical="center"/>
    </xf>
    <xf numFmtId="0" fontId="18" fillId="4" borderId="141" xfId="0" applyFont="1" applyFill="1" applyBorder="1" applyAlignment="1">
      <alignment horizontal="center" vertical="center"/>
    </xf>
    <xf numFmtId="0" fontId="18" fillId="4" borderId="142" xfId="0" applyFont="1" applyFill="1" applyBorder="1" applyAlignment="1">
      <alignment horizontal="center" vertical="center"/>
    </xf>
    <xf numFmtId="0" fontId="18" fillId="4" borderId="143" xfId="0" applyFont="1" applyFill="1" applyBorder="1" applyAlignment="1">
      <alignment horizontal="center" vertical="center"/>
    </xf>
    <xf numFmtId="0" fontId="18" fillId="4" borderId="162" xfId="0" applyFont="1" applyFill="1" applyBorder="1" applyAlignment="1">
      <alignment horizontal="center" vertical="center"/>
    </xf>
    <xf numFmtId="1" fontId="18" fillId="4" borderId="136" xfId="0" applyNumberFormat="1" applyFont="1" applyFill="1" applyBorder="1" applyAlignment="1">
      <alignment horizontal="center" vertical="center"/>
    </xf>
    <xf numFmtId="1" fontId="18" fillId="4" borderId="141" xfId="0" applyNumberFormat="1" applyFont="1" applyFill="1" applyBorder="1" applyAlignment="1">
      <alignment horizontal="center" vertical="center"/>
    </xf>
    <xf numFmtId="1" fontId="18" fillId="4" borderId="174" xfId="0" applyNumberFormat="1" applyFont="1" applyFill="1" applyBorder="1" applyAlignment="1">
      <alignment horizontal="center" vertical="center"/>
    </xf>
    <xf numFmtId="0" fontId="9" fillId="2" borderId="0" xfId="0" applyFont="1" applyFill="1" applyAlignment="1">
      <alignment horizontal="right"/>
    </xf>
    <xf numFmtId="0" fontId="18" fillId="2" borderId="0" xfId="0" applyFont="1" applyFill="1" applyAlignment="1">
      <alignment horizontal="left"/>
    </xf>
    <xf numFmtId="1" fontId="18" fillId="4" borderId="147" xfId="0" applyNumberFormat="1" applyFont="1" applyFill="1" applyBorder="1" applyAlignment="1">
      <alignment horizontal="center" vertical="center" wrapText="1"/>
    </xf>
    <xf numFmtId="1" fontId="18" fillId="4" borderId="191" xfId="0" applyNumberFormat="1" applyFont="1" applyFill="1" applyBorder="1" applyAlignment="1">
      <alignment horizontal="center" vertical="center" wrapText="1"/>
    </xf>
    <xf numFmtId="1" fontId="18" fillId="4" borderId="193" xfId="0" applyNumberFormat="1" applyFont="1" applyFill="1" applyBorder="1" applyAlignment="1">
      <alignment horizontal="center" vertical="center" wrapText="1"/>
    </xf>
    <xf numFmtId="1" fontId="18" fillId="4" borderId="192" xfId="0" applyNumberFormat="1" applyFont="1" applyFill="1" applyBorder="1" applyAlignment="1">
      <alignment horizontal="center" vertical="center" wrapText="1"/>
    </xf>
    <xf numFmtId="1" fontId="18" fillId="4" borderId="269" xfId="0" applyNumberFormat="1" applyFont="1" applyFill="1" applyBorder="1" applyAlignment="1">
      <alignment horizontal="center" vertical="center" wrapText="1"/>
    </xf>
    <xf numFmtId="1" fontId="18" fillId="4" borderId="270" xfId="0" applyNumberFormat="1" applyFont="1" applyFill="1" applyBorder="1" applyAlignment="1">
      <alignment horizontal="center" vertical="center" wrapText="1"/>
    </xf>
    <xf numFmtId="1" fontId="18" fillId="4" borderId="101" xfId="0" applyNumberFormat="1" applyFont="1" applyFill="1" applyBorder="1" applyAlignment="1">
      <alignment horizontal="center" vertical="center"/>
    </xf>
    <xf numFmtId="1" fontId="18" fillId="4" borderId="78" xfId="0" applyNumberFormat="1" applyFont="1" applyFill="1" applyBorder="1" applyAlignment="1">
      <alignment horizontal="right"/>
    </xf>
    <xf numFmtId="1" fontId="18" fillId="4" borderId="80" xfId="0" applyNumberFormat="1" applyFont="1" applyFill="1" applyBorder="1" applyAlignment="1">
      <alignment horizontal="right"/>
    </xf>
    <xf numFmtId="1" fontId="18" fillId="4" borderId="66" xfId="0" applyNumberFormat="1" applyFont="1" applyFill="1" applyBorder="1" applyAlignment="1">
      <alignment horizontal="right"/>
    </xf>
    <xf numFmtId="1" fontId="18" fillId="4" borderId="77" xfId="0" applyNumberFormat="1" applyFont="1" applyFill="1" applyBorder="1" applyAlignment="1">
      <alignment horizontal="right"/>
    </xf>
    <xf numFmtId="1" fontId="18" fillId="4" borderId="77" xfId="0" applyNumberFormat="1" applyFont="1" applyFill="1" applyBorder="1" applyAlignment="1">
      <alignment horizontal="center" vertical="center"/>
    </xf>
    <xf numFmtId="1" fontId="18" fillId="4" borderId="66" xfId="0" applyNumberFormat="1" applyFont="1" applyFill="1" applyBorder="1" applyAlignment="1" applyProtection="1">
      <alignment horizontal="right"/>
      <protection locked="0"/>
    </xf>
    <xf numFmtId="1" fontId="18" fillId="4" borderId="77" xfId="0" applyNumberFormat="1" applyFont="1" applyFill="1" applyBorder="1" applyAlignment="1" applyProtection="1">
      <alignment horizontal="right"/>
      <protection locked="0"/>
    </xf>
    <xf numFmtId="1" fontId="18" fillId="4" borderId="78" xfId="0" applyNumberFormat="1" applyFont="1" applyFill="1" applyBorder="1" applyAlignment="1" applyProtection="1">
      <alignment horizontal="right"/>
      <protection locked="0"/>
    </xf>
    <xf numFmtId="1" fontId="18" fillId="4" borderId="80" xfId="0" applyNumberFormat="1" applyFont="1" applyFill="1" applyBorder="1" applyAlignment="1" applyProtection="1">
      <alignment horizontal="right"/>
      <protection locked="0"/>
    </xf>
    <xf numFmtId="1" fontId="18" fillId="4" borderId="123" xfId="0" applyNumberFormat="1" applyFont="1" applyFill="1" applyBorder="1" applyAlignment="1" applyProtection="1">
      <alignment horizontal="right"/>
      <protection locked="0"/>
    </xf>
    <xf numFmtId="2" fontId="18" fillId="4" borderId="78" xfId="0" applyNumberFormat="1" applyFont="1" applyFill="1" applyBorder="1" applyAlignment="1">
      <alignment horizontal="right"/>
    </xf>
    <xf numFmtId="2" fontId="18" fillId="4" borderId="66" xfId="0" applyNumberFormat="1" applyFont="1" applyFill="1" applyBorder="1" applyAlignment="1">
      <alignment horizontal="right"/>
    </xf>
    <xf numFmtId="2" fontId="18" fillId="4" borderId="66" xfId="0" applyNumberFormat="1" applyFont="1" applyFill="1" applyBorder="1" applyAlignment="1" applyProtection="1">
      <alignment horizontal="right"/>
      <protection locked="0"/>
    </xf>
    <xf numFmtId="2" fontId="18" fillId="4" borderId="77" xfId="0" applyNumberFormat="1" applyFont="1" applyFill="1" applyBorder="1" applyAlignment="1" applyProtection="1">
      <alignment horizontal="right"/>
      <protection locked="0"/>
    </xf>
    <xf numFmtId="2" fontId="18" fillId="4" borderId="78" xfId="0" applyNumberFormat="1" applyFont="1" applyFill="1" applyBorder="1" applyAlignment="1" applyProtection="1">
      <alignment horizontal="right"/>
      <protection locked="0"/>
    </xf>
    <xf numFmtId="1" fontId="18" fillId="4" borderId="190" xfId="0" applyNumberFormat="1" applyFont="1" applyFill="1" applyBorder="1" applyAlignment="1">
      <alignment horizontal="right"/>
    </xf>
    <xf numFmtId="1" fontId="18" fillId="4" borderId="234" xfId="0" applyNumberFormat="1" applyFont="1" applyFill="1" applyBorder="1" applyAlignment="1">
      <alignment horizontal="right"/>
    </xf>
    <xf numFmtId="1" fontId="18" fillId="4" borderId="95" xfId="0" applyNumberFormat="1" applyFont="1" applyFill="1" applyBorder="1" applyAlignment="1">
      <alignment horizontal="center" vertical="center"/>
    </xf>
    <xf numFmtId="1" fontId="18" fillId="4" borderId="89" xfId="0" applyNumberFormat="1" applyFont="1" applyFill="1" applyBorder="1" applyAlignment="1">
      <alignment horizontal="right"/>
    </xf>
    <xf numFmtId="1" fontId="18" fillId="4" borderId="91" xfId="0" applyNumberFormat="1" applyFont="1" applyFill="1" applyBorder="1" applyAlignment="1">
      <alignment horizontal="right"/>
    </xf>
    <xf numFmtId="1" fontId="18" fillId="4" borderId="267" xfId="0" applyNumberFormat="1" applyFont="1" applyFill="1" applyBorder="1" applyAlignment="1">
      <alignment horizontal="right"/>
    </xf>
    <xf numFmtId="1" fontId="18" fillId="4" borderId="261" xfId="0" applyNumberFormat="1" applyFont="1" applyFill="1" applyBorder="1" applyAlignment="1">
      <alignment horizontal="right"/>
    </xf>
    <xf numFmtId="1" fontId="18" fillId="4" borderId="271" xfId="0" applyNumberFormat="1" applyFont="1" applyFill="1" applyBorder="1" applyAlignment="1">
      <alignment horizontal="right"/>
    </xf>
    <xf numFmtId="1" fontId="18" fillId="4" borderId="266" xfId="0" applyNumberFormat="1" applyFont="1" applyFill="1" applyBorder="1" applyAlignment="1">
      <alignment horizontal="right"/>
    </xf>
    <xf numFmtId="1" fontId="18" fillId="4" borderId="145" xfId="0" applyNumberFormat="1" applyFont="1" applyFill="1" applyBorder="1" applyAlignment="1">
      <alignment horizontal="center" vertical="center"/>
    </xf>
    <xf numFmtId="0" fontId="18" fillId="4" borderId="147" xfId="0" applyFont="1" applyFill="1" applyBorder="1" applyAlignment="1">
      <alignment horizontal="center" vertical="center"/>
    </xf>
    <xf numFmtId="0" fontId="18" fillId="4" borderId="142" xfId="0" applyFont="1" applyFill="1" applyBorder="1"/>
    <xf numFmtId="0" fontId="18" fillId="2" borderId="142" xfId="0" applyFont="1" applyFill="1" applyBorder="1" applyProtection="1">
      <protection locked="0"/>
    </xf>
    <xf numFmtId="0" fontId="18" fillId="2" borderId="145" xfId="0" applyFont="1" applyFill="1" applyBorder="1" applyProtection="1">
      <protection locked="0"/>
    </xf>
    <xf numFmtId="0" fontId="18" fillId="2" borderId="136" xfId="0" applyFont="1" applyFill="1" applyBorder="1" applyProtection="1">
      <protection locked="0"/>
    </xf>
    <xf numFmtId="0" fontId="18" fillId="0" borderId="274" xfId="0" applyFont="1" applyBorder="1" applyProtection="1">
      <protection locked="0"/>
    </xf>
    <xf numFmtId="0" fontId="9" fillId="0" borderId="0" xfId="0" applyFont="1"/>
    <xf numFmtId="0" fontId="9" fillId="0" borderId="1" xfId="0" applyFont="1" applyBorder="1"/>
    <xf numFmtId="0" fontId="18" fillId="0" borderId="2" xfId="0" applyFont="1" applyBorder="1"/>
    <xf numFmtId="0" fontId="9" fillId="0" borderId="163" xfId="0" applyFont="1" applyBorder="1" applyAlignment="1" applyProtection="1">
      <alignment horizontal="right"/>
      <protection locked="0"/>
    </xf>
    <xf numFmtId="1" fontId="18" fillId="4" borderId="152" xfId="0" applyNumberFormat="1" applyFont="1" applyFill="1" applyBorder="1" applyAlignment="1">
      <alignment horizontal="center"/>
    </xf>
    <xf numFmtId="1" fontId="18" fillId="4" borderId="263" xfId="0" applyNumberFormat="1" applyFont="1" applyFill="1" applyBorder="1" applyAlignment="1">
      <alignment horizontal="center"/>
    </xf>
    <xf numFmtId="1" fontId="18" fillId="4" borderId="98" xfId="0" applyNumberFormat="1" applyFont="1" applyFill="1" applyBorder="1" applyAlignment="1">
      <alignment horizontal="center"/>
    </xf>
    <xf numFmtId="1" fontId="18" fillId="4" borderId="101" xfId="0" applyNumberFormat="1" applyFont="1" applyFill="1" applyBorder="1" applyAlignment="1">
      <alignment horizontal="center"/>
    </xf>
    <xf numFmtId="1" fontId="18" fillId="0" borderId="78" xfId="0" applyNumberFormat="1" applyFont="1" applyBorder="1" applyAlignment="1" applyProtection="1">
      <alignment horizontal="right"/>
      <protection locked="0"/>
    </xf>
    <xf numFmtId="1" fontId="18" fillId="0" borderId="80" xfId="0" applyNumberFormat="1" applyFont="1" applyBorder="1" applyAlignment="1" applyProtection="1">
      <alignment horizontal="right"/>
      <protection locked="0"/>
    </xf>
    <xf numFmtId="1" fontId="18" fillId="0" borderId="66" xfId="0" applyNumberFormat="1" applyFont="1" applyBorder="1" applyAlignment="1" applyProtection="1">
      <alignment horizontal="right"/>
      <protection locked="0"/>
    </xf>
    <xf numFmtId="2" fontId="18" fillId="4" borderId="78" xfId="0" applyNumberFormat="1" applyFont="1" applyFill="1" applyBorder="1" applyAlignment="1">
      <alignment horizontal="right" vertical="center"/>
    </xf>
    <xf numFmtId="2" fontId="18" fillId="0" borderId="78" xfId="0" applyNumberFormat="1" applyFont="1" applyBorder="1" applyAlignment="1" applyProtection="1">
      <alignment horizontal="right"/>
      <protection locked="0"/>
    </xf>
    <xf numFmtId="2" fontId="18" fillId="4" borderId="77" xfId="0" applyNumberFormat="1" applyFont="1" applyFill="1" applyBorder="1" applyAlignment="1">
      <alignment horizontal="right" vertical="center"/>
    </xf>
    <xf numFmtId="2" fontId="18" fillId="4" borderId="77" xfId="0" applyNumberFormat="1" applyFont="1" applyFill="1" applyBorder="1" applyAlignment="1">
      <alignment horizontal="right"/>
    </xf>
    <xf numFmtId="2" fontId="18" fillId="0" borderId="66" xfId="0" applyNumberFormat="1" applyFont="1" applyBorder="1" applyAlignment="1" applyProtection="1">
      <alignment horizontal="right"/>
      <protection locked="0"/>
    </xf>
    <xf numFmtId="1" fontId="18" fillId="0" borderId="66" xfId="0" applyNumberFormat="1" applyFont="1" applyBorder="1" applyProtection="1">
      <protection locked="0"/>
    </xf>
    <xf numFmtId="1" fontId="18" fillId="4" borderId="77" xfId="0" applyNumberFormat="1" applyFont="1" applyFill="1" applyBorder="1"/>
    <xf numFmtId="2" fontId="18" fillId="4" borderId="190" xfId="0" applyNumberFormat="1" applyFont="1" applyFill="1" applyBorder="1" applyAlignment="1">
      <alignment horizontal="right"/>
    </xf>
    <xf numFmtId="1" fontId="18" fillId="4" borderId="222" xfId="0" applyNumberFormat="1" applyFont="1" applyFill="1" applyBorder="1" applyAlignment="1">
      <alignment horizontal="right"/>
    </xf>
    <xf numFmtId="2" fontId="18" fillId="4" borderId="222" xfId="0" applyNumberFormat="1" applyFont="1" applyFill="1" applyBorder="1" applyAlignment="1">
      <alignment horizontal="right"/>
    </xf>
    <xf numFmtId="2" fontId="18" fillId="4" borderId="278" xfId="0" applyNumberFormat="1" applyFont="1" applyFill="1" applyBorder="1" applyAlignment="1">
      <alignment horizontal="right"/>
    </xf>
    <xf numFmtId="1" fontId="18" fillId="4" borderId="172" xfId="0" applyNumberFormat="1" applyFont="1" applyFill="1" applyBorder="1" applyAlignment="1">
      <alignment horizontal="right"/>
    </xf>
    <xf numFmtId="1" fontId="18" fillId="4" borderId="237" xfId="0" applyNumberFormat="1" applyFont="1" applyFill="1" applyBorder="1" applyAlignment="1">
      <alignment horizontal="right"/>
    </xf>
    <xf numFmtId="1" fontId="18" fillId="4" borderId="110" xfId="0" applyNumberFormat="1" applyFont="1" applyFill="1" applyBorder="1" applyAlignment="1">
      <alignment horizontal="right"/>
    </xf>
    <xf numFmtId="1" fontId="18" fillId="4" borderId="113" xfId="0" applyNumberFormat="1" applyFont="1" applyFill="1" applyBorder="1" applyAlignment="1">
      <alignment horizontal="right"/>
    </xf>
    <xf numFmtId="1" fontId="18" fillId="0" borderId="172" xfId="0" applyNumberFormat="1" applyFont="1" applyBorder="1" applyAlignment="1" applyProtection="1">
      <alignment horizontal="right"/>
      <protection locked="0"/>
    </xf>
    <xf numFmtId="1" fontId="18" fillId="0" borderId="237" xfId="0" applyNumberFormat="1" applyFont="1" applyBorder="1" applyAlignment="1" applyProtection="1">
      <alignment horizontal="right"/>
      <protection locked="0"/>
    </xf>
    <xf numFmtId="1" fontId="18" fillId="0" borderId="110" xfId="0" applyNumberFormat="1" applyFont="1" applyBorder="1" applyAlignment="1" applyProtection="1">
      <alignment horizontal="right"/>
      <protection locked="0"/>
    </xf>
    <xf numFmtId="2" fontId="18" fillId="4" borderId="217" xfId="0" applyNumberFormat="1" applyFont="1" applyFill="1" applyBorder="1" applyAlignment="1">
      <alignment horizontal="right" vertical="center"/>
    </xf>
    <xf numFmtId="2" fontId="18" fillId="4" borderId="142" xfId="0" applyNumberFormat="1" applyFont="1" applyFill="1" applyBorder="1" applyAlignment="1">
      <alignment horizontal="right" vertical="center"/>
    </xf>
    <xf numFmtId="2" fontId="18" fillId="4" borderId="145" xfId="0" applyNumberFormat="1" applyFont="1" applyFill="1" applyBorder="1" applyAlignment="1">
      <alignment horizontal="right" vertical="center"/>
    </xf>
    <xf numFmtId="2" fontId="18" fillId="4" borderId="136" xfId="0" applyNumberFormat="1" applyFont="1" applyFill="1" applyBorder="1" applyAlignment="1">
      <alignment horizontal="right" vertical="center"/>
    </xf>
    <xf numFmtId="1" fontId="15" fillId="2" borderId="163" xfId="0" applyNumberFormat="1" applyFont="1" applyFill="1" applyBorder="1" applyAlignment="1">
      <alignment horizontal="center"/>
    </xf>
    <xf numFmtId="2" fontId="9" fillId="2" borderId="0" xfId="0" applyNumberFormat="1" applyFont="1" applyFill="1"/>
    <xf numFmtId="1" fontId="15" fillId="2" borderId="0" xfId="0" applyNumberFormat="1" applyFont="1" applyFill="1"/>
    <xf numFmtId="1" fontId="1" fillId="0" borderId="0" xfId="0" applyNumberFormat="1" applyFont="1"/>
    <xf numFmtId="2" fontId="1" fillId="0" borderId="0" xfId="0" applyNumberFormat="1" applyFont="1"/>
    <xf numFmtId="1" fontId="18" fillId="6" borderId="98" xfId="0" applyNumberFormat="1" applyFont="1" applyFill="1" applyBorder="1" applyAlignment="1">
      <alignment horizontal="center"/>
    </xf>
    <xf numFmtId="1" fontId="18" fillId="6" borderId="66" xfId="0" applyNumberFormat="1" applyFont="1" applyFill="1" applyBorder="1" applyAlignment="1">
      <alignment horizontal="right"/>
    </xf>
    <xf numFmtId="2" fontId="18" fillId="6" borderId="66" xfId="0" applyNumberFormat="1" applyFont="1" applyFill="1" applyBorder="1" applyAlignment="1">
      <alignment horizontal="right" vertical="center"/>
    </xf>
    <xf numFmtId="2" fontId="18" fillId="6" borderId="66" xfId="0" applyNumberFormat="1" applyFont="1" applyFill="1" applyBorder="1" applyAlignment="1">
      <alignment horizontal="right"/>
    </xf>
    <xf numFmtId="1" fontId="18" fillId="6" borderId="66" xfId="0" applyNumberFormat="1" applyFont="1" applyFill="1" applyBorder="1" applyAlignment="1">
      <alignment horizontal="center" vertical="center"/>
    </xf>
    <xf numFmtId="1" fontId="18" fillId="6" borderId="66" xfId="0" applyNumberFormat="1" applyFont="1" applyFill="1" applyBorder="1"/>
    <xf numFmtId="2" fontId="18" fillId="6" borderId="222" xfId="0" applyNumberFormat="1" applyFont="1" applyFill="1" applyBorder="1" applyAlignment="1">
      <alignment horizontal="right"/>
    </xf>
    <xf numFmtId="1" fontId="18" fillId="6" borderId="110" xfId="0" applyNumberFormat="1" applyFont="1" applyFill="1" applyBorder="1" applyAlignment="1">
      <alignment horizontal="right"/>
    </xf>
    <xf numFmtId="2" fontId="18" fillId="6" borderId="142" xfId="0" applyNumberFormat="1" applyFont="1" applyFill="1" applyBorder="1" applyAlignment="1">
      <alignment horizontal="right" vertical="center"/>
    </xf>
    <xf numFmtId="0" fontId="9" fillId="7" borderId="1" xfId="0" applyFont="1" applyFill="1" applyBorder="1"/>
    <xf numFmtId="0" fontId="18" fillId="7" borderId="0" xfId="0" applyFont="1" applyFill="1"/>
    <xf numFmtId="0" fontId="9" fillId="7" borderId="0" xfId="0" applyFont="1" applyFill="1"/>
    <xf numFmtId="0" fontId="1" fillId="9" borderId="0" xfId="0" applyFont="1" applyFill="1"/>
    <xf numFmtId="0" fontId="18" fillId="7" borderId="142" xfId="0" applyFont="1" applyFill="1" applyBorder="1" applyProtection="1">
      <protection locked="0"/>
    </xf>
    <xf numFmtId="1" fontId="18" fillId="6" borderId="192" xfId="0" applyNumberFormat="1" applyFont="1" applyFill="1" applyBorder="1" applyAlignment="1">
      <alignment horizontal="center" vertical="center" wrapText="1"/>
    </xf>
    <xf numFmtId="1" fontId="18" fillId="6" borderId="98" xfId="0" applyNumberFormat="1" applyFont="1" applyFill="1" applyBorder="1" applyAlignment="1">
      <alignment horizontal="center" vertical="center"/>
    </xf>
    <xf numFmtId="1" fontId="18" fillId="6" borderId="66" xfId="0" applyNumberFormat="1" applyFont="1" applyFill="1" applyBorder="1" applyAlignment="1" applyProtection="1">
      <alignment horizontal="right"/>
      <protection locked="0"/>
    </xf>
    <xf numFmtId="2" fontId="18" fillId="6" borderId="66" xfId="0" applyNumberFormat="1" applyFont="1" applyFill="1" applyBorder="1" applyAlignment="1" applyProtection="1">
      <alignment horizontal="right"/>
      <protection locked="0"/>
    </xf>
    <xf numFmtId="1" fontId="18" fillId="6" borderId="261" xfId="0" applyNumberFormat="1" applyFont="1" applyFill="1" applyBorder="1" applyAlignment="1">
      <alignment horizontal="right"/>
    </xf>
    <xf numFmtId="1" fontId="18" fillId="6" borderId="142" xfId="0" applyNumberFormat="1" applyFont="1" applyFill="1" applyBorder="1" applyAlignment="1">
      <alignment horizontal="center" vertical="center"/>
    </xf>
    <xf numFmtId="1" fontId="9" fillId="8" borderId="57" xfId="0" applyNumberFormat="1" applyFont="1" applyFill="1" applyBorder="1" applyAlignment="1">
      <alignment horizontal="center"/>
    </xf>
    <xf numFmtId="1" fontId="9" fillId="9" borderId="80" xfId="0" applyNumberFormat="1" applyFont="1" applyFill="1" applyBorder="1" applyProtection="1">
      <protection locked="0"/>
    </xf>
    <xf numFmtId="2" fontId="9" fillId="9" borderId="80" xfId="0" applyNumberFormat="1" applyFont="1" applyFill="1" applyBorder="1" applyAlignment="1" applyProtection="1">
      <alignment horizontal="right"/>
      <protection locked="0"/>
    </xf>
    <xf numFmtId="2" fontId="9" fillId="7" borderId="80" xfId="0" applyNumberFormat="1" applyFont="1" applyFill="1" applyBorder="1" applyAlignment="1" applyProtection="1">
      <alignment horizontal="right"/>
      <protection locked="0"/>
    </xf>
    <xf numFmtId="1" fontId="9" fillId="7" borderId="80" xfId="0" applyNumberFormat="1" applyFont="1" applyFill="1" applyBorder="1" applyProtection="1">
      <protection locked="0"/>
    </xf>
    <xf numFmtId="2" fontId="9" fillId="7" borderId="80" xfId="0" applyNumberFormat="1" applyFont="1" applyFill="1" applyBorder="1" applyAlignment="1" applyProtection="1">
      <alignment horizontal="right" vertical="center"/>
      <protection locked="0"/>
    </xf>
    <xf numFmtId="1" fontId="15" fillId="7" borderId="80" xfId="0" applyNumberFormat="1" applyFont="1" applyFill="1" applyBorder="1" applyAlignment="1" applyProtection="1">
      <alignment horizontal="center"/>
      <protection locked="0"/>
    </xf>
    <xf numFmtId="2" fontId="15" fillId="7" borderId="80" xfId="0" applyNumberFormat="1" applyFont="1" applyFill="1" applyBorder="1" applyAlignment="1" applyProtection="1">
      <alignment horizontal="right"/>
      <protection locked="0"/>
    </xf>
    <xf numFmtId="1" fontId="15" fillId="9" borderId="80" xfId="0" applyNumberFormat="1" applyFont="1" applyFill="1" applyBorder="1" applyAlignment="1" applyProtection="1">
      <alignment horizontal="center"/>
      <protection locked="0"/>
    </xf>
    <xf numFmtId="1" fontId="15" fillId="9" borderId="234" xfId="0" applyNumberFormat="1" applyFont="1" applyFill="1" applyBorder="1" applyAlignment="1" applyProtection="1">
      <alignment horizontal="center"/>
      <protection locked="0"/>
    </xf>
    <xf numFmtId="1" fontId="15" fillId="9" borderId="90" xfId="0" applyNumberFormat="1" applyFont="1" applyFill="1" applyBorder="1" applyAlignment="1" applyProtection="1">
      <alignment horizontal="center"/>
      <protection locked="0"/>
    </xf>
    <xf numFmtId="1" fontId="9" fillId="8" borderId="141" xfId="0" applyNumberFormat="1" applyFont="1" applyFill="1" applyBorder="1" applyAlignment="1">
      <alignment horizontal="center" vertical="center"/>
    </xf>
    <xf numFmtId="1" fontId="9" fillId="6" borderId="65" xfId="0" applyNumberFormat="1" applyFont="1" applyFill="1" applyBorder="1" applyAlignment="1">
      <alignment horizontal="center" vertical="center"/>
    </xf>
    <xf numFmtId="2" fontId="9" fillId="6" borderId="65" xfId="0" applyNumberFormat="1" applyFont="1" applyFill="1" applyBorder="1" applyAlignment="1">
      <alignment horizontal="right" vertical="center"/>
    </xf>
    <xf numFmtId="2" fontId="9" fillId="6" borderId="65" xfId="0" applyNumberFormat="1" applyFont="1" applyFill="1" applyBorder="1" applyAlignment="1">
      <alignment horizontal="right"/>
    </xf>
    <xf numFmtId="2" fontId="16" fillId="2" borderId="0" xfId="0" applyNumberFormat="1" applyFont="1" applyFill="1"/>
    <xf numFmtId="3" fontId="31" fillId="0" borderId="152" xfId="0" applyNumberFormat="1" applyFont="1" applyBorder="1" applyProtection="1">
      <protection locked="0"/>
    </xf>
    <xf numFmtId="3" fontId="2" fillId="4" borderId="174" xfId="0" applyNumberFormat="1" applyFont="1" applyFill="1" applyBorder="1" applyAlignment="1">
      <alignment horizontal="center"/>
    </xf>
    <xf numFmtId="3" fontId="1" fillId="0" borderId="0" xfId="0" applyNumberFormat="1" applyFont="1"/>
    <xf numFmtId="2" fontId="33" fillId="2" borderId="68" xfId="0" applyNumberFormat="1" applyFont="1" applyFill="1" applyBorder="1" applyAlignment="1" applyProtection="1">
      <alignment horizontal="right"/>
      <protection locked="0"/>
    </xf>
    <xf numFmtId="2" fontId="18" fillId="2" borderId="0" xfId="0" applyNumberFormat="1" applyFont="1" applyFill="1"/>
    <xf numFmtId="0" fontId="2" fillId="2" borderId="4" xfId="0" applyFont="1" applyFill="1" applyBorder="1" applyAlignment="1">
      <alignment horizontal="left" vertical="center" wrapText="1"/>
    </xf>
    <xf numFmtId="0" fontId="2" fillId="4" borderId="12"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240" xfId="0" applyFont="1" applyFill="1" applyBorder="1" applyAlignment="1">
      <alignment horizontal="center" vertical="center"/>
    </xf>
    <xf numFmtId="0" fontId="2" fillId="4" borderId="168" xfId="0" applyFont="1" applyFill="1" applyBorder="1" applyAlignment="1">
      <alignment horizontal="center" vertical="center"/>
    </xf>
    <xf numFmtId="0" fontId="2" fillId="4" borderId="259" xfId="0" applyFont="1" applyFill="1" applyBorder="1" applyAlignment="1">
      <alignment horizontal="center" vertical="center"/>
    </xf>
    <xf numFmtId="0" fontId="3" fillId="4" borderId="240" xfId="0" applyFont="1" applyFill="1" applyBorder="1" applyAlignment="1">
      <alignment horizontal="center" vertical="center"/>
    </xf>
    <xf numFmtId="0" fontId="3" fillId="4" borderId="168" xfId="0" applyFont="1" applyFill="1" applyBorder="1" applyAlignment="1">
      <alignment horizontal="center" vertical="center"/>
    </xf>
    <xf numFmtId="0" fontId="3" fillId="4" borderId="259" xfId="0" applyFont="1" applyFill="1" applyBorder="1" applyAlignment="1">
      <alignment horizontal="center" vertical="center"/>
    </xf>
    <xf numFmtId="0" fontId="2" fillId="2" borderId="0" xfId="0" applyFont="1" applyFill="1" applyAlignment="1">
      <alignment horizontal="center" wrapText="1"/>
    </xf>
    <xf numFmtId="0" fontId="2" fillId="4" borderId="20"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27"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22" xfId="0" applyFont="1" applyFill="1" applyBorder="1" applyAlignment="1">
      <alignment horizontal="center" vertical="center" wrapText="1"/>
    </xf>
    <xf numFmtId="0" fontId="2" fillId="4" borderId="130" xfId="0" applyFont="1" applyFill="1" applyBorder="1" applyAlignment="1">
      <alignment horizontal="center" vertical="center" wrapText="1"/>
    </xf>
    <xf numFmtId="0" fontId="2" fillId="4" borderId="195" xfId="0" applyFont="1" applyFill="1" applyBorder="1" applyAlignment="1">
      <alignment horizontal="center" vertical="center" wrapText="1"/>
    </xf>
    <xf numFmtId="0" fontId="2" fillId="4" borderId="278" xfId="0" applyFont="1" applyFill="1" applyBorder="1" applyAlignment="1">
      <alignment horizontal="center" vertical="center" wrapText="1"/>
    </xf>
    <xf numFmtId="0" fontId="2" fillId="4" borderId="256" xfId="0" applyFont="1" applyFill="1" applyBorder="1" applyAlignment="1">
      <alignment horizontal="center" vertical="center" wrapText="1"/>
    </xf>
    <xf numFmtId="0" fontId="2" fillId="4" borderId="237" xfId="0" applyFont="1" applyFill="1" applyBorder="1" applyAlignment="1">
      <alignment horizontal="center" vertical="center" wrapText="1"/>
    </xf>
    <xf numFmtId="0" fontId="2" fillId="4" borderId="186" xfId="0" applyFont="1" applyFill="1" applyBorder="1" applyAlignment="1">
      <alignment horizontal="center" vertical="center" wrapText="1"/>
    </xf>
    <xf numFmtId="0" fontId="2" fillId="4" borderId="280" xfId="0" applyFont="1" applyFill="1" applyBorder="1" applyAlignment="1">
      <alignment horizontal="center" vertical="center" wrapText="1"/>
    </xf>
    <xf numFmtId="0" fontId="2" fillId="4" borderId="241" xfId="0" applyFont="1" applyFill="1" applyBorder="1" applyAlignment="1">
      <alignment horizontal="center" vertical="center" wrapText="1"/>
    </xf>
    <xf numFmtId="0" fontId="2" fillId="4" borderId="181" xfId="0" applyFont="1" applyFill="1" applyBorder="1" applyAlignment="1">
      <alignment horizontal="center" vertical="center" wrapText="1"/>
    </xf>
    <xf numFmtId="0" fontId="2" fillId="4" borderId="182" xfId="0" applyFont="1" applyFill="1" applyBorder="1" applyAlignment="1">
      <alignment horizontal="center" vertical="center" wrapText="1"/>
    </xf>
    <xf numFmtId="0" fontId="2" fillId="4" borderId="263" xfId="0" applyFont="1" applyFill="1" applyBorder="1" applyAlignment="1">
      <alignment horizontal="center" vertical="center" wrapText="1"/>
    </xf>
    <xf numFmtId="0" fontId="2" fillId="2" borderId="222" xfId="0" applyFont="1" applyFill="1" applyBorder="1" applyAlignment="1" applyProtection="1">
      <alignment horizontal="center" vertical="center" wrapText="1"/>
      <protection locked="0"/>
    </xf>
    <xf numFmtId="0" fontId="2" fillId="2" borderId="130" xfId="0" applyFont="1" applyFill="1" applyBorder="1" applyAlignment="1" applyProtection="1">
      <alignment horizontal="center" vertical="center" wrapText="1"/>
      <protection locked="0"/>
    </xf>
    <xf numFmtId="0" fontId="2" fillId="2" borderId="261" xfId="0" applyFont="1" applyFill="1" applyBorder="1" applyAlignment="1" applyProtection="1">
      <alignment horizontal="center" vertical="center" wrapText="1"/>
      <protection locked="0"/>
    </xf>
    <xf numFmtId="0" fontId="2" fillId="4" borderId="48"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51" xfId="0" applyFont="1" applyFill="1" applyBorder="1" applyAlignment="1">
      <alignment horizontal="center" vertical="center"/>
    </xf>
    <xf numFmtId="0" fontId="5" fillId="4" borderId="223" xfId="0" applyFont="1" applyFill="1" applyBorder="1" applyAlignment="1">
      <alignment horizontal="center" vertical="center" wrapText="1"/>
    </xf>
    <xf numFmtId="0" fontId="5" fillId="4" borderId="231" xfId="0" applyFont="1" applyFill="1" applyBorder="1" applyAlignment="1">
      <alignment horizontal="center" vertical="center" wrapText="1"/>
    </xf>
    <xf numFmtId="0" fontId="5" fillId="4" borderId="26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49"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2" fillId="4" borderId="261" xfId="0" applyFont="1" applyFill="1" applyBorder="1" applyAlignment="1">
      <alignment horizontal="center" vertical="center" wrapText="1"/>
    </xf>
    <xf numFmtId="0" fontId="2" fillId="2" borderId="223" xfId="0" applyFont="1" applyFill="1" applyBorder="1" applyAlignment="1" applyProtection="1">
      <alignment horizontal="center" vertical="center" wrapText="1"/>
      <protection locked="0"/>
    </xf>
    <xf numFmtId="0" fontId="2" fillId="2" borderId="231" xfId="0" applyFont="1" applyFill="1" applyBorder="1" applyAlignment="1" applyProtection="1">
      <alignment horizontal="center" vertical="center" wrapText="1"/>
      <protection locked="0"/>
    </xf>
    <xf numFmtId="0" fontId="2" fillId="2" borderId="262" xfId="0" applyFont="1" applyFill="1" applyBorder="1" applyAlignment="1" applyProtection="1">
      <alignment horizontal="center" vertical="center" wrapText="1"/>
      <protection locked="0"/>
    </xf>
    <xf numFmtId="0" fontId="2" fillId="4" borderId="190" xfId="0" applyFont="1" applyFill="1" applyBorder="1" applyAlignment="1">
      <alignment horizontal="center" vertical="center" wrapText="1"/>
    </xf>
    <xf numFmtId="0" fontId="2" fillId="4" borderId="170" xfId="0" applyFont="1" applyFill="1" applyBorder="1" applyAlignment="1">
      <alignment horizontal="center" vertical="center" wrapText="1"/>
    </xf>
    <xf numFmtId="0" fontId="2" fillId="4" borderId="266" xfId="0" applyFont="1" applyFill="1" applyBorder="1" applyAlignment="1">
      <alignment horizontal="center" vertical="center" wrapText="1"/>
    </xf>
    <xf numFmtId="0" fontId="2" fillId="2" borderId="244" xfId="0" applyFont="1" applyFill="1" applyBorder="1" applyAlignment="1" applyProtection="1">
      <alignment horizontal="center" vertical="center" wrapText="1"/>
      <protection locked="0"/>
    </xf>
    <xf numFmtId="0" fontId="2" fillId="2" borderId="243" xfId="0" applyFont="1" applyFill="1" applyBorder="1" applyAlignment="1" applyProtection="1">
      <alignment horizontal="center" vertical="center" wrapText="1"/>
      <protection locked="0"/>
    </xf>
    <xf numFmtId="0" fontId="2" fillId="2" borderId="279" xfId="0" applyFont="1" applyFill="1" applyBorder="1" applyAlignment="1" applyProtection="1">
      <alignment horizontal="center" vertical="center" wrapText="1"/>
      <protection locked="0"/>
    </xf>
    <xf numFmtId="0" fontId="2" fillId="4" borderId="255" xfId="0" applyFont="1" applyFill="1" applyBorder="1" applyAlignment="1">
      <alignment horizontal="center" vertical="center" wrapText="1"/>
    </xf>
    <xf numFmtId="0" fontId="2" fillId="4" borderId="252" xfId="0" applyFont="1" applyFill="1" applyBorder="1" applyAlignment="1">
      <alignment horizontal="center" vertical="center" wrapText="1"/>
    </xf>
    <xf numFmtId="0" fontId="2" fillId="4" borderId="102" xfId="0" applyFont="1" applyFill="1" applyBorder="1" applyAlignment="1">
      <alignment horizontal="center" vertical="center" wrapText="1"/>
    </xf>
    <xf numFmtId="0" fontId="5" fillId="4" borderId="276" xfId="0" applyFont="1" applyFill="1" applyBorder="1" applyAlignment="1">
      <alignment horizontal="center" vertical="center" wrapText="1"/>
    </xf>
    <xf numFmtId="0" fontId="2" fillId="4" borderId="222" xfId="0" applyFont="1" applyFill="1" applyBorder="1" applyAlignment="1">
      <alignment horizontal="center" wrapText="1"/>
    </xf>
    <xf numFmtId="0" fontId="2" fillId="4" borderId="130" xfId="0" applyFont="1" applyFill="1" applyBorder="1" applyAlignment="1">
      <alignment horizontal="center" wrapText="1"/>
    </xf>
    <xf numFmtId="0" fontId="2" fillId="4" borderId="261" xfId="0" applyFont="1" applyFill="1" applyBorder="1" applyAlignment="1">
      <alignment horizontal="center" wrapText="1"/>
    </xf>
    <xf numFmtId="3" fontId="2" fillId="4" borderId="63" xfId="0" applyNumberFormat="1" applyFont="1" applyFill="1" applyBorder="1" applyAlignment="1">
      <alignment horizontal="center"/>
    </xf>
    <xf numFmtId="3" fontId="2" fillId="4" borderId="64" xfId="0" applyNumberFormat="1" applyFont="1" applyFill="1" applyBorder="1" applyAlignment="1">
      <alignment horizontal="center"/>
    </xf>
    <xf numFmtId="3" fontId="2" fillId="4" borderId="55" xfId="0" applyNumberFormat="1" applyFont="1" applyFill="1" applyBorder="1" applyAlignment="1">
      <alignment horizontal="center"/>
    </xf>
    <xf numFmtId="3" fontId="2" fillId="4" borderId="56" xfId="0" applyNumberFormat="1" applyFont="1" applyFill="1" applyBorder="1" applyAlignment="1">
      <alignment horizontal="center"/>
    </xf>
    <xf numFmtId="0" fontId="2" fillId="0" borderId="0" xfId="0" applyFont="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3" fontId="2" fillId="4" borderId="140" xfId="0" applyNumberFormat="1" applyFont="1" applyFill="1" applyBorder="1" applyAlignment="1">
      <alignment horizontal="center"/>
    </xf>
    <xf numFmtId="3" fontId="2" fillId="4" borderId="139" xfId="0" applyNumberFormat="1" applyFont="1" applyFill="1" applyBorder="1" applyAlignment="1">
      <alignment horizontal="center"/>
    </xf>
    <xf numFmtId="0" fontId="3" fillId="4" borderId="275" xfId="0" applyFont="1" applyFill="1" applyBorder="1" applyAlignment="1">
      <alignment horizontal="center" vertical="center"/>
    </xf>
    <xf numFmtId="0" fontId="3" fillId="4" borderId="242" xfId="0" applyFont="1" applyFill="1" applyBorder="1" applyAlignment="1">
      <alignment horizontal="center" vertical="center"/>
    </xf>
    <xf numFmtId="0" fontId="3" fillId="4" borderId="247" xfId="0" applyFont="1" applyFill="1" applyBorder="1" applyAlignment="1">
      <alignment horizontal="center" vertical="center"/>
    </xf>
    <xf numFmtId="0" fontId="3" fillId="4" borderId="252" xfId="0" applyFont="1" applyFill="1" applyBorder="1" applyAlignment="1">
      <alignment horizontal="center" vertical="center"/>
    </xf>
    <xf numFmtId="0" fontId="3" fillId="4" borderId="280" xfId="0" applyFont="1" applyFill="1" applyBorder="1" applyAlignment="1">
      <alignment horizontal="center" vertical="center"/>
    </xf>
    <xf numFmtId="0" fontId="3" fillId="4" borderId="253" xfId="0" applyFont="1" applyFill="1" applyBorder="1" applyAlignment="1">
      <alignment horizontal="center" vertical="center"/>
    </xf>
    <xf numFmtId="0" fontId="3" fillId="4" borderId="277" xfId="0" applyFont="1" applyFill="1" applyBorder="1" applyAlignment="1">
      <alignment horizontal="center" vertical="center"/>
    </xf>
    <xf numFmtId="0" fontId="3" fillId="4" borderId="270" xfId="0" applyFont="1" applyFill="1" applyBorder="1" applyAlignment="1">
      <alignment horizontal="center" vertical="center"/>
    </xf>
    <xf numFmtId="0" fontId="3" fillId="4" borderId="218" xfId="0" applyFont="1" applyFill="1" applyBorder="1" applyAlignment="1">
      <alignment horizontal="center" vertical="center"/>
    </xf>
    <xf numFmtId="0" fontId="2" fillId="4" borderId="244" xfId="0" applyFont="1" applyFill="1" applyBorder="1" applyAlignment="1">
      <alignment horizontal="center" vertical="center" wrapText="1"/>
    </xf>
    <xf numFmtId="0" fontId="2" fillId="4" borderId="243" xfId="0" applyFont="1" applyFill="1" applyBorder="1" applyAlignment="1">
      <alignment horizontal="center" vertical="center" wrapText="1"/>
    </xf>
    <xf numFmtId="0" fontId="2" fillId="4" borderId="279" xfId="0" applyFont="1" applyFill="1" applyBorder="1" applyAlignment="1">
      <alignment horizontal="center" vertical="center" wrapText="1"/>
    </xf>
    <xf numFmtId="0" fontId="3" fillId="4" borderId="275" xfId="0" applyFont="1" applyFill="1" applyBorder="1" applyAlignment="1">
      <alignment horizontal="center" vertical="center" wrapText="1"/>
    </xf>
    <xf numFmtId="0" fontId="3" fillId="4" borderId="247" xfId="0" applyFont="1" applyFill="1" applyBorder="1" applyAlignment="1">
      <alignment horizontal="center" vertical="center" wrapText="1"/>
    </xf>
    <xf numFmtId="0" fontId="3" fillId="4" borderId="252" xfId="0" applyFont="1" applyFill="1" applyBorder="1" applyAlignment="1">
      <alignment horizontal="center" vertical="center" wrapText="1"/>
    </xf>
    <xf numFmtId="0" fontId="3" fillId="4" borderId="253" xfId="0" applyFont="1" applyFill="1" applyBorder="1" applyAlignment="1">
      <alignment horizontal="center" vertical="center" wrapText="1"/>
    </xf>
    <xf numFmtId="0" fontId="3" fillId="4" borderId="277" xfId="0" applyFont="1" applyFill="1" applyBorder="1" applyAlignment="1">
      <alignment horizontal="center" vertical="center" wrapText="1"/>
    </xf>
    <xf numFmtId="0" fontId="3" fillId="4" borderId="218" xfId="0" applyFont="1" applyFill="1" applyBorder="1" applyAlignment="1">
      <alignment horizontal="center" vertical="center" wrapText="1"/>
    </xf>
    <xf numFmtId="3" fontId="2" fillId="4" borderId="114" xfId="0" applyNumberFormat="1" applyFont="1" applyFill="1" applyBorder="1" applyAlignment="1">
      <alignment horizontal="center"/>
    </xf>
    <xf numFmtId="3" fontId="2" fillId="4" borderId="177" xfId="0" applyNumberFormat="1" applyFont="1" applyFill="1" applyBorder="1" applyAlignment="1">
      <alignment horizontal="center"/>
    </xf>
    <xf numFmtId="0" fontId="3" fillId="4" borderId="94" xfId="0" applyFont="1" applyFill="1" applyBorder="1" applyAlignment="1">
      <alignment horizontal="left" wrapText="1"/>
    </xf>
    <xf numFmtId="0" fontId="3" fillId="4" borderId="155" xfId="0" applyFont="1" applyFill="1" applyBorder="1" applyAlignment="1">
      <alignment horizontal="left" wrapText="1"/>
    </xf>
    <xf numFmtId="0" fontId="3" fillId="4" borderId="177" xfId="0" applyFont="1" applyFill="1" applyBorder="1" applyAlignment="1">
      <alignment horizontal="left" wrapText="1"/>
    </xf>
    <xf numFmtId="0" fontId="2" fillId="4" borderId="232" xfId="0" applyFont="1" applyFill="1" applyBorder="1" applyAlignment="1">
      <alignment horizontal="left"/>
    </xf>
    <xf numFmtId="0" fontId="2" fillId="4" borderId="243" xfId="0" applyFont="1" applyFill="1" applyBorder="1" applyAlignment="1">
      <alignment horizontal="left"/>
    </xf>
    <xf numFmtId="0" fontId="2" fillId="4" borderId="279" xfId="0" applyFont="1" applyFill="1" applyBorder="1" applyAlignment="1">
      <alignment horizontal="left"/>
    </xf>
    <xf numFmtId="3" fontId="2" fillId="4" borderId="244" xfId="0" applyNumberFormat="1" applyFont="1" applyFill="1" applyBorder="1" applyAlignment="1">
      <alignment horizontal="center"/>
    </xf>
    <xf numFmtId="3" fontId="2" fillId="4" borderId="279" xfId="0" applyNumberFormat="1" applyFont="1" applyFill="1" applyBorder="1" applyAlignment="1">
      <alignment horizontal="center"/>
    </xf>
    <xf numFmtId="3" fontId="2" fillId="4" borderId="124" xfId="0" applyNumberFormat="1" applyFont="1" applyFill="1" applyBorder="1" applyAlignment="1">
      <alignment horizontal="center"/>
    </xf>
    <xf numFmtId="3" fontId="2" fillId="4" borderId="176" xfId="0" applyNumberFormat="1" applyFont="1" applyFill="1" applyBorder="1" applyAlignment="1">
      <alignment horizontal="center"/>
    </xf>
    <xf numFmtId="0" fontId="2" fillId="4" borderId="81" xfId="0" applyFont="1" applyFill="1" applyBorder="1" applyAlignment="1">
      <alignment horizontal="left"/>
    </xf>
    <xf numFmtId="0" fontId="2" fillId="4" borderId="233" xfId="0" applyFont="1" applyFill="1" applyBorder="1" applyAlignment="1">
      <alignment horizontal="left"/>
    </xf>
    <xf numFmtId="0" fontId="2" fillId="4" borderId="176" xfId="0" applyFont="1" applyFill="1" applyBorder="1" applyAlignment="1">
      <alignment horizontal="left"/>
    </xf>
    <xf numFmtId="0" fontId="2" fillId="4" borderId="94" xfId="0" applyFont="1" applyFill="1" applyBorder="1" applyAlignment="1">
      <alignment horizontal="left"/>
    </xf>
    <xf numFmtId="0" fontId="2" fillId="4" borderId="155" xfId="0" applyFont="1" applyFill="1" applyBorder="1" applyAlignment="1">
      <alignment horizontal="left"/>
    </xf>
    <xf numFmtId="0" fontId="2" fillId="4" borderId="177" xfId="0" applyFont="1" applyFill="1" applyBorder="1" applyAlignment="1">
      <alignment horizontal="left"/>
    </xf>
    <xf numFmtId="0" fontId="2" fillId="4" borderId="127" xfId="0" applyFont="1" applyFill="1" applyBorder="1" applyAlignment="1">
      <alignment horizontal="center" vertical="center" wrapText="1"/>
    </xf>
    <xf numFmtId="0" fontId="2" fillId="4" borderId="253" xfId="0" applyFont="1" applyFill="1" applyBorder="1" applyAlignment="1">
      <alignment horizontal="center" vertical="center" wrapText="1"/>
    </xf>
    <xf numFmtId="0" fontId="2" fillId="4" borderId="264" xfId="0" applyFont="1" applyFill="1" applyBorder="1" applyAlignment="1">
      <alignment horizontal="center" vertical="center" wrapText="1"/>
    </xf>
    <xf numFmtId="0" fontId="2" fillId="4" borderId="53" xfId="0" applyFont="1" applyFill="1" applyBorder="1" applyAlignment="1">
      <alignment horizontal="left"/>
    </xf>
    <xf numFmtId="0" fontId="2" fillId="4" borderId="54" xfId="0" applyFont="1" applyFill="1" applyBorder="1" applyAlignment="1">
      <alignment horizontal="left"/>
    </xf>
    <xf numFmtId="0" fontId="3" fillId="4" borderId="85" xfId="0" applyFont="1" applyFill="1" applyBorder="1" applyAlignment="1">
      <alignment horizontal="left"/>
    </xf>
    <xf numFmtId="0" fontId="3" fillId="4" borderId="86" xfId="0" applyFont="1" applyFill="1" applyBorder="1" applyAlignment="1">
      <alignment horizontal="left"/>
    </xf>
    <xf numFmtId="0" fontId="3" fillId="4" borderId="87" xfId="0" applyFont="1" applyFill="1" applyBorder="1" applyAlignment="1">
      <alignment horizontal="left"/>
    </xf>
    <xf numFmtId="0" fontId="2" fillId="4" borderId="66" xfId="0" applyFont="1" applyFill="1" applyBorder="1" applyAlignment="1">
      <alignment horizontal="left"/>
    </xf>
    <xf numFmtId="0" fontId="2" fillId="4" borderId="77" xfId="0" applyFont="1" applyFill="1" applyBorder="1" applyAlignment="1">
      <alignment horizontal="left"/>
    </xf>
    <xf numFmtId="3" fontId="2" fillId="4" borderId="74" xfId="0" applyNumberFormat="1" applyFont="1" applyFill="1" applyBorder="1" applyAlignment="1">
      <alignment horizontal="center"/>
    </xf>
    <xf numFmtId="3" fontId="2" fillId="4" borderId="73" xfId="0" applyNumberFormat="1" applyFont="1" applyFill="1" applyBorder="1" applyAlignment="1">
      <alignment horizontal="center"/>
    </xf>
    <xf numFmtId="0" fontId="2" fillId="4" borderId="137" xfId="0" applyFont="1" applyFill="1" applyBorder="1" applyAlignment="1">
      <alignment horizontal="left"/>
    </xf>
    <xf numFmtId="0" fontId="2" fillId="4" borderId="138" xfId="0" applyFont="1" applyFill="1" applyBorder="1" applyAlignment="1">
      <alignment horizontal="left"/>
    </xf>
    <xf numFmtId="0" fontId="2" fillId="4" borderId="139" xfId="0" applyFont="1" applyFill="1" applyBorder="1" applyAlignment="1">
      <alignment horizontal="left"/>
    </xf>
    <xf numFmtId="0" fontId="2" fillId="4" borderId="125" xfId="0" applyFont="1" applyFill="1" applyBorder="1" applyAlignment="1">
      <alignment horizontal="left"/>
    </xf>
    <xf numFmtId="0" fontId="2" fillId="4" borderId="126" xfId="0" applyFont="1" applyFill="1" applyBorder="1" applyAlignment="1">
      <alignment horizontal="left"/>
    </xf>
    <xf numFmtId="0" fontId="2" fillId="4" borderId="127" xfId="0" applyFont="1" applyFill="1" applyBorder="1" applyAlignment="1">
      <alignment horizontal="left"/>
    </xf>
    <xf numFmtId="0" fontId="7" fillId="4" borderId="71" xfId="0" applyFont="1" applyFill="1" applyBorder="1" applyAlignment="1">
      <alignment horizontal="left"/>
    </xf>
    <xf numFmtId="0" fontId="7" fillId="4" borderId="72" xfId="0" applyFont="1" applyFill="1" applyBorder="1" applyAlignment="1">
      <alignment horizontal="left"/>
    </xf>
    <xf numFmtId="0" fontId="7" fillId="4" borderId="73" xfId="0" applyFont="1" applyFill="1" applyBorder="1" applyAlignment="1">
      <alignment horizontal="left"/>
    </xf>
    <xf numFmtId="0" fontId="2" fillId="4" borderId="123" xfId="0" applyFont="1" applyFill="1" applyBorder="1" applyAlignment="1">
      <alignment horizontal="left"/>
    </xf>
    <xf numFmtId="0" fontId="2" fillId="4" borderId="72" xfId="0" applyFont="1" applyFill="1" applyBorder="1" applyAlignment="1">
      <alignment horizontal="left"/>
    </xf>
    <xf numFmtId="0" fontId="2" fillId="4" borderId="73" xfId="0" applyFont="1" applyFill="1" applyBorder="1" applyAlignment="1">
      <alignment horizontal="left"/>
    </xf>
    <xf numFmtId="0" fontId="2" fillId="4" borderId="115" xfId="0" applyFont="1" applyFill="1" applyBorder="1" applyAlignment="1">
      <alignment horizontal="left"/>
    </xf>
    <xf numFmtId="0" fontId="2" fillId="4" borderId="116" xfId="0" applyFont="1" applyFill="1" applyBorder="1" applyAlignment="1">
      <alignment horizontal="left"/>
    </xf>
    <xf numFmtId="0" fontId="2" fillId="4" borderId="117" xfId="0" applyFont="1" applyFill="1" applyBorder="1" applyAlignment="1">
      <alignment horizontal="left"/>
    </xf>
    <xf numFmtId="0" fontId="7" fillId="4" borderId="71" xfId="0" applyFont="1" applyFill="1" applyBorder="1" applyAlignment="1">
      <alignment horizontal="left" wrapText="1"/>
    </xf>
    <xf numFmtId="0" fontId="7" fillId="4" borderId="72" xfId="0" applyFont="1" applyFill="1" applyBorder="1" applyAlignment="1">
      <alignment horizontal="left" wrapText="1"/>
    </xf>
    <xf numFmtId="0" fontId="7" fillId="4" borderId="73" xfId="0" applyFont="1" applyFill="1" applyBorder="1" applyAlignment="1">
      <alignment horizontal="left" wrapText="1"/>
    </xf>
    <xf numFmtId="0" fontId="3" fillId="4" borderId="85" xfId="0" applyFont="1" applyFill="1" applyBorder="1" applyAlignment="1">
      <alignment horizontal="left" wrapText="1"/>
    </xf>
    <xf numFmtId="0" fontId="3" fillId="4" borderId="86" xfId="0" applyFont="1" applyFill="1" applyBorder="1" applyAlignment="1">
      <alignment horizontal="left" wrapText="1"/>
    </xf>
    <xf numFmtId="0" fontId="3" fillId="4" borderId="87" xfId="0" applyFont="1" applyFill="1" applyBorder="1" applyAlignment="1">
      <alignment horizontal="left" wrapText="1"/>
    </xf>
    <xf numFmtId="0" fontId="2" fillId="4" borderId="71" xfId="0" applyFont="1" applyFill="1" applyBorder="1" applyAlignment="1">
      <alignment horizontal="left" wrapText="1"/>
    </xf>
    <xf numFmtId="0" fontId="2" fillId="4" borderId="72" xfId="0" applyFont="1" applyFill="1" applyBorder="1" applyAlignment="1">
      <alignment horizontal="left" wrapText="1"/>
    </xf>
    <xf numFmtId="0" fontId="2" fillId="4" borderId="73" xfId="0" applyFont="1" applyFill="1" applyBorder="1" applyAlignment="1">
      <alignment horizontal="left" wrapText="1"/>
    </xf>
    <xf numFmtId="0" fontId="2" fillId="4" borderId="97" xfId="0" applyFont="1" applyFill="1" applyBorder="1" applyAlignment="1">
      <alignment horizontal="left" wrapText="1"/>
    </xf>
    <xf numFmtId="0" fontId="2" fillId="4" borderId="10" xfId="0" applyFont="1" applyFill="1" applyBorder="1" applyAlignment="1">
      <alignment horizontal="left" wrapText="1"/>
    </xf>
    <xf numFmtId="0" fontId="2" fillId="4" borderId="11" xfId="0" applyFont="1" applyFill="1" applyBorder="1" applyAlignment="1">
      <alignment horizontal="left" wrapText="1"/>
    </xf>
    <xf numFmtId="3" fontId="2" fillId="4" borderId="88" xfId="0" applyNumberFormat="1" applyFont="1" applyFill="1" applyBorder="1" applyAlignment="1">
      <alignment horizontal="center"/>
    </xf>
    <xf numFmtId="3" fontId="2" fillId="4" borderId="87" xfId="0" applyNumberFormat="1" applyFont="1" applyFill="1" applyBorder="1" applyAlignment="1">
      <alignment horizontal="center"/>
    </xf>
    <xf numFmtId="3" fontId="2" fillId="4" borderId="9" xfId="0" applyNumberFormat="1" applyFont="1" applyFill="1" applyBorder="1" applyAlignment="1">
      <alignment horizontal="center"/>
    </xf>
    <xf numFmtId="3" fontId="2" fillId="4" borderId="11" xfId="0" applyNumberFormat="1" applyFont="1" applyFill="1" applyBorder="1" applyAlignment="1">
      <alignment horizontal="center"/>
    </xf>
    <xf numFmtId="3" fontId="2" fillId="4" borderId="78" xfId="0" applyNumberFormat="1" applyFont="1" applyFill="1" applyBorder="1" applyAlignment="1">
      <alignment horizontal="center"/>
    </xf>
    <xf numFmtId="3" fontId="2" fillId="4" borderId="79" xfId="0" applyNumberFormat="1" applyFont="1" applyFill="1" applyBorder="1" applyAlignment="1">
      <alignment horizontal="center"/>
    </xf>
    <xf numFmtId="0" fontId="2" fillId="4" borderId="145" xfId="0" applyFont="1" applyFill="1" applyBorder="1" applyAlignment="1">
      <alignment horizontal="left"/>
    </xf>
    <xf numFmtId="0" fontId="2" fillId="4" borderId="274" xfId="0" applyFont="1" applyFill="1" applyBorder="1" applyAlignment="1">
      <alignment horizontal="left"/>
    </xf>
    <xf numFmtId="0" fontId="2" fillId="4" borderId="174" xfId="0" applyFont="1" applyFill="1" applyBorder="1" applyAlignment="1">
      <alignment horizontal="left"/>
    </xf>
    <xf numFmtId="0" fontId="3" fillId="4" borderId="94" xfId="0" applyFont="1" applyFill="1" applyBorder="1" applyAlignment="1">
      <alignment horizontal="left"/>
    </xf>
    <xf numFmtId="0" fontId="3" fillId="4" borderId="155" xfId="0" applyFont="1" applyFill="1" applyBorder="1" applyAlignment="1">
      <alignment horizontal="left"/>
    </xf>
    <xf numFmtId="0" fontId="3" fillId="4" borderId="177" xfId="0" applyFont="1" applyFill="1" applyBorder="1" applyAlignment="1">
      <alignment horizontal="left"/>
    </xf>
    <xf numFmtId="0" fontId="2" fillId="4" borderId="232" xfId="0" applyFont="1" applyFill="1" applyBorder="1" applyAlignment="1">
      <alignment horizontal="left" wrapText="1"/>
    </xf>
    <xf numFmtId="0" fontId="2" fillId="4" borderId="243" xfId="0" applyFont="1" applyFill="1" applyBorder="1" applyAlignment="1">
      <alignment horizontal="left" wrapText="1"/>
    </xf>
    <xf numFmtId="0" fontId="2" fillId="4" borderId="279" xfId="0" applyFont="1" applyFill="1" applyBorder="1" applyAlignment="1">
      <alignment horizontal="left" wrapText="1"/>
    </xf>
    <xf numFmtId="0" fontId="2" fillId="4" borderId="81" xfId="0" applyFont="1" applyFill="1" applyBorder="1" applyAlignment="1">
      <alignment horizontal="left" wrapText="1"/>
    </xf>
    <xf numFmtId="0" fontId="2" fillId="4" borderId="233" xfId="0" applyFont="1" applyFill="1" applyBorder="1" applyAlignment="1">
      <alignment horizontal="left" wrapText="1"/>
    </xf>
    <xf numFmtId="0" fontId="2" fillId="4" borderId="176" xfId="0" applyFont="1" applyFill="1" applyBorder="1" applyAlignment="1">
      <alignment horizontal="left" wrapText="1"/>
    </xf>
    <xf numFmtId="0" fontId="7" fillId="4" borderId="81" xfId="0" applyFont="1" applyFill="1" applyBorder="1" applyAlignment="1">
      <alignment horizontal="left" wrapText="1"/>
    </xf>
    <xf numFmtId="0" fontId="7" fillId="4" borderId="233" xfId="0" applyFont="1" applyFill="1" applyBorder="1" applyAlignment="1">
      <alignment horizontal="left" wrapText="1"/>
    </xf>
    <xf numFmtId="0" fontId="7" fillId="4" borderId="176" xfId="0" applyFont="1" applyFill="1" applyBorder="1" applyAlignment="1">
      <alignment horizontal="left" wrapText="1"/>
    </xf>
    <xf numFmtId="0" fontId="7" fillId="4" borderId="81" xfId="0" applyFont="1" applyFill="1" applyBorder="1" applyAlignment="1">
      <alignment horizontal="left"/>
    </xf>
    <xf numFmtId="0" fontId="7" fillId="4" borderId="233" xfId="0" applyFont="1" applyFill="1" applyBorder="1" applyAlignment="1">
      <alignment horizontal="left"/>
    </xf>
    <xf numFmtId="0" fontId="7" fillId="4" borderId="176" xfId="0" applyFont="1" applyFill="1" applyBorder="1" applyAlignment="1">
      <alignment horizontal="left"/>
    </xf>
    <xf numFmtId="0" fontId="13" fillId="3" borderId="0" xfId="0" applyFont="1" applyFill="1" applyAlignment="1">
      <alignment horizontal="left" vertical="center" wrapText="1"/>
    </xf>
    <xf numFmtId="0" fontId="13" fillId="4" borderId="164" xfId="0"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165"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14" fillId="4" borderId="140" xfId="0" applyFont="1" applyFill="1" applyBorder="1" applyAlignment="1">
      <alignment vertical="center" wrapText="1"/>
    </xf>
    <xf numFmtId="0" fontId="14" fillId="4" borderId="139" xfId="0" applyFont="1" applyFill="1" applyBorder="1" applyAlignment="1">
      <alignment vertical="center" wrapText="1"/>
    </xf>
    <xf numFmtId="0" fontId="13" fillId="4" borderId="52" xfId="0" applyFont="1" applyFill="1" applyBorder="1" applyAlignment="1">
      <alignment horizontal="center" vertical="center" wrapText="1"/>
    </xf>
    <xf numFmtId="0" fontId="13" fillId="4" borderId="84" xfId="0" applyFont="1" applyFill="1" applyBorder="1" applyAlignment="1">
      <alignment horizontal="center" vertical="center" wrapText="1"/>
    </xf>
    <xf numFmtId="0" fontId="13" fillId="3" borderId="4" xfId="0" applyFont="1" applyFill="1" applyBorder="1" applyAlignment="1">
      <alignment horizontal="left" wrapText="1"/>
    </xf>
    <xf numFmtId="0" fontId="13" fillId="3" borderId="4" xfId="0" applyFont="1" applyFill="1" applyBorder="1" applyAlignment="1">
      <alignment horizontal="left"/>
    </xf>
    <xf numFmtId="0" fontId="14" fillId="4" borderId="12"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151" xfId="0" applyFont="1" applyFill="1" applyBorder="1" applyAlignment="1">
      <alignment horizontal="center" vertical="center" wrapText="1"/>
    </xf>
    <xf numFmtId="0" fontId="14" fillId="4" borderId="140" xfId="0" applyFont="1" applyFill="1" applyBorder="1" applyAlignment="1">
      <alignment horizontal="center" vertical="center"/>
    </xf>
    <xf numFmtId="0" fontId="14" fillId="4" borderId="138" xfId="0" applyFont="1" applyFill="1" applyBorder="1" applyAlignment="1">
      <alignment horizontal="center" vertical="center"/>
    </xf>
    <xf numFmtId="0" fontId="14" fillId="4" borderId="139" xfId="0" applyFont="1" applyFill="1" applyBorder="1" applyAlignment="1">
      <alignment horizontal="center" vertical="center"/>
    </xf>
    <xf numFmtId="0" fontId="15" fillId="2" borderId="4" xfId="0" applyFont="1" applyFill="1" applyBorder="1" applyAlignment="1">
      <alignment horizontal="left" vertical="top" wrapText="1"/>
    </xf>
    <xf numFmtId="0" fontId="15" fillId="4" borderId="52" xfId="0" applyFont="1" applyFill="1" applyBorder="1" applyAlignment="1">
      <alignment horizontal="left" vertical="center"/>
    </xf>
    <xf numFmtId="0" fontId="15" fillId="4" borderId="41" xfId="0" applyFont="1" applyFill="1" applyBorder="1" applyAlignment="1">
      <alignment horizontal="left" vertical="center"/>
    </xf>
    <xf numFmtId="0" fontId="15" fillId="4" borderId="46" xfId="0" applyFont="1" applyFill="1" applyBorder="1" applyAlignment="1">
      <alignment horizontal="left" vertical="center"/>
    </xf>
    <xf numFmtId="0" fontId="16" fillId="4" borderId="178" xfId="0" applyFont="1" applyFill="1" applyBorder="1" applyAlignment="1">
      <alignment horizontal="center" vertical="center" wrapText="1"/>
    </xf>
    <xf numFmtId="0" fontId="16" fillId="4" borderId="181" xfId="0" applyFont="1" applyFill="1" applyBorder="1" applyAlignment="1">
      <alignment horizontal="center" vertical="center" wrapText="1"/>
    </xf>
    <xf numFmtId="0" fontId="16" fillId="4" borderId="179" xfId="0" applyFont="1" applyFill="1" applyBorder="1" applyAlignment="1">
      <alignment horizontal="center" vertical="center" wrapText="1"/>
    </xf>
    <xf numFmtId="0" fontId="16" fillId="4" borderId="180"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82"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183" xfId="0" applyFont="1" applyFill="1" applyBorder="1" applyAlignment="1">
      <alignment horizontal="center" vertical="center" wrapText="1"/>
    </xf>
    <xf numFmtId="0" fontId="16" fillId="4" borderId="186"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47" xfId="0" applyFont="1" applyFill="1" applyBorder="1" applyAlignment="1">
      <alignment horizontal="center" vertical="center" wrapText="1"/>
    </xf>
    <xf numFmtId="0" fontId="15" fillId="4" borderId="185" xfId="0" applyFont="1" applyFill="1" applyBorder="1" applyAlignment="1">
      <alignment horizontal="center" vertical="center" wrapText="1"/>
    </xf>
    <xf numFmtId="0" fontId="15" fillId="4" borderId="188"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46"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189" xfId="0" applyFont="1" applyFill="1" applyBorder="1" applyAlignment="1">
      <alignment horizontal="center" vertical="center" wrapText="1"/>
    </xf>
    <xf numFmtId="0" fontId="15" fillId="4" borderId="184" xfId="0" applyFont="1" applyFill="1" applyBorder="1" applyAlignment="1">
      <alignment horizontal="center" vertical="center" wrapText="1"/>
    </xf>
    <xf numFmtId="0" fontId="15" fillId="4" borderId="187" xfId="0" applyFont="1" applyFill="1" applyBorder="1" applyAlignment="1">
      <alignment horizontal="center" vertical="center" wrapText="1"/>
    </xf>
    <xf numFmtId="0" fontId="15" fillId="2" borderId="0" xfId="0" applyFont="1" applyFill="1" applyAlignment="1">
      <alignment horizontal="left" wrapText="1"/>
    </xf>
    <xf numFmtId="0" fontId="15" fillId="0" borderId="0" xfId="0" applyFont="1" applyAlignment="1">
      <alignment horizontal="left" wrapText="1"/>
    </xf>
    <xf numFmtId="0" fontId="22" fillId="3" borderId="24" xfId="0" applyFont="1" applyFill="1" applyBorder="1" applyAlignment="1" applyProtection="1">
      <alignment horizontal="center" vertical="center" wrapText="1"/>
      <protection locked="0"/>
    </xf>
    <xf numFmtId="0" fontId="22" fillId="3" borderId="29" xfId="0" applyFont="1" applyFill="1" applyBorder="1" applyAlignment="1" applyProtection="1">
      <alignment horizontal="center" vertical="center" wrapText="1"/>
      <protection locked="0"/>
    </xf>
    <xf numFmtId="0" fontId="22" fillId="3" borderId="48" xfId="0" applyFont="1" applyFill="1" applyBorder="1" applyAlignment="1" applyProtection="1">
      <alignment horizontal="center" vertical="center" wrapText="1"/>
      <protection locked="0"/>
    </xf>
    <xf numFmtId="0" fontId="22" fillId="3" borderId="183" xfId="0" applyFont="1" applyFill="1" applyBorder="1" applyAlignment="1" applyProtection="1">
      <alignment horizontal="center" vertical="center" wrapText="1"/>
      <protection locked="0"/>
    </xf>
    <xf numFmtId="0" fontId="22" fillId="3" borderId="149" xfId="0" applyFont="1" applyFill="1" applyBorder="1" applyAlignment="1" applyProtection="1">
      <alignment horizontal="center" vertical="center" wrapText="1"/>
      <protection locked="0"/>
    </xf>
    <xf numFmtId="0" fontId="22" fillId="3" borderId="150" xfId="0" applyFont="1" applyFill="1" applyBorder="1" applyAlignment="1" applyProtection="1">
      <alignment horizontal="center" vertical="center" wrapText="1"/>
      <protection locked="0"/>
    </xf>
    <xf numFmtId="0" fontId="22" fillId="4" borderId="179"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180" xfId="0" applyFont="1" applyFill="1" applyBorder="1" applyAlignment="1">
      <alignment horizontal="center" vertical="center" wrapText="1"/>
    </xf>
    <xf numFmtId="0" fontId="22" fillId="4" borderId="28"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27" xfId="0" applyFont="1" applyFill="1" applyBorder="1" applyAlignment="1">
      <alignment horizontal="center" vertical="center" wrapText="1"/>
    </xf>
    <xf numFmtId="0" fontId="22" fillId="4" borderId="34" xfId="0" applyFont="1" applyFill="1" applyBorder="1" applyAlignment="1">
      <alignment horizontal="center" vertical="center" wrapText="1"/>
    </xf>
    <xf numFmtId="0" fontId="22" fillId="4" borderId="32"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18" fillId="2" borderId="4" xfId="0" applyFont="1" applyFill="1" applyBorder="1" applyAlignment="1">
      <alignment horizontal="right"/>
    </xf>
    <xf numFmtId="0" fontId="17" fillId="4" borderId="5"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205" xfId="0" applyFont="1" applyFill="1" applyBorder="1" applyAlignment="1">
      <alignment horizontal="center" vertical="center"/>
    </xf>
    <xf numFmtId="0" fontId="17" fillId="4" borderId="206" xfId="0" applyFont="1" applyFill="1" applyBorder="1" applyAlignment="1">
      <alignment horizontal="center" vertical="center"/>
    </xf>
    <xf numFmtId="0" fontId="18" fillId="4" borderId="12" xfId="0" applyFont="1" applyFill="1" applyBorder="1" applyAlignment="1">
      <alignment horizontal="center" vertical="center" wrapText="1"/>
    </xf>
    <xf numFmtId="0" fontId="18" fillId="4" borderId="26" xfId="0" applyFont="1" applyFill="1" applyBorder="1" applyAlignment="1">
      <alignment horizontal="center" vertical="center" wrapText="1"/>
    </xf>
    <xf numFmtId="0" fontId="18" fillId="4" borderId="151" xfId="0" applyFont="1" applyFill="1" applyBorder="1" applyAlignment="1">
      <alignment horizontal="center" vertical="center" wrapText="1"/>
    </xf>
    <xf numFmtId="0" fontId="17" fillId="4" borderId="197" xfId="0" applyFont="1" applyFill="1" applyBorder="1" applyAlignment="1">
      <alignment horizontal="center" vertical="center" wrapText="1"/>
    </xf>
    <xf numFmtId="0" fontId="17" fillId="4" borderId="138" xfId="0" applyFont="1" applyFill="1" applyBorder="1" applyAlignment="1">
      <alignment horizontal="center" vertical="center" wrapText="1"/>
    </xf>
    <xf numFmtId="0" fontId="17" fillId="4" borderId="139"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31" xfId="0" applyFont="1" applyFill="1" applyBorder="1" applyAlignment="1">
      <alignment horizontal="center" vertical="center" wrapText="1"/>
    </xf>
    <xf numFmtId="0" fontId="22" fillId="3" borderId="199" xfId="0" applyFont="1" applyFill="1" applyBorder="1" applyAlignment="1" applyProtection="1">
      <alignment horizontal="center" vertical="center" wrapText="1"/>
      <protection locked="0"/>
    </xf>
    <xf numFmtId="0" fontId="22" fillId="3" borderId="202" xfId="0" applyFont="1" applyFill="1" applyBorder="1" applyAlignment="1" applyProtection="1">
      <alignment horizontal="center" vertical="center" wrapText="1"/>
      <protection locked="0"/>
    </xf>
    <xf numFmtId="0" fontId="22" fillId="2" borderId="207" xfId="0" applyFont="1" applyFill="1" applyBorder="1" applyAlignment="1" applyProtection="1">
      <alignment horizontal="center" vertical="center" wrapText="1"/>
      <protection locked="0"/>
    </xf>
    <xf numFmtId="0" fontId="22" fillId="3" borderId="200" xfId="0" applyFont="1" applyFill="1" applyBorder="1" applyAlignment="1" applyProtection="1">
      <alignment horizontal="center" vertical="center" wrapText="1"/>
      <protection locked="0"/>
    </xf>
    <xf numFmtId="0" fontId="22" fillId="3" borderId="203" xfId="0" applyFont="1" applyFill="1" applyBorder="1" applyAlignment="1" applyProtection="1">
      <alignment horizontal="center" vertical="center" wrapText="1"/>
      <protection locked="0"/>
    </xf>
    <xf numFmtId="0" fontId="22" fillId="2" borderId="208" xfId="0" applyFont="1" applyFill="1" applyBorder="1" applyAlignment="1" applyProtection="1">
      <alignment horizontal="center" vertical="center" wrapText="1"/>
      <protection locked="0"/>
    </xf>
    <xf numFmtId="0" fontId="22" fillId="3" borderId="39" xfId="0" applyFont="1" applyFill="1" applyBorder="1" applyAlignment="1" applyProtection="1">
      <alignment horizontal="center" vertical="center" wrapText="1"/>
      <protection locked="0"/>
    </xf>
    <xf numFmtId="0" fontId="22" fillId="3" borderId="42" xfId="0" applyFont="1" applyFill="1" applyBorder="1" applyAlignment="1" applyProtection="1">
      <alignment horizontal="center" vertical="center" wrapText="1"/>
      <protection locked="0"/>
    </xf>
    <xf numFmtId="0" fontId="22" fillId="3" borderId="49" xfId="0" applyFont="1" applyFill="1" applyBorder="1" applyAlignment="1" applyProtection="1">
      <alignment horizontal="center" vertical="center" wrapText="1"/>
      <protection locked="0"/>
    </xf>
    <xf numFmtId="0" fontId="18" fillId="4" borderId="21" xfId="0" applyFont="1" applyFill="1" applyBorder="1" applyAlignment="1">
      <alignment horizontal="center" vertical="center" wrapText="1"/>
    </xf>
    <xf numFmtId="0" fontId="18" fillId="4" borderId="196"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27"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18" fillId="4" borderId="33" xfId="0" applyFont="1" applyFill="1" applyBorder="1" applyAlignment="1">
      <alignment horizontal="center" vertical="center" wrapText="1"/>
    </xf>
    <xf numFmtId="0" fontId="21" fillId="4" borderId="195" xfId="0" applyFont="1" applyFill="1" applyBorder="1" applyAlignment="1">
      <alignment horizontal="center"/>
    </xf>
    <xf numFmtId="0" fontId="20" fillId="3" borderId="2" xfId="0" applyFont="1" applyFill="1" applyBorder="1" applyAlignment="1">
      <alignment horizontal="left" vertical="center" wrapText="1"/>
    </xf>
    <xf numFmtId="0" fontId="22" fillId="3" borderId="201" xfId="0" applyFont="1" applyFill="1" applyBorder="1" applyAlignment="1" applyProtection="1">
      <alignment horizontal="center" vertical="center" wrapText="1"/>
      <protection locked="0"/>
    </xf>
    <xf numFmtId="0" fontId="22" fillId="2" borderId="204" xfId="0" applyFont="1" applyFill="1" applyBorder="1" applyAlignment="1" applyProtection="1">
      <alignment horizontal="center" vertical="center" wrapText="1"/>
      <protection locked="0"/>
    </xf>
    <xf numFmtId="0" fontId="22" fillId="2" borderId="209" xfId="0" applyFont="1" applyFill="1" applyBorder="1" applyAlignment="1" applyProtection="1">
      <alignment horizontal="center" vertical="center" wrapText="1"/>
      <protection locked="0"/>
    </xf>
    <xf numFmtId="0" fontId="22" fillId="2" borderId="173" xfId="0" applyFont="1" applyFill="1" applyBorder="1" applyAlignment="1" applyProtection="1">
      <alignment horizontal="center" vertical="center" wrapText="1"/>
      <protection locked="0"/>
    </xf>
    <xf numFmtId="0" fontId="22" fillId="3" borderId="198" xfId="0" applyFont="1" applyFill="1" applyBorder="1" applyAlignment="1" applyProtection="1">
      <alignment horizontal="center" vertical="center" wrapText="1"/>
      <protection locked="0"/>
    </xf>
    <xf numFmtId="0" fontId="22" fillId="2" borderId="0" xfId="0" applyFont="1" applyFill="1" applyAlignment="1" applyProtection="1">
      <alignment horizontal="center" vertical="center" wrapText="1"/>
      <protection locked="0"/>
    </xf>
    <xf numFmtId="0" fontId="22" fillId="3" borderId="15" xfId="0" applyFont="1" applyFill="1" applyBorder="1" applyAlignment="1" applyProtection="1">
      <alignment horizontal="center" vertical="center" wrapText="1"/>
      <protection locked="0"/>
    </xf>
    <xf numFmtId="0" fontId="22" fillId="2" borderId="32" xfId="0" applyFont="1" applyFill="1" applyBorder="1" applyAlignment="1" applyProtection="1">
      <alignment horizontal="center" vertical="center" wrapText="1"/>
      <protection locked="0"/>
    </xf>
    <xf numFmtId="0" fontId="22" fillId="3" borderId="36" xfId="0" applyFont="1" applyFill="1" applyBorder="1" applyAlignment="1" applyProtection="1">
      <alignment horizontal="center" vertical="center" wrapText="1"/>
      <protection locked="0"/>
    </xf>
    <xf numFmtId="0" fontId="2" fillId="0" borderId="0" xfId="0" applyFont="1" applyAlignment="1">
      <alignment horizontal="left" vertical="top" wrapText="1"/>
    </xf>
    <xf numFmtId="0" fontId="18" fillId="4" borderId="219" xfId="0" applyFont="1" applyFill="1" applyBorder="1" applyAlignment="1">
      <alignment horizontal="center" vertical="center" wrapText="1"/>
    </xf>
    <xf numFmtId="0" fontId="18" fillId="4" borderId="202" xfId="0" applyFont="1" applyFill="1" applyBorder="1" applyAlignment="1">
      <alignment horizontal="center" vertical="center" wrapText="1"/>
    </xf>
    <xf numFmtId="0" fontId="18" fillId="4" borderId="207" xfId="0" applyFont="1" applyFill="1" applyBorder="1" applyAlignment="1">
      <alignment horizontal="center" vertical="center" wrapText="1"/>
    </xf>
    <xf numFmtId="0" fontId="18" fillId="4" borderId="164"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18" fillId="4" borderId="220" xfId="0" applyFont="1" applyFill="1" applyBorder="1" applyAlignment="1">
      <alignment horizontal="center" vertical="center" wrapText="1"/>
    </xf>
    <xf numFmtId="0" fontId="18" fillId="4" borderId="42" xfId="0" applyFont="1" applyFill="1" applyBorder="1" applyAlignment="1">
      <alignment horizontal="center" vertical="center" wrapText="1"/>
    </xf>
    <xf numFmtId="0" fontId="18" fillId="4" borderId="49" xfId="0" applyFont="1" applyFill="1" applyBorder="1" applyAlignment="1">
      <alignment horizontal="center" vertical="center" wrapText="1"/>
    </xf>
    <xf numFmtId="49" fontId="18" fillId="0" borderId="12" xfId="0" applyNumberFormat="1" applyFont="1" applyBorder="1" applyAlignment="1" applyProtection="1">
      <alignment horizontal="center" vertical="center" wrapText="1"/>
      <protection locked="0"/>
    </xf>
    <xf numFmtId="49" fontId="18" fillId="0" borderId="26" xfId="0" applyNumberFormat="1" applyFont="1" applyBorder="1" applyAlignment="1" applyProtection="1">
      <alignment horizontal="center" vertical="center" wrapText="1"/>
      <protection locked="0"/>
    </xf>
    <xf numFmtId="49" fontId="18" fillId="0" borderId="151" xfId="0" applyNumberFormat="1" applyFont="1" applyBorder="1" applyAlignment="1" applyProtection="1">
      <alignment horizontal="center" vertical="center" wrapText="1"/>
      <protection locked="0"/>
    </xf>
    <xf numFmtId="0" fontId="18" fillId="2" borderId="4" xfId="0" applyFont="1" applyFill="1" applyBorder="1" applyAlignment="1">
      <alignment horizontal="center"/>
    </xf>
    <xf numFmtId="0" fontId="18" fillId="4" borderId="66" xfId="0" applyFont="1" applyFill="1" applyBorder="1" applyAlignment="1">
      <alignment horizontal="center" vertical="center" wrapText="1"/>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205" xfId="0" applyFont="1" applyFill="1" applyBorder="1" applyAlignment="1">
      <alignment horizontal="center" vertical="center"/>
    </xf>
    <xf numFmtId="0" fontId="18" fillId="4" borderId="4" xfId="0" applyFont="1" applyFill="1" applyBorder="1" applyAlignment="1">
      <alignment horizontal="center" vertical="center"/>
    </xf>
    <xf numFmtId="0" fontId="18" fillId="4" borderId="218" xfId="0" applyFont="1" applyFill="1" applyBorder="1" applyAlignment="1">
      <alignment horizontal="center" vertical="center"/>
    </xf>
    <xf numFmtId="0" fontId="18" fillId="2" borderId="140" xfId="0" applyFont="1" applyFill="1" applyBorder="1" applyAlignment="1" applyProtection="1">
      <alignment horizontal="center"/>
      <protection locked="0"/>
    </xf>
    <xf numFmtId="0" fontId="18" fillId="2" borderId="138" xfId="0" applyFont="1" applyFill="1" applyBorder="1" applyAlignment="1" applyProtection="1">
      <alignment horizontal="center"/>
      <protection locked="0"/>
    </xf>
    <xf numFmtId="0" fontId="18" fillId="2" borderId="139" xfId="0" applyFont="1" applyFill="1" applyBorder="1" applyAlignment="1" applyProtection="1">
      <alignment horizontal="center"/>
      <protection locked="0"/>
    </xf>
    <xf numFmtId="0" fontId="22" fillId="4" borderId="20" xfId="0" applyFont="1" applyFill="1" applyBorder="1" applyAlignment="1">
      <alignment horizontal="center" vertical="center" wrapText="1"/>
    </xf>
    <xf numFmtId="0" fontId="22" fillId="4" borderId="29"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3" borderId="20" xfId="0" applyFont="1" applyFill="1" applyBorder="1" applyAlignment="1" applyProtection="1">
      <alignment horizontal="center" vertical="center" wrapText="1"/>
      <protection locked="0"/>
    </xf>
    <xf numFmtId="0" fontId="22" fillId="4" borderId="24"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29" xfId="0" applyFont="1" applyFill="1" applyBorder="1" applyAlignment="1">
      <alignment horizontal="center" vertical="center" wrapText="1"/>
    </xf>
    <xf numFmtId="0" fontId="22" fillId="8" borderId="48" xfId="0" applyFont="1" applyFill="1" applyBorder="1" applyAlignment="1">
      <alignment horizontal="center" vertical="center" wrapText="1"/>
    </xf>
    <xf numFmtId="0" fontId="18" fillId="2" borderId="9" xfId="0" applyFont="1" applyFill="1" applyBorder="1" applyAlignment="1" applyProtection="1">
      <alignment horizontal="center"/>
      <protection locked="0"/>
    </xf>
    <xf numFmtId="0" fontId="18" fillId="2" borderId="10" xfId="0" applyFont="1" applyFill="1" applyBorder="1" applyAlignment="1" applyProtection="1">
      <alignment horizontal="center"/>
      <protection locked="0"/>
    </xf>
    <xf numFmtId="0" fontId="18" fillId="2" borderId="11" xfId="0" applyFont="1" applyFill="1" applyBorder="1" applyAlignment="1" applyProtection="1">
      <alignment horizontal="center"/>
      <protection locked="0"/>
    </xf>
    <xf numFmtId="0" fontId="22" fillId="4" borderId="38" xfId="0" applyFont="1" applyFill="1" applyBorder="1" applyAlignment="1">
      <alignment horizontal="center" vertical="center" wrapText="1"/>
    </xf>
    <xf numFmtId="0" fontId="22" fillId="4" borderId="41" xfId="0" applyFont="1" applyFill="1" applyBorder="1" applyAlignment="1">
      <alignment horizontal="center" vertical="center" wrapText="1"/>
    </xf>
    <xf numFmtId="0" fontId="22" fillId="4" borderId="84" xfId="0" applyFont="1" applyFill="1" applyBorder="1" applyAlignment="1">
      <alignment horizontal="center" vertical="center" wrapText="1"/>
    </xf>
    <xf numFmtId="0" fontId="22" fillId="4" borderId="148" xfId="0" applyFont="1" applyFill="1" applyBorder="1" applyAlignment="1">
      <alignment horizontal="center" vertical="center" wrapText="1"/>
    </xf>
    <xf numFmtId="0" fontId="22" fillId="4" borderId="149" xfId="0" applyFont="1" applyFill="1" applyBorder="1" applyAlignment="1">
      <alignment horizontal="center" vertical="center" wrapText="1"/>
    </xf>
    <xf numFmtId="0" fontId="22" fillId="4" borderId="150"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196" xfId="0" applyFont="1" applyFill="1" applyBorder="1" applyAlignment="1">
      <alignment horizontal="center" vertical="center" wrapText="1"/>
    </xf>
    <xf numFmtId="0" fontId="15" fillId="0" borderId="0" xfId="0" applyFont="1" applyAlignment="1">
      <alignment horizontal="left" vertical="top" wrapText="1"/>
    </xf>
    <xf numFmtId="0" fontId="18" fillId="4" borderId="227" xfId="0" applyFont="1" applyFill="1" applyBorder="1" applyAlignment="1">
      <alignment horizontal="center" vertical="center"/>
    </xf>
    <xf numFmtId="0" fontId="18" fillId="4" borderId="228" xfId="0" applyFont="1" applyFill="1" applyBorder="1" applyAlignment="1">
      <alignment horizontal="center" vertical="center"/>
    </xf>
    <xf numFmtId="0" fontId="18" fillId="4" borderId="229" xfId="0" applyFont="1" applyFill="1" applyBorder="1" applyAlignment="1">
      <alignment horizontal="center" vertical="center"/>
    </xf>
    <xf numFmtId="0" fontId="22" fillId="4" borderId="35" xfId="0" applyFont="1" applyFill="1" applyBorder="1" applyAlignment="1">
      <alignment horizontal="center" vertical="center" wrapText="1"/>
    </xf>
    <xf numFmtId="0" fontId="22" fillId="4" borderId="66" xfId="0" applyFont="1" applyFill="1" applyBorder="1" applyAlignment="1">
      <alignment horizontal="center" vertical="center" wrapText="1"/>
    </xf>
    <xf numFmtId="0" fontId="22" fillId="4" borderId="22" xfId="0" applyFont="1" applyFill="1" applyBorder="1" applyAlignment="1">
      <alignment horizontal="center" vertical="center" wrapText="1"/>
    </xf>
    <xf numFmtId="0" fontId="22" fillId="4" borderId="23" xfId="0" applyFont="1" applyFill="1" applyBorder="1" applyAlignment="1">
      <alignment horizontal="center" vertical="center" wrapText="1"/>
    </xf>
    <xf numFmtId="0" fontId="22" fillId="4" borderId="15"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2" fillId="4" borderId="78" xfId="0" applyFont="1" applyFill="1" applyBorder="1" applyAlignment="1">
      <alignment horizontal="center" vertical="center" wrapText="1"/>
    </xf>
    <xf numFmtId="0" fontId="22" fillId="4" borderId="80" xfId="0" applyFont="1" applyFill="1" applyBorder="1" applyAlignment="1">
      <alignment horizontal="center" vertical="center" wrapText="1"/>
    </xf>
    <xf numFmtId="0" fontId="15" fillId="2" borderId="0" xfId="0" applyFont="1" applyFill="1" applyAlignment="1">
      <alignment horizontal="left" vertical="top" wrapText="1"/>
    </xf>
    <xf numFmtId="0" fontId="15" fillId="2" borderId="6" xfId="0" applyFont="1" applyFill="1" applyBorder="1" applyAlignment="1">
      <alignment horizontal="left" wrapText="1"/>
    </xf>
    <xf numFmtId="0" fontId="22" fillId="4" borderId="230" xfId="0" applyFont="1" applyFill="1" applyBorder="1" applyAlignment="1">
      <alignment horizontal="center" vertical="center" wrapText="1"/>
    </xf>
    <xf numFmtId="0" fontId="22" fillId="3" borderId="66" xfId="0" applyFont="1" applyFill="1" applyBorder="1" applyAlignment="1" applyProtection="1">
      <alignment horizontal="center" vertical="center" wrapText="1"/>
      <protection locked="0"/>
    </xf>
    <xf numFmtId="0" fontId="22" fillId="3" borderId="222" xfId="0" applyFont="1" applyFill="1" applyBorder="1" applyAlignment="1" applyProtection="1">
      <alignment horizontal="center" vertical="center" wrapText="1"/>
      <protection locked="0"/>
    </xf>
    <xf numFmtId="0" fontId="22" fillId="3" borderId="91" xfId="0" applyFont="1" applyFill="1" applyBorder="1" applyAlignment="1" applyProtection="1">
      <alignment horizontal="center" vertical="center" wrapText="1"/>
      <protection locked="0"/>
    </xf>
    <xf numFmtId="0" fontId="18" fillId="2" borderId="3" xfId="0" applyFont="1" applyFill="1" applyBorder="1" applyAlignment="1">
      <alignment horizontal="right"/>
    </xf>
    <xf numFmtId="0" fontId="22" fillId="4" borderId="81"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32" fillId="3" borderId="231" xfId="0" applyFont="1" applyFill="1" applyBorder="1" applyAlignment="1" applyProtection="1">
      <alignment horizontal="center" vertical="center" wrapText="1"/>
      <protection locked="0"/>
    </xf>
    <xf numFmtId="0" fontId="22" fillId="4" borderId="79" xfId="0" applyFont="1" applyFill="1" applyBorder="1" applyAlignment="1" applyProtection="1">
      <alignment horizontal="center" vertical="center" wrapText="1"/>
      <protection locked="0"/>
    </xf>
    <xf numFmtId="0" fontId="22" fillId="5" borderId="79" xfId="0" applyFont="1" applyFill="1" applyBorder="1" applyAlignment="1" applyProtection="1">
      <alignment horizontal="center" vertical="center" wrapText="1"/>
      <protection locked="0"/>
    </xf>
    <xf numFmtId="0" fontId="22" fillId="5" borderId="156" xfId="0" applyFont="1" applyFill="1" applyBorder="1" applyAlignment="1" applyProtection="1">
      <alignment horizontal="center" vertical="center" wrapText="1"/>
      <protection locked="0"/>
    </xf>
    <xf numFmtId="0" fontId="22" fillId="4" borderId="79" xfId="0" applyFont="1" applyFill="1" applyBorder="1" applyAlignment="1">
      <alignment horizontal="center" vertical="center" wrapText="1"/>
    </xf>
    <xf numFmtId="0" fontId="22" fillId="4" borderId="82" xfId="0" applyFont="1" applyFill="1" applyBorder="1" applyAlignment="1">
      <alignment horizontal="center" vertical="center" wrapText="1"/>
    </xf>
    <xf numFmtId="0" fontId="22" fillId="4" borderId="82" xfId="0" applyFont="1" applyFill="1" applyBorder="1" applyAlignment="1" applyProtection="1">
      <alignment horizontal="center" vertical="center" wrapText="1"/>
      <protection locked="0"/>
    </xf>
    <xf numFmtId="0" fontId="22" fillId="5" borderId="82" xfId="0" applyFont="1" applyFill="1" applyBorder="1" applyAlignment="1" applyProtection="1">
      <alignment horizontal="center" vertical="center" wrapText="1"/>
      <protection locked="0"/>
    </xf>
    <xf numFmtId="0" fontId="22" fillId="5" borderId="93" xfId="0" applyFont="1" applyFill="1" applyBorder="1" applyAlignment="1" applyProtection="1">
      <alignment horizontal="center" vertical="center" wrapText="1"/>
      <protection locked="0"/>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1" xfId="0" applyFont="1" applyFill="1" applyBorder="1" applyAlignment="1">
      <alignment horizontal="center" vertical="center"/>
    </xf>
    <xf numFmtId="0" fontId="22" fillId="4" borderId="222" xfId="0" applyFont="1" applyFill="1" applyBorder="1" applyAlignment="1">
      <alignment horizontal="center" vertical="center" wrapText="1"/>
    </xf>
    <xf numFmtId="0" fontId="22" fillId="4" borderId="91" xfId="0" applyFont="1" applyFill="1" applyBorder="1" applyAlignment="1">
      <alignment horizontal="center" vertical="center" wrapText="1"/>
    </xf>
    <xf numFmtId="0" fontId="20" fillId="2" borderId="2" xfId="0" applyFont="1" applyFill="1" applyBorder="1" applyAlignment="1">
      <alignment horizontal="left" vertical="center" wrapText="1"/>
    </xf>
    <xf numFmtId="0" fontId="18" fillId="2" borderId="3" xfId="0" applyFont="1" applyFill="1" applyBorder="1" applyAlignment="1">
      <alignment horizontal="left" vertical="center"/>
    </xf>
    <xf numFmtId="0" fontId="18" fillId="4" borderId="242" xfId="0" applyFont="1" applyFill="1" applyBorder="1" applyAlignment="1">
      <alignment horizontal="center" vertical="center"/>
    </xf>
    <xf numFmtId="0" fontId="22" fillId="4" borderId="25"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22" fillId="4" borderId="50" xfId="0" applyFont="1" applyFill="1" applyBorder="1" applyAlignment="1">
      <alignment horizontal="center" vertical="center" wrapText="1"/>
    </xf>
    <xf numFmtId="0" fontId="15" fillId="2" borderId="173" xfId="0" applyFont="1" applyFill="1" applyBorder="1" applyAlignment="1">
      <alignment horizontal="left" wrapText="1"/>
    </xf>
    <xf numFmtId="0" fontId="15" fillId="2" borderId="0" xfId="0" applyFont="1" applyFill="1" applyAlignment="1">
      <alignment horizontal="center"/>
    </xf>
    <xf numFmtId="0" fontId="22" fillId="4" borderId="247" xfId="0" applyFont="1" applyFill="1" applyBorder="1" applyAlignment="1">
      <alignment horizontal="center" vertical="center" wrapText="1"/>
    </xf>
    <xf numFmtId="0" fontId="22" fillId="4" borderId="248" xfId="0" applyFont="1" applyFill="1" applyBorder="1" applyAlignment="1">
      <alignment horizontal="center" vertical="center" wrapText="1"/>
    </xf>
    <xf numFmtId="0" fontId="22" fillId="4" borderId="253"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47"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49" xfId="0" applyFont="1" applyFill="1" applyBorder="1" applyAlignment="1">
      <alignment horizontal="center" vertical="center" wrapText="1"/>
    </xf>
    <xf numFmtId="0" fontId="22" fillId="4" borderId="46"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2" fillId="4" borderId="186" xfId="0" applyFont="1" applyFill="1" applyBorder="1" applyAlignment="1">
      <alignment horizontal="center" vertical="center" wrapText="1"/>
    </xf>
    <xf numFmtId="0" fontId="22" fillId="4" borderId="110" xfId="0" applyFont="1" applyFill="1" applyBorder="1" applyAlignment="1">
      <alignment horizontal="center" vertical="center" wrapText="1"/>
    </xf>
    <xf numFmtId="0" fontId="17" fillId="4" borderId="43" xfId="0" applyFont="1" applyFill="1" applyBorder="1" applyAlignment="1">
      <alignment horizontal="center" vertical="center"/>
    </xf>
    <xf numFmtId="0" fontId="17" fillId="4" borderId="44" xfId="0" applyFont="1" applyFill="1" applyBorder="1" applyAlignment="1">
      <alignment horizontal="center" vertical="center"/>
    </xf>
    <xf numFmtId="0" fontId="18" fillId="0" borderId="0" xfId="0" applyFont="1" applyAlignment="1">
      <alignment horizontal="left"/>
    </xf>
    <xf numFmtId="0" fontId="22" fillId="4" borderId="250" xfId="0" applyFont="1" applyFill="1" applyBorder="1" applyAlignment="1">
      <alignment horizontal="center" vertical="center" wrapText="1"/>
    </xf>
    <xf numFmtId="0" fontId="22" fillId="4" borderId="251" xfId="0" applyFont="1" applyFill="1" applyBorder="1" applyAlignment="1">
      <alignment horizontal="center" vertical="center" wrapText="1"/>
    </xf>
    <xf numFmtId="0" fontId="22" fillId="4" borderId="252"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49" xfId="0" applyFont="1" applyFill="1" applyBorder="1" applyAlignment="1">
      <alignment horizontal="center" vertical="center" wrapText="1"/>
    </xf>
    <xf numFmtId="0" fontId="18" fillId="0" borderId="0" xfId="0" applyFont="1" applyAlignment="1">
      <alignment horizontal="left" wrapText="1"/>
    </xf>
    <xf numFmtId="0" fontId="17" fillId="4" borderId="254" xfId="0" applyFont="1" applyFill="1" applyBorder="1" applyAlignment="1">
      <alignment horizontal="right" vertical="center"/>
    </xf>
    <xf numFmtId="0" fontId="17" fillId="4" borderId="121" xfId="0" applyFont="1" applyFill="1" applyBorder="1" applyAlignment="1">
      <alignment horizontal="right" vertical="center"/>
    </xf>
    <xf numFmtId="0" fontId="17" fillId="4" borderId="255" xfId="0" applyFont="1" applyFill="1" applyBorder="1" applyAlignment="1">
      <alignment horizontal="right" vertical="center"/>
    </xf>
    <xf numFmtId="0" fontId="17" fillId="4" borderId="256" xfId="0" applyFont="1" applyFill="1" applyBorder="1" applyAlignment="1">
      <alignment horizontal="right" vertical="center"/>
    </xf>
    <xf numFmtId="0" fontId="17" fillId="4" borderId="74" xfId="0" applyFont="1" applyFill="1" applyBorder="1" applyAlignment="1">
      <alignment horizontal="right" vertical="center"/>
    </xf>
    <xf numFmtId="0" fontId="17" fillId="4" borderId="76" xfId="0" applyFont="1" applyFill="1" applyBorder="1" applyAlignment="1">
      <alignment horizontal="right" vertical="center"/>
    </xf>
    <xf numFmtId="0" fontId="17" fillId="4" borderId="257" xfId="0" applyFont="1" applyFill="1" applyBorder="1" applyAlignment="1">
      <alignment horizontal="right" vertical="center"/>
    </xf>
    <xf numFmtId="0" fontId="17" fillId="4" borderId="258" xfId="0" applyFont="1" applyFill="1" applyBorder="1" applyAlignment="1">
      <alignment horizontal="right" vertical="center"/>
    </xf>
    <xf numFmtId="0" fontId="17" fillId="4" borderId="140" xfId="0" applyFont="1" applyFill="1" applyBorder="1" applyAlignment="1">
      <alignment horizontal="right"/>
    </xf>
    <xf numFmtId="0" fontId="17" fillId="4" borderId="161" xfId="0" applyFont="1" applyFill="1" applyBorder="1" applyAlignment="1">
      <alignment horizontal="right"/>
    </xf>
    <xf numFmtId="0" fontId="22" fillId="4" borderId="189" xfId="0" applyFont="1" applyFill="1" applyBorder="1" applyAlignment="1">
      <alignment horizontal="center" vertical="center" wrapText="1"/>
    </xf>
    <xf numFmtId="0" fontId="18" fillId="2" borderId="161" xfId="0" applyFont="1" applyFill="1" applyBorder="1" applyAlignment="1" applyProtection="1">
      <alignment horizontal="center"/>
      <protection locked="0"/>
    </xf>
    <xf numFmtId="0" fontId="18" fillId="4" borderId="55" xfId="0" applyFont="1" applyFill="1" applyBorder="1" applyAlignment="1">
      <alignment horizontal="center" vertical="center"/>
    </xf>
    <xf numFmtId="0" fontId="18" fillId="4" borderId="57" xfId="0" applyFont="1" applyFill="1" applyBorder="1" applyAlignment="1">
      <alignment horizontal="center" vertical="center"/>
    </xf>
    <xf numFmtId="0" fontId="18" fillId="4" borderId="53" xfId="0" applyFont="1" applyFill="1" applyBorder="1" applyAlignment="1">
      <alignment horizontal="center" vertical="center"/>
    </xf>
    <xf numFmtId="0" fontId="18" fillId="4" borderId="54" xfId="0" applyFont="1" applyFill="1" applyBorder="1" applyAlignment="1">
      <alignment horizontal="center" vertical="center"/>
    </xf>
    <xf numFmtId="0" fontId="18" fillId="4" borderId="238" xfId="0" applyFont="1" applyFill="1" applyBorder="1" applyAlignment="1">
      <alignment horizontal="center" vertical="center"/>
    </xf>
    <xf numFmtId="0" fontId="18" fillId="4" borderId="272" xfId="0" applyFont="1" applyFill="1" applyBorder="1" applyAlignment="1">
      <alignment horizontal="center" vertical="center"/>
    </xf>
    <xf numFmtId="0" fontId="18" fillId="4" borderId="273" xfId="0" applyFont="1" applyFill="1" applyBorder="1" applyAlignment="1">
      <alignment horizontal="center" vertical="center"/>
    </xf>
    <xf numFmtId="0" fontId="18" fillId="4" borderId="239" xfId="0" applyFont="1" applyFill="1" applyBorder="1" applyAlignment="1">
      <alignment horizontal="center" vertical="center"/>
    </xf>
    <xf numFmtId="0" fontId="18" fillId="4" borderId="136" xfId="0" applyFont="1" applyFill="1" applyBorder="1" applyAlignment="1">
      <alignment horizontal="center" vertical="center" wrapText="1"/>
    </xf>
    <xf numFmtId="0" fontId="18" fillId="4" borderId="142" xfId="0" applyFont="1" applyFill="1" applyBorder="1" applyAlignment="1">
      <alignment horizontal="center" vertical="center" wrapText="1"/>
    </xf>
    <xf numFmtId="0" fontId="18" fillId="2" borderId="0" xfId="0" applyFont="1" applyFill="1" applyAlignment="1">
      <alignment horizontal="left" vertical="top" wrapText="1"/>
    </xf>
    <xf numFmtId="0" fontId="18" fillId="4" borderId="140" xfId="0" applyFont="1" applyFill="1" applyBorder="1" applyAlignment="1">
      <alignment horizontal="center"/>
    </xf>
    <xf numFmtId="0" fontId="18" fillId="4" borderId="138" xfId="0" applyFont="1" applyFill="1" applyBorder="1" applyAlignment="1">
      <alignment horizontal="center"/>
    </xf>
    <xf numFmtId="0" fontId="18" fillId="4" borderId="139" xfId="0" applyFont="1" applyFill="1" applyBorder="1" applyAlignment="1">
      <alignment horizontal="center"/>
    </xf>
    <xf numFmtId="0" fontId="18" fillId="2" borderId="0" xfId="0" applyFont="1" applyFill="1" applyAlignment="1">
      <alignment horizontal="left" vertical="top"/>
    </xf>
    <xf numFmtId="0" fontId="17" fillId="4" borderId="140" xfId="0" applyFont="1" applyFill="1" applyBorder="1" applyAlignment="1">
      <alignment horizontal="right" vertical="center"/>
    </xf>
    <xf numFmtId="0" fontId="17" fillId="4" borderId="161" xfId="0" applyFont="1" applyFill="1" applyBorder="1" applyAlignment="1">
      <alignment horizontal="right" vertical="center"/>
    </xf>
    <xf numFmtId="0" fontId="18" fillId="4" borderId="9" xfId="0" applyFont="1" applyFill="1" applyBorder="1" applyAlignment="1">
      <alignment horizontal="center"/>
    </xf>
    <xf numFmtId="0" fontId="18" fillId="4" borderId="10" xfId="0" applyFont="1" applyFill="1" applyBorder="1" applyAlignment="1">
      <alignment horizontal="center"/>
    </xf>
    <xf numFmtId="0" fontId="18" fillId="4" borderId="11" xfId="0" applyFont="1" applyFill="1" applyBorder="1" applyAlignment="1">
      <alignment horizontal="center"/>
    </xf>
    <xf numFmtId="0" fontId="22" fillId="6" borderId="20"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6" borderId="48" xfId="0" applyFont="1" applyFill="1" applyBorder="1" applyAlignment="1">
      <alignment horizontal="center" vertical="center" wrapText="1"/>
    </xf>
    <xf numFmtId="0" fontId="22" fillId="4" borderId="231" xfId="0" applyFont="1" applyFill="1" applyBorder="1" applyAlignment="1">
      <alignment horizontal="center" vertical="center" wrapText="1"/>
    </xf>
    <xf numFmtId="0" fontId="22" fillId="4" borderId="42"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18" fillId="2" borderId="2" xfId="0" applyFont="1" applyFill="1" applyBorder="1" applyAlignment="1">
      <alignment horizontal="right"/>
    </xf>
    <xf numFmtId="0" fontId="22" fillId="4" borderId="276" xfId="0" applyFont="1" applyFill="1" applyBorder="1" applyAlignment="1">
      <alignment horizontal="center" vertical="center" wrapText="1"/>
    </xf>
    <xf numFmtId="0" fontId="18" fillId="2" borderId="0" xfId="0" applyFont="1" applyFill="1" applyAlignment="1">
      <alignment horizontal="left"/>
    </xf>
    <xf numFmtId="0" fontId="18" fillId="2" borderId="0" xfId="0" applyFont="1" applyFill="1" applyAlignment="1">
      <alignment horizontal="left" wrapText="1"/>
    </xf>
    <xf numFmtId="0" fontId="18" fillId="4" borderId="275" xfId="0" applyFont="1" applyFill="1" applyBorder="1" applyAlignment="1">
      <alignment horizontal="center" vertical="center" wrapText="1"/>
    </xf>
    <xf numFmtId="0" fontId="18" fillId="4" borderId="251" xfId="0" applyFont="1" applyFill="1" applyBorder="1" applyAlignment="1">
      <alignment horizontal="center" vertical="center" wrapText="1"/>
    </xf>
    <xf numFmtId="0" fontId="18" fillId="4" borderId="277"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84"/>
  <sheetViews>
    <sheetView tabSelected="1" topLeftCell="A4" zoomScale="85" zoomScaleNormal="85" workbookViewId="0">
      <selection activeCell="AC17" sqref="AC17"/>
    </sheetView>
  </sheetViews>
  <sheetFormatPr defaultColWidth="9.109375" defaultRowHeight="12.75" customHeight="1" x14ac:dyDescent="0.25"/>
  <cols>
    <col min="1" max="1" width="2.88671875" style="2" customWidth="1"/>
    <col min="2" max="2" width="9.109375" style="2" bestFit="1" customWidth="1"/>
    <col min="3" max="5" width="11.44140625" style="2" customWidth="1"/>
    <col min="6" max="6" width="35.44140625" style="2" customWidth="1"/>
    <col min="7" max="7" width="8.109375" style="2" customWidth="1"/>
    <col min="8" max="8" width="10" style="2" customWidth="1"/>
    <col min="9" max="10" width="16.33203125" style="2" customWidth="1"/>
    <col min="11" max="11" width="21.33203125" style="2" customWidth="1"/>
    <col min="12" max="12" width="18.109375" style="2" customWidth="1"/>
    <col min="13" max="13" width="15.88671875" style="2" customWidth="1"/>
    <col min="14" max="15" width="16.33203125" style="2" customWidth="1"/>
    <col min="16" max="16" width="19.6640625" style="2" customWidth="1"/>
    <col min="17" max="17" width="17.5546875" style="2" customWidth="1"/>
    <col min="18" max="18" width="16.33203125" style="2" customWidth="1"/>
    <col min="19" max="19" width="14.44140625" style="2" customWidth="1"/>
    <col min="20" max="20" width="17.5546875" style="2" customWidth="1"/>
    <col min="21" max="22" width="16.33203125" style="2" customWidth="1"/>
    <col min="23" max="23" width="13.44140625" style="2" customWidth="1"/>
    <col min="24" max="24" width="17.88671875" style="2" customWidth="1"/>
    <col min="25" max="25" width="13.5546875" style="2" customWidth="1"/>
    <col min="26" max="26" width="13.88671875" style="2" customWidth="1"/>
    <col min="27" max="27" width="13.44140625" style="2" customWidth="1"/>
    <col min="28" max="29" width="10.6640625" style="2" customWidth="1"/>
    <col min="30" max="30" width="12.88671875" style="2" customWidth="1"/>
    <col min="31" max="32" width="16.33203125" style="2" customWidth="1"/>
    <col min="33" max="33" width="14.33203125" style="2" customWidth="1"/>
    <col min="34" max="34" width="18.109375" style="2" customWidth="1"/>
    <col min="35" max="35" width="15.88671875" style="2" customWidth="1"/>
    <col min="36" max="37" width="16.33203125" style="2" customWidth="1"/>
    <col min="38" max="38" width="19.6640625" style="2" customWidth="1"/>
    <col min="39" max="39" width="17.5546875" style="2" customWidth="1"/>
    <col min="40" max="40" width="16.33203125" style="2" customWidth="1"/>
    <col min="41" max="41" width="14.44140625" style="2" customWidth="1"/>
    <col min="42" max="42" width="17.5546875" style="2" customWidth="1"/>
    <col min="43" max="44" width="16.33203125" style="2" customWidth="1"/>
    <col min="45" max="45" width="13.44140625" style="2" customWidth="1"/>
    <col min="46" max="47" width="17.88671875" style="2" customWidth="1"/>
    <col min="48" max="48" width="14.109375" style="2" customWidth="1"/>
    <col min="49" max="49" width="24.109375" style="2" customWidth="1"/>
    <col min="50" max="16384" width="9.109375" style="1"/>
  </cols>
  <sheetData>
    <row r="1" spans="1:49" ht="13.8" x14ac:dyDescent="0.25">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ht="13.8" x14ac:dyDescent="0.25">
      <c r="A2" s="3"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ht="13.8"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ht="13.8"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13.8" x14ac:dyDescent="0.25">
      <c r="A5" s="5" t="s">
        <v>2</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3.8"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ht="18" customHeight="1" x14ac:dyDescent="0.25">
      <c r="A7" s="1"/>
      <c r="B7" s="850"/>
      <c r="C7" s="850"/>
      <c r="D7" s="850"/>
      <c r="E7" s="850"/>
      <c r="F7" s="850"/>
      <c r="G7" s="850"/>
      <c r="H7" s="850"/>
      <c r="I7" s="850"/>
      <c r="J7" s="850"/>
      <c r="K7" s="850"/>
      <c r="L7" s="850"/>
      <c r="M7" s="6"/>
      <c r="N7" s="6"/>
      <c r="O7" s="1"/>
      <c r="P7" s="1"/>
      <c r="Q7" s="1"/>
      <c r="R7" s="1"/>
      <c r="S7" s="1"/>
      <c r="T7" s="1"/>
      <c r="U7" s="1"/>
      <c r="V7" s="1"/>
      <c r="W7" s="1"/>
      <c r="X7" s="1"/>
      <c r="Y7" s="1"/>
      <c r="Z7" s="1"/>
      <c r="AA7" s="1"/>
      <c r="AB7" s="1"/>
      <c r="AC7" s="1"/>
      <c r="AD7" s="1"/>
      <c r="AE7" s="1"/>
      <c r="AF7" s="1"/>
      <c r="AG7" s="1"/>
      <c r="AH7" s="1"/>
      <c r="AI7" s="6"/>
      <c r="AJ7" s="6"/>
      <c r="AK7" s="1"/>
      <c r="AL7" s="1"/>
      <c r="AM7" s="1"/>
      <c r="AN7" s="1"/>
      <c r="AO7" s="1"/>
      <c r="AP7" s="1"/>
      <c r="AQ7" s="1"/>
      <c r="AR7" s="1"/>
      <c r="AS7" s="1"/>
      <c r="AT7" s="1"/>
      <c r="AU7" s="1"/>
      <c r="AV7" s="1"/>
      <c r="AW7" s="1"/>
    </row>
    <row r="8" spans="1:49" ht="29.25" customHeight="1" x14ac:dyDescent="0.25">
      <c r="A8" s="1"/>
      <c r="B8" s="7"/>
      <c r="C8" s="7"/>
      <c r="D8" s="7"/>
      <c r="E8" s="7"/>
      <c r="F8" s="7"/>
      <c r="G8" s="1"/>
      <c r="H8" s="1"/>
      <c r="I8" s="758"/>
      <c r="J8" s="797"/>
      <c r="K8" s="758"/>
      <c r="L8" s="1"/>
      <c r="M8" s="1"/>
      <c r="N8" s="1"/>
      <c r="O8" s="1"/>
      <c r="P8" s="1"/>
      <c r="Q8" s="1"/>
      <c r="R8" s="1"/>
      <c r="S8" s="1"/>
      <c r="T8" s="1"/>
      <c r="U8" s="1"/>
      <c r="V8" s="1"/>
      <c r="W8" s="1"/>
      <c r="X8" s="1"/>
      <c r="Y8" s="1"/>
      <c r="Z8" s="1"/>
      <c r="AA8" s="1"/>
      <c r="AB8" s="1"/>
      <c r="AC8" s="1"/>
      <c r="AD8" s="1"/>
      <c r="AE8" s="758"/>
      <c r="AF8" s="1"/>
      <c r="AG8" s="758"/>
      <c r="AH8" s="758"/>
      <c r="AI8" s="1"/>
      <c r="AJ8" s="1"/>
      <c r="AK8" s="800" t="s">
        <v>3</v>
      </c>
      <c r="AL8" s="800"/>
      <c r="AM8" s="800"/>
      <c r="AN8" s="800"/>
      <c r="AO8" s="800"/>
      <c r="AP8" s="1"/>
      <c r="AQ8" s="1"/>
      <c r="AR8" s="1"/>
      <c r="AS8" s="1"/>
      <c r="AT8" s="1"/>
      <c r="AU8" s="1"/>
      <c r="AV8" s="800"/>
      <c r="AW8" s="800"/>
    </row>
    <row r="9" spans="1:49" ht="15.75" customHeight="1" x14ac:dyDescent="0.25">
      <c r="A9" s="1"/>
      <c r="B9" s="851" t="s">
        <v>4</v>
      </c>
      <c r="C9" s="852"/>
      <c r="D9" s="852"/>
      <c r="E9" s="852"/>
      <c r="F9" s="853"/>
      <c r="G9" s="860" t="s">
        <v>5</v>
      </c>
      <c r="H9" s="861"/>
      <c r="I9" s="866" t="s">
        <v>6</v>
      </c>
      <c r="J9" s="867"/>
      <c r="K9" s="867"/>
      <c r="L9" s="867"/>
      <c r="M9" s="867"/>
      <c r="N9" s="867"/>
      <c r="O9" s="867"/>
      <c r="P9" s="867"/>
      <c r="Q9" s="867"/>
      <c r="R9" s="867"/>
      <c r="S9" s="867"/>
      <c r="T9" s="867"/>
      <c r="U9" s="867"/>
      <c r="V9" s="867"/>
      <c r="W9" s="867"/>
      <c r="X9" s="867"/>
      <c r="Y9" s="867"/>
      <c r="Z9" s="867"/>
      <c r="AA9" s="867"/>
      <c r="AB9" s="867"/>
      <c r="AC9" s="867"/>
      <c r="AD9" s="868"/>
      <c r="AE9" s="866" t="str">
        <f>'Forma 9'!$AC$9</f>
        <v>CŠT sistema 1</v>
      </c>
      <c r="AF9" s="867"/>
      <c r="AG9" s="867"/>
      <c r="AH9" s="867"/>
      <c r="AI9" s="867"/>
      <c r="AJ9" s="867"/>
      <c r="AK9" s="867"/>
      <c r="AL9" s="867"/>
      <c r="AM9" s="867"/>
      <c r="AN9" s="867"/>
      <c r="AO9" s="867"/>
      <c r="AP9" s="867"/>
      <c r="AQ9" s="867"/>
      <c r="AR9" s="867"/>
      <c r="AS9" s="867"/>
      <c r="AT9" s="867"/>
      <c r="AU9" s="868"/>
      <c r="AV9" s="801" t="s">
        <v>7</v>
      </c>
      <c r="AW9" s="844" t="s">
        <v>8</v>
      </c>
    </row>
    <row r="10" spans="1:49" ht="15.75" customHeight="1" x14ac:dyDescent="0.25">
      <c r="A10" s="1"/>
      <c r="B10" s="854"/>
      <c r="C10" s="855"/>
      <c r="D10" s="855"/>
      <c r="E10" s="855"/>
      <c r="F10" s="856"/>
      <c r="G10" s="862"/>
      <c r="H10" s="863"/>
      <c r="I10" s="877" t="s">
        <v>9</v>
      </c>
      <c r="J10" s="815"/>
      <c r="K10" s="816"/>
      <c r="L10" s="814" t="s">
        <v>10</v>
      </c>
      <c r="M10" s="815"/>
      <c r="N10" s="816"/>
      <c r="O10" s="811" t="s">
        <v>11</v>
      </c>
      <c r="P10" s="814" t="s">
        <v>12</v>
      </c>
      <c r="Q10" s="815"/>
      <c r="R10" s="815"/>
      <c r="S10" s="816"/>
      <c r="T10" s="811" t="s">
        <v>13</v>
      </c>
      <c r="U10" s="814" t="s">
        <v>14</v>
      </c>
      <c r="V10" s="815"/>
      <c r="W10" s="816"/>
      <c r="X10" s="811" t="s">
        <v>15</v>
      </c>
      <c r="Y10" s="814" t="s">
        <v>16</v>
      </c>
      <c r="Z10" s="815"/>
      <c r="AA10" s="816"/>
      <c r="AB10" s="869" t="s">
        <v>17</v>
      </c>
      <c r="AC10" s="870"/>
      <c r="AD10" s="871"/>
      <c r="AE10" s="877" t="s">
        <v>18</v>
      </c>
      <c r="AF10" s="815"/>
      <c r="AG10" s="816"/>
      <c r="AH10" s="814" t="s">
        <v>10</v>
      </c>
      <c r="AI10" s="815"/>
      <c r="AJ10" s="816"/>
      <c r="AK10" s="811" t="s">
        <v>19</v>
      </c>
      <c r="AL10" s="814" t="s">
        <v>12</v>
      </c>
      <c r="AM10" s="815"/>
      <c r="AN10" s="815"/>
      <c r="AO10" s="816"/>
      <c r="AP10" s="811" t="s">
        <v>13</v>
      </c>
      <c r="AQ10" s="814" t="s">
        <v>14</v>
      </c>
      <c r="AR10" s="815"/>
      <c r="AS10" s="816"/>
      <c r="AT10" s="826" t="s">
        <v>15</v>
      </c>
      <c r="AU10" s="823" t="s">
        <v>17</v>
      </c>
      <c r="AV10" s="802"/>
      <c r="AW10" s="845"/>
    </row>
    <row r="11" spans="1:49" ht="15.75" customHeight="1" x14ac:dyDescent="0.25">
      <c r="A11" s="1"/>
      <c r="B11" s="854"/>
      <c r="C11" s="855"/>
      <c r="D11" s="855"/>
      <c r="E11" s="855"/>
      <c r="F11" s="856"/>
      <c r="G11" s="862"/>
      <c r="H11" s="863"/>
      <c r="I11" s="878"/>
      <c r="J11" s="818"/>
      <c r="K11" s="819"/>
      <c r="L11" s="817"/>
      <c r="M11" s="818"/>
      <c r="N11" s="819"/>
      <c r="O11" s="812"/>
      <c r="P11" s="817"/>
      <c r="Q11" s="818"/>
      <c r="R11" s="818"/>
      <c r="S11" s="819"/>
      <c r="T11" s="812"/>
      <c r="U11" s="817"/>
      <c r="V11" s="818"/>
      <c r="W11" s="819"/>
      <c r="X11" s="812"/>
      <c r="Y11" s="817"/>
      <c r="Z11" s="818"/>
      <c r="AA11" s="819"/>
      <c r="AB11" s="817"/>
      <c r="AC11" s="818"/>
      <c r="AD11" s="872"/>
      <c r="AE11" s="878"/>
      <c r="AF11" s="818"/>
      <c r="AG11" s="819"/>
      <c r="AH11" s="817"/>
      <c r="AI11" s="818"/>
      <c r="AJ11" s="819"/>
      <c r="AK11" s="812"/>
      <c r="AL11" s="817"/>
      <c r="AM11" s="818"/>
      <c r="AN11" s="818"/>
      <c r="AO11" s="819"/>
      <c r="AP11" s="812"/>
      <c r="AQ11" s="817"/>
      <c r="AR11" s="818"/>
      <c r="AS11" s="819"/>
      <c r="AT11" s="812"/>
      <c r="AU11" s="824"/>
      <c r="AV11" s="802"/>
      <c r="AW11" s="845"/>
    </row>
    <row r="12" spans="1:49" s="8" customFormat="1" ht="37.5" customHeight="1" x14ac:dyDescent="0.3">
      <c r="B12" s="854"/>
      <c r="C12" s="855"/>
      <c r="D12" s="855"/>
      <c r="E12" s="855"/>
      <c r="F12" s="856"/>
      <c r="G12" s="862"/>
      <c r="H12" s="863"/>
      <c r="I12" s="879"/>
      <c r="J12" s="821"/>
      <c r="K12" s="822"/>
      <c r="L12" s="820"/>
      <c r="M12" s="821"/>
      <c r="N12" s="822"/>
      <c r="O12" s="813"/>
      <c r="P12" s="820"/>
      <c r="Q12" s="821"/>
      <c r="R12" s="821"/>
      <c r="S12" s="822"/>
      <c r="T12" s="813"/>
      <c r="U12" s="820"/>
      <c r="V12" s="821"/>
      <c r="W12" s="822"/>
      <c r="X12" s="813"/>
      <c r="Y12" s="820"/>
      <c r="Z12" s="821"/>
      <c r="AA12" s="822"/>
      <c r="AB12" s="820"/>
      <c r="AC12" s="821"/>
      <c r="AD12" s="873"/>
      <c r="AE12" s="879"/>
      <c r="AF12" s="821"/>
      <c r="AG12" s="822"/>
      <c r="AH12" s="820"/>
      <c r="AI12" s="821"/>
      <c r="AJ12" s="822"/>
      <c r="AK12" s="813"/>
      <c r="AL12" s="820"/>
      <c r="AM12" s="821"/>
      <c r="AN12" s="821"/>
      <c r="AO12" s="822"/>
      <c r="AP12" s="813"/>
      <c r="AQ12" s="820"/>
      <c r="AR12" s="821"/>
      <c r="AS12" s="822"/>
      <c r="AT12" s="813"/>
      <c r="AU12" s="825"/>
      <c r="AV12" s="802"/>
      <c r="AW12" s="845"/>
    </row>
    <row r="13" spans="1:49" s="8" customFormat="1" ht="15.75" customHeight="1" x14ac:dyDescent="0.3">
      <c r="B13" s="854"/>
      <c r="C13" s="855"/>
      <c r="D13" s="855"/>
      <c r="E13" s="855"/>
      <c r="F13" s="856"/>
      <c r="G13" s="862"/>
      <c r="H13" s="863"/>
      <c r="I13" s="874" t="s">
        <v>20</v>
      </c>
      <c r="J13" s="826" t="s">
        <v>21</v>
      </c>
      <c r="K13" s="826" t="str">
        <f>'Forma 9'!$I$13</f>
        <v xml:space="preserve">... paslauga (produktas) </v>
      </c>
      <c r="L13" s="826" t="s">
        <v>22</v>
      </c>
      <c r="M13" s="826" t="s">
        <v>23</v>
      </c>
      <c r="N13" s="826" t="str">
        <f>'Forma 9'!$L$13</f>
        <v xml:space="preserve">... paslauga (produktas) </v>
      </c>
      <c r="O13" s="826" t="str">
        <f>'Forma 9'!$M$13</f>
        <v xml:space="preserve">... paslauga (produktas) </v>
      </c>
      <c r="P13" s="826" t="s">
        <v>24</v>
      </c>
      <c r="Q13" s="826" t="s">
        <v>25</v>
      </c>
      <c r="R13" s="826" t="s">
        <v>26</v>
      </c>
      <c r="S13" s="826" t="str">
        <f>'Forma 9'!$Q$13</f>
        <v xml:space="preserve">... paslauga (produktas) </v>
      </c>
      <c r="T13" s="826" t="str">
        <f>'Forma 9'!$R$13</f>
        <v xml:space="preserve">... paslauga (produktas) </v>
      </c>
      <c r="U13" s="826" t="s">
        <v>27</v>
      </c>
      <c r="V13" s="826" t="s">
        <v>28</v>
      </c>
      <c r="W13" s="826" t="str">
        <f>'Forma 9'!$U$13</f>
        <v xml:space="preserve">... paslauga (produktas) </v>
      </c>
      <c r="X13" s="826" t="str">
        <f>'Forma 9'!$V$13</f>
        <v xml:space="preserve">... paslauga (produktas) </v>
      </c>
      <c r="Y13" s="826" t="s">
        <v>29</v>
      </c>
      <c r="Z13" s="826" t="s">
        <v>30</v>
      </c>
      <c r="AA13" s="826" t="str">
        <f>'Forma 9'!$Y$13</f>
        <v xml:space="preserve">... paslauga (produktas) </v>
      </c>
      <c r="AB13" s="826" t="s">
        <v>29</v>
      </c>
      <c r="AC13" s="826" t="s">
        <v>31</v>
      </c>
      <c r="AD13" s="882" t="str">
        <f>'Forma 9'!$AB$13</f>
        <v>Daugiabučių namų modernizacija, BŪ veikla</v>
      </c>
      <c r="AE13" s="874" t="s">
        <v>20</v>
      </c>
      <c r="AF13" s="826" t="s">
        <v>21</v>
      </c>
      <c r="AG13" s="826" t="str">
        <f>'Forma 9'!$AG$13</f>
        <v xml:space="preserve">... paslauga (produktas) </v>
      </c>
      <c r="AH13" s="826" t="s">
        <v>22</v>
      </c>
      <c r="AI13" s="826" t="s">
        <v>23</v>
      </c>
      <c r="AJ13" s="826" t="str">
        <f>'Forma 9'!$AJ$13</f>
        <v xml:space="preserve">... paslauga (produktas) </v>
      </c>
      <c r="AK13" s="826" t="str">
        <f>'Forma 9'!$AK$13</f>
        <v xml:space="preserve">... paslauga (produktas) </v>
      </c>
      <c r="AL13" s="826" t="s">
        <v>24</v>
      </c>
      <c r="AM13" s="826" t="s">
        <v>25</v>
      </c>
      <c r="AN13" s="826" t="s">
        <v>26</v>
      </c>
      <c r="AO13" s="826">
        <f>'Forma 9'!$I$133</f>
        <v>0</v>
      </c>
      <c r="AP13" s="826">
        <f>'Forma 9'!$I$134</f>
        <v>0</v>
      </c>
      <c r="AQ13" s="826" t="s">
        <v>27</v>
      </c>
      <c r="AR13" s="826" t="s">
        <v>28</v>
      </c>
      <c r="AS13" s="826">
        <f>'Forma 9'!$I$135</f>
        <v>0</v>
      </c>
      <c r="AT13" s="826">
        <f>'Forma 9'!$I$136</f>
        <v>0</v>
      </c>
      <c r="AU13" s="885" t="s">
        <v>31</v>
      </c>
      <c r="AV13" s="802"/>
      <c r="AW13" s="845"/>
    </row>
    <row r="14" spans="1:49" s="8" customFormat="1" ht="15.75" customHeight="1" x14ac:dyDescent="0.3">
      <c r="B14" s="854"/>
      <c r="C14" s="855"/>
      <c r="D14" s="855"/>
      <c r="E14" s="855"/>
      <c r="F14" s="856"/>
      <c r="G14" s="862"/>
      <c r="H14" s="863"/>
      <c r="I14" s="875"/>
      <c r="J14" s="812"/>
      <c r="K14" s="812"/>
      <c r="L14" s="812"/>
      <c r="M14" s="812"/>
      <c r="N14" s="812"/>
      <c r="O14" s="812"/>
      <c r="P14" s="812"/>
      <c r="Q14" s="812"/>
      <c r="R14" s="812"/>
      <c r="S14" s="812"/>
      <c r="T14" s="812"/>
      <c r="U14" s="812"/>
      <c r="V14" s="812"/>
      <c r="W14" s="812"/>
      <c r="X14" s="812"/>
      <c r="Y14" s="812"/>
      <c r="Z14" s="812"/>
      <c r="AA14" s="812"/>
      <c r="AB14" s="812"/>
      <c r="AC14" s="880"/>
      <c r="AD14" s="883"/>
      <c r="AE14" s="875"/>
      <c r="AF14" s="812"/>
      <c r="AG14" s="812"/>
      <c r="AH14" s="812"/>
      <c r="AI14" s="812"/>
      <c r="AJ14" s="812"/>
      <c r="AK14" s="812"/>
      <c r="AL14" s="812"/>
      <c r="AM14" s="812"/>
      <c r="AN14" s="812"/>
      <c r="AO14" s="812"/>
      <c r="AP14" s="812"/>
      <c r="AQ14" s="812"/>
      <c r="AR14" s="812"/>
      <c r="AS14" s="812"/>
      <c r="AT14" s="812"/>
      <c r="AU14" s="886"/>
      <c r="AV14" s="802"/>
      <c r="AW14" s="845"/>
    </row>
    <row r="15" spans="1:49" s="8" customFormat="1" ht="15.75" customHeight="1" x14ac:dyDescent="0.3">
      <c r="B15" s="854"/>
      <c r="C15" s="855"/>
      <c r="D15" s="855"/>
      <c r="E15" s="855"/>
      <c r="F15" s="856"/>
      <c r="G15" s="862"/>
      <c r="H15" s="863"/>
      <c r="I15" s="875"/>
      <c r="J15" s="812"/>
      <c r="K15" s="812"/>
      <c r="L15" s="812"/>
      <c r="M15" s="812"/>
      <c r="N15" s="812"/>
      <c r="O15" s="812"/>
      <c r="P15" s="812"/>
      <c r="Q15" s="812"/>
      <c r="R15" s="812"/>
      <c r="S15" s="812"/>
      <c r="T15" s="812"/>
      <c r="U15" s="812"/>
      <c r="V15" s="812"/>
      <c r="W15" s="812"/>
      <c r="X15" s="812"/>
      <c r="Y15" s="812"/>
      <c r="Z15" s="812"/>
      <c r="AA15" s="812"/>
      <c r="AB15" s="812"/>
      <c r="AC15" s="880"/>
      <c r="AD15" s="883"/>
      <c r="AE15" s="875"/>
      <c r="AF15" s="812"/>
      <c r="AG15" s="812"/>
      <c r="AH15" s="812"/>
      <c r="AI15" s="812"/>
      <c r="AJ15" s="812"/>
      <c r="AK15" s="812"/>
      <c r="AL15" s="812"/>
      <c r="AM15" s="812"/>
      <c r="AN15" s="812"/>
      <c r="AO15" s="812"/>
      <c r="AP15" s="812"/>
      <c r="AQ15" s="812"/>
      <c r="AR15" s="812"/>
      <c r="AS15" s="812"/>
      <c r="AT15" s="812"/>
      <c r="AU15" s="886"/>
      <c r="AV15" s="802"/>
      <c r="AW15" s="845"/>
    </row>
    <row r="16" spans="1:49" s="8" customFormat="1" ht="13.5" customHeight="1" x14ac:dyDescent="0.3">
      <c r="B16" s="857"/>
      <c r="C16" s="858"/>
      <c r="D16" s="858"/>
      <c r="E16" s="858"/>
      <c r="F16" s="859"/>
      <c r="G16" s="864"/>
      <c r="H16" s="865"/>
      <c r="I16" s="876"/>
      <c r="J16" s="843"/>
      <c r="K16" s="843"/>
      <c r="L16" s="843"/>
      <c r="M16" s="842"/>
      <c r="N16" s="843"/>
      <c r="O16" s="843"/>
      <c r="P16" s="843"/>
      <c r="Q16" s="843"/>
      <c r="R16" s="843"/>
      <c r="S16" s="843"/>
      <c r="T16" s="843"/>
      <c r="U16" s="843"/>
      <c r="V16" s="842"/>
      <c r="W16" s="843"/>
      <c r="X16" s="843"/>
      <c r="Y16" s="843"/>
      <c r="Z16" s="843"/>
      <c r="AA16" s="843"/>
      <c r="AB16" s="843"/>
      <c r="AC16" s="881"/>
      <c r="AD16" s="884"/>
      <c r="AE16" s="876"/>
      <c r="AF16" s="843"/>
      <c r="AG16" s="843"/>
      <c r="AH16" s="843"/>
      <c r="AI16" s="842"/>
      <c r="AJ16" s="843"/>
      <c r="AK16" s="843"/>
      <c r="AL16" s="843"/>
      <c r="AM16" s="843"/>
      <c r="AN16" s="843"/>
      <c r="AO16" s="843"/>
      <c r="AP16" s="843"/>
      <c r="AQ16" s="843"/>
      <c r="AR16" s="842"/>
      <c r="AS16" s="843"/>
      <c r="AT16" s="842"/>
      <c r="AU16" s="887"/>
      <c r="AV16" s="803"/>
      <c r="AW16" s="846"/>
    </row>
    <row r="17" spans="2:49" s="1" customFormat="1" ht="14.25" customHeight="1" x14ac:dyDescent="0.25">
      <c r="B17" s="9"/>
      <c r="C17" s="953" t="s">
        <v>32</v>
      </c>
      <c r="D17" s="953"/>
      <c r="E17" s="953"/>
      <c r="F17" s="954"/>
      <c r="G17" s="907">
        <f>SUM(G19:G22)</f>
        <v>5548600.4017000003</v>
      </c>
      <c r="H17" s="908">
        <f>SUM(H19:H21)</f>
        <v>0</v>
      </c>
      <c r="I17" s="10">
        <f t="shared" ref="I17:AB17" si="0">SUM(I19:I22)</f>
        <v>3264277.06</v>
      </c>
      <c r="J17" s="11">
        <f t="shared" si="0"/>
        <v>0</v>
      </c>
      <c r="K17" s="11">
        <f t="shared" si="0"/>
        <v>0</v>
      </c>
      <c r="L17" s="11">
        <f t="shared" si="0"/>
        <v>521253.7705000001</v>
      </c>
      <c r="M17" s="11">
        <f t="shared" si="0"/>
        <v>0</v>
      </c>
      <c r="N17" s="11">
        <f t="shared" si="0"/>
        <v>0</v>
      </c>
      <c r="O17" s="11">
        <f t="shared" si="0"/>
        <v>31467.221199999789</v>
      </c>
      <c r="P17" s="11">
        <f t="shared" si="0"/>
        <v>270598.98000000004</v>
      </c>
      <c r="Q17" s="11">
        <f t="shared" si="0"/>
        <v>0</v>
      </c>
      <c r="R17" s="11">
        <f t="shared" si="0"/>
        <v>53100.72</v>
      </c>
      <c r="S17" s="11">
        <f t="shared" si="0"/>
        <v>0</v>
      </c>
      <c r="T17" s="11">
        <f t="shared" si="0"/>
        <v>0</v>
      </c>
      <c r="U17" s="11">
        <f t="shared" si="0"/>
        <v>22159.200000000001</v>
      </c>
      <c r="V17" s="11">
        <f t="shared" si="0"/>
        <v>0</v>
      </c>
      <c r="W17" s="11">
        <f t="shared" si="0"/>
        <v>0</v>
      </c>
      <c r="X17" s="11">
        <f t="shared" si="0"/>
        <v>206625</v>
      </c>
      <c r="Y17" s="11">
        <f t="shared" si="0"/>
        <v>0</v>
      </c>
      <c r="Z17" s="11">
        <f t="shared" si="0"/>
        <v>0</v>
      </c>
      <c r="AA17" s="11">
        <f t="shared" si="0"/>
        <v>0</v>
      </c>
      <c r="AB17" s="11">
        <f t="shared" si="0"/>
        <v>30506.76</v>
      </c>
      <c r="AC17" s="11">
        <f>SUM(AC20:AC22)</f>
        <v>0</v>
      </c>
      <c r="AD17" s="12">
        <f t="shared" ref="AD17:AU17" si="1">SUM(AD19:AD22)</f>
        <v>1148611.69</v>
      </c>
      <c r="AE17" s="10">
        <f t="shared" si="1"/>
        <v>3264277.06</v>
      </c>
      <c r="AF17" s="11">
        <f t="shared" si="1"/>
        <v>0</v>
      </c>
      <c r="AG17" s="11">
        <f t="shared" si="1"/>
        <v>0</v>
      </c>
      <c r="AH17" s="11">
        <f t="shared" si="1"/>
        <v>521253.7705000001</v>
      </c>
      <c r="AI17" s="11">
        <f t="shared" si="1"/>
        <v>0</v>
      </c>
      <c r="AJ17" s="11">
        <f t="shared" si="1"/>
        <v>0</v>
      </c>
      <c r="AK17" s="11">
        <f t="shared" si="1"/>
        <v>31467.221199999789</v>
      </c>
      <c r="AL17" s="11">
        <f t="shared" si="1"/>
        <v>270598.98000000004</v>
      </c>
      <c r="AM17" s="11">
        <f t="shared" si="1"/>
        <v>0</v>
      </c>
      <c r="AN17" s="11">
        <f t="shared" si="1"/>
        <v>53100.72</v>
      </c>
      <c r="AO17" s="11">
        <f t="shared" si="1"/>
        <v>0</v>
      </c>
      <c r="AP17" s="11">
        <f t="shared" si="1"/>
        <v>0</v>
      </c>
      <c r="AQ17" s="11">
        <f t="shared" si="1"/>
        <v>22159.200000000001</v>
      </c>
      <c r="AR17" s="11">
        <f t="shared" si="1"/>
        <v>0</v>
      </c>
      <c r="AS17" s="11">
        <f t="shared" si="1"/>
        <v>0</v>
      </c>
      <c r="AT17" s="13">
        <f t="shared" si="1"/>
        <v>206625</v>
      </c>
      <c r="AU17" s="14">
        <f t="shared" si="1"/>
        <v>0</v>
      </c>
      <c r="AV17" s="15" t="s">
        <v>33</v>
      </c>
      <c r="AW17" s="16" t="s">
        <v>34</v>
      </c>
    </row>
    <row r="18" spans="2:49" s="1" customFormat="1" ht="14.25" customHeight="1" x14ac:dyDescent="0.25">
      <c r="B18" s="17"/>
      <c r="C18" s="18" t="s">
        <v>35</v>
      </c>
      <c r="D18" s="19"/>
      <c r="E18" s="19"/>
      <c r="F18" s="20"/>
      <c r="G18" s="905">
        <f>SUM(I18:J18,Y18,AB18)</f>
        <v>0</v>
      </c>
      <c r="H18" s="906"/>
      <c r="I18" s="21">
        <f t="shared" ref="I18:J21" si="2">SUM(AE18,,,,,,)</f>
        <v>0</v>
      </c>
      <c r="J18" s="22">
        <f t="shared" si="2"/>
        <v>0</v>
      </c>
      <c r="K18" s="22"/>
      <c r="L18" s="22"/>
      <c r="M18" s="22"/>
      <c r="N18" s="22"/>
      <c r="O18" s="22"/>
      <c r="P18" s="22"/>
      <c r="Q18" s="22"/>
      <c r="R18" s="22"/>
      <c r="S18" s="22"/>
      <c r="T18" s="22"/>
      <c r="U18" s="22"/>
      <c r="V18" s="22"/>
      <c r="W18" s="22"/>
      <c r="X18" s="23"/>
      <c r="Y18" s="24"/>
      <c r="Z18" s="23"/>
      <c r="AA18" s="23"/>
      <c r="AB18" s="25"/>
      <c r="AC18" s="25"/>
      <c r="AD18" s="26"/>
      <c r="AE18" s="27"/>
      <c r="AF18" s="24"/>
      <c r="AG18" s="22"/>
      <c r="AH18" s="22"/>
      <c r="AI18" s="22"/>
      <c r="AJ18" s="22"/>
      <c r="AK18" s="22"/>
      <c r="AL18" s="22"/>
      <c r="AM18" s="22"/>
      <c r="AN18" s="22"/>
      <c r="AO18" s="22"/>
      <c r="AP18" s="22"/>
      <c r="AQ18" s="22"/>
      <c r="AR18" s="22"/>
      <c r="AS18" s="22"/>
      <c r="AT18" s="28"/>
      <c r="AU18" s="29"/>
      <c r="AV18" s="30" t="s">
        <v>33</v>
      </c>
      <c r="AW18" s="31"/>
    </row>
    <row r="19" spans="2:49" s="1" customFormat="1" ht="14.25" customHeight="1" x14ac:dyDescent="0.3">
      <c r="B19" s="17"/>
      <c r="C19" s="968" t="s">
        <v>36</v>
      </c>
      <c r="D19" s="969"/>
      <c r="E19" s="969"/>
      <c r="F19" s="970"/>
      <c r="G19" s="960">
        <f>SUM(I19:W19,Y19:AA19)</f>
        <v>4162856.9517000001</v>
      </c>
      <c r="H19" s="961"/>
      <c r="I19" s="34">
        <f t="shared" si="2"/>
        <v>2620199.06</v>
      </c>
      <c r="J19" s="35">
        <f t="shared" si="2"/>
        <v>0</v>
      </c>
      <c r="K19" s="36">
        <f t="shared" ref="K19:W21" si="3">SUM(AG19,,,,,,)</f>
        <v>0</v>
      </c>
      <c r="L19" s="37">
        <f t="shared" si="3"/>
        <v>1165331.7705000001</v>
      </c>
      <c r="M19" s="37">
        <f t="shared" si="3"/>
        <v>0</v>
      </c>
      <c r="N19" s="38">
        <f t="shared" si="3"/>
        <v>0</v>
      </c>
      <c r="O19" s="37">
        <f t="shared" si="3"/>
        <v>31467.221199999789</v>
      </c>
      <c r="P19" s="37">
        <f t="shared" si="3"/>
        <v>270598.98000000004</v>
      </c>
      <c r="Q19" s="37">
        <f t="shared" si="3"/>
        <v>0</v>
      </c>
      <c r="R19" s="37">
        <f t="shared" si="3"/>
        <v>53100.72</v>
      </c>
      <c r="S19" s="38">
        <f t="shared" si="3"/>
        <v>0</v>
      </c>
      <c r="T19" s="37">
        <f t="shared" si="3"/>
        <v>0</v>
      </c>
      <c r="U19" s="37">
        <f t="shared" si="3"/>
        <v>22159.200000000001</v>
      </c>
      <c r="V19" s="37">
        <f t="shared" si="3"/>
        <v>0</v>
      </c>
      <c r="W19" s="38">
        <f t="shared" si="3"/>
        <v>0</v>
      </c>
      <c r="X19" s="39">
        <v>0</v>
      </c>
      <c r="Y19" s="40">
        <v>0</v>
      </c>
      <c r="Z19" s="41">
        <v>0</v>
      </c>
      <c r="AA19" s="41">
        <v>0</v>
      </c>
      <c r="AB19" s="39">
        <v>0</v>
      </c>
      <c r="AC19" s="39">
        <v>0</v>
      </c>
      <c r="AD19" s="42">
        <v>0</v>
      </c>
      <c r="AE19" s="43">
        <f>2620236.66-37.6</f>
        <v>2620199.06</v>
      </c>
      <c r="AF19" s="44">
        <v>0</v>
      </c>
      <c r="AG19" s="45"/>
      <c r="AH19" s="40">
        <v>1165331.7705000001</v>
      </c>
      <c r="AI19" s="40">
        <v>0</v>
      </c>
      <c r="AJ19" s="46"/>
      <c r="AK19" s="40">
        <v>31467.221199999789</v>
      </c>
      <c r="AL19" s="798">
        <v>270598.98000000004</v>
      </c>
      <c r="AM19" s="40">
        <v>0</v>
      </c>
      <c r="AN19" s="798">
        <v>53100.72</v>
      </c>
      <c r="AO19" s="46"/>
      <c r="AP19" s="40">
        <v>0</v>
      </c>
      <c r="AQ19" s="798">
        <v>22159.200000000001</v>
      </c>
      <c r="AR19" s="40">
        <v>0</v>
      </c>
      <c r="AS19" s="46"/>
      <c r="AT19" s="47">
        <v>0</v>
      </c>
      <c r="AU19" s="48">
        <v>0</v>
      </c>
      <c r="AV19" s="30" t="s">
        <v>33</v>
      </c>
      <c r="AW19" s="31" t="s">
        <v>37</v>
      </c>
    </row>
    <row r="20" spans="2:49" s="1" customFormat="1" ht="12.75" customHeight="1" x14ac:dyDescent="0.25">
      <c r="B20" s="17"/>
      <c r="C20" s="977" t="s">
        <v>38</v>
      </c>
      <c r="D20" s="978"/>
      <c r="E20" s="978"/>
      <c r="F20" s="979"/>
      <c r="G20" s="960">
        <f>SUM(I20:AD20)</f>
        <v>0</v>
      </c>
      <c r="H20" s="961"/>
      <c r="I20" s="49">
        <f t="shared" si="2"/>
        <v>0</v>
      </c>
      <c r="J20" s="36">
        <f t="shared" si="2"/>
        <v>0</v>
      </c>
      <c r="K20" s="36">
        <f t="shared" si="3"/>
        <v>0</v>
      </c>
      <c r="L20" s="38">
        <f t="shared" si="3"/>
        <v>0</v>
      </c>
      <c r="M20" s="38">
        <f t="shared" si="3"/>
        <v>0</v>
      </c>
      <c r="N20" s="38">
        <f t="shared" si="3"/>
        <v>0</v>
      </c>
      <c r="O20" s="38">
        <f t="shared" si="3"/>
        <v>0</v>
      </c>
      <c r="P20" s="38">
        <f t="shared" si="3"/>
        <v>0</v>
      </c>
      <c r="Q20" s="38">
        <f t="shared" si="3"/>
        <v>0</v>
      </c>
      <c r="R20" s="38">
        <f t="shared" si="3"/>
        <v>0</v>
      </c>
      <c r="S20" s="38">
        <f t="shared" si="3"/>
        <v>0</v>
      </c>
      <c r="T20" s="38">
        <f t="shared" si="3"/>
        <v>0</v>
      </c>
      <c r="U20" s="38">
        <f t="shared" si="3"/>
        <v>0</v>
      </c>
      <c r="V20" s="38">
        <f t="shared" si="3"/>
        <v>0</v>
      </c>
      <c r="W20" s="38">
        <f t="shared" si="3"/>
        <v>0</v>
      </c>
      <c r="X20" s="38">
        <f>SUM(AT20,,,,,,)</f>
        <v>0</v>
      </c>
      <c r="Y20" s="50"/>
      <c r="Z20" s="51"/>
      <c r="AA20" s="51"/>
      <c r="AB20" s="50"/>
      <c r="AC20" s="52"/>
      <c r="AD20" s="53"/>
      <c r="AE20" s="54"/>
      <c r="AF20" s="45"/>
      <c r="AG20" s="45"/>
      <c r="AH20" s="46"/>
      <c r="AI20" s="46"/>
      <c r="AJ20" s="46"/>
      <c r="AK20" s="46"/>
      <c r="AL20" s="46"/>
      <c r="AM20" s="46"/>
      <c r="AN20" s="46"/>
      <c r="AO20" s="46"/>
      <c r="AP20" s="46"/>
      <c r="AQ20" s="46"/>
      <c r="AR20" s="46"/>
      <c r="AS20" s="46"/>
      <c r="AT20" s="55"/>
      <c r="AU20" s="56"/>
      <c r="AV20" s="30" t="s">
        <v>33</v>
      </c>
      <c r="AW20" s="31" t="s">
        <v>39</v>
      </c>
    </row>
    <row r="21" spans="2:49" s="1" customFormat="1" ht="14.25" customHeight="1" x14ac:dyDescent="0.25">
      <c r="B21" s="17"/>
      <c r="C21" s="968" t="s">
        <v>40</v>
      </c>
      <c r="D21" s="969"/>
      <c r="E21" s="969"/>
      <c r="F21" s="970"/>
      <c r="G21" s="960">
        <f>SUM(I21:AD21)</f>
        <v>1385743.45</v>
      </c>
      <c r="H21" s="961"/>
      <c r="I21" s="49">
        <f t="shared" si="2"/>
        <v>0</v>
      </c>
      <c r="J21" s="36">
        <f t="shared" si="2"/>
        <v>0</v>
      </c>
      <c r="K21" s="36">
        <f t="shared" si="3"/>
        <v>0</v>
      </c>
      <c r="L21" s="38">
        <f t="shared" si="3"/>
        <v>0</v>
      </c>
      <c r="M21" s="38">
        <f t="shared" si="3"/>
        <v>0</v>
      </c>
      <c r="N21" s="38">
        <f t="shared" si="3"/>
        <v>0</v>
      </c>
      <c r="O21" s="38">
        <f t="shared" si="3"/>
        <v>0</v>
      </c>
      <c r="P21" s="38">
        <f t="shared" si="3"/>
        <v>0</v>
      </c>
      <c r="Q21" s="38">
        <f t="shared" si="3"/>
        <v>0</v>
      </c>
      <c r="R21" s="38">
        <f t="shared" si="3"/>
        <v>0</v>
      </c>
      <c r="S21" s="38">
        <f t="shared" si="3"/>
        <v>0</v>
      </c>
      <c r="T21" s="38">
        <f t="shared" si="3"/>
        <v>0</v>
      </c>
      <c r="U21" s="38">
        <f t="shared" si="3"/>
        <v>0</v>
      </c>
      <c r="V21" s="38">
        <f t="shared" si="3"/>
        <v>0</v>
      </c>
      <c r="W21" s="38">
        <f t="shared" si="3"/>
        <v>0</v>
      </c>
      <c r="X21" s="38">
        <f>SUM(AT21,,,,,,)</f>
        <v>206625</v>
      </c>
      <c r="Y21" s="50"/>
      <c r="Z21" s="51"/>
      <c r="AA21" s="51"/>
      <c r="AB21" s="51">
        <v>30506.76</v>
      </c>
      <c r="AC21" s="50"/>
      <c r="AD21" s="53">
        <v>1148611.69</v>
      </c>
      <c r="AE21" s="54"/>
      <c r="AF21" s="45"/>
      <c r="AG21" s="45"/>
      <c r="AH21" s="46"/>
      <c r="AI21" s="46"/>
      <c r="AJ21" s="46"/>
      <c r="AK21" s="46"/>
      <c r="AL21" s="46"/>
      <c r="AM21" s="46"/>
      <c r="AN21" s="46"/>
      <c r="AO21" s="46"/>
      <c r="AP21" s="46"/>
      <c r="AQ21" s="46"/>
      <c r="AR21" s="46"/>
      <c r="AS21" s="46"/>
      <c r="AT21" s="55">
        <v>206625</v>
      </c>
      <c r="AU21" s="56"/>
      <c r="AV21" s="30" t="s">
        <v>33</v>
      </c>
      <c r="AW21" s="31" t="s">
        <v>41</v>
      </c>
    </row>
    <row r="22" spans="2:49" s="1" customFormat="1" ht="14.25" customHeight="1" x14ac:dyDescent="0.35">
      <c r="B22" s="17"/>
      <c r="C22" s="32" t="s">
        <v>42</v>
      </c>
      <c r="D22" s="33"/>
      <c r="E22" s="33"/>
      <c r="F22" s="57"/>
      <c r="G22" s="905">
        <f>SUM(I22,L22)</f>
        <v>0</v>
      </c>
      <c r="H22" s="906"/>
      <c r="I22" s="49">
        <f>SUM(AE22,,,,,,)</f>
        <v>644078</v>
      </c>
      <c r="J22" s="36"/>
      <c r="K22" s="36"/>
      <c r="L22" s="38">
        <f>SUM(AH22,,,,,,)</f>
        <v>-644078</v>
      </c>
      <c r="M22" s="38"/>
      <c r="N22" s="38"/>
      <c r="O22" s="38"/>
      <c r="P22" s="38"/>
      <c r="Q22" s="38"/>
      <c r="R22" s="38"/>
      <c r="S22" s="38"/>
      <c r="T22" s="38"/>
      <c r="U22" s="38"/>
      <c r="V22" s="38"/>
      <c r="W22" s="38"/>
      <c r="X22" s="38"/>
      <c r="Y22" s="58"/>
      <c r="Z22" s="59"/>
      <c r="AA22" s="59"/>
      <c r="AB22" s="59"/>
      <c r="AC22" s="58"/>
      <c r="AD22" s="60"/>
      <c r="AE22" s="61">
        <v>644078</v>
      </c>
      <c r="AF22" s="36"/>
      <c r="AG22" s="36"/>
      <c r="AH22" s="795">
        <v>-644078</v>
      </c>
      <c r="AI22" s="38"/>
      <c r="AJ22" s="38"/>
      <c r="AK22" s="38"/>
      <c r="AL22" s="38"/>
      <c r="AM22" s="38"/>
      <c r="AN22" s="38"/>
      <c r="AO22" s="38"/>
      <c r="AP22" s="38"/>
      <c r="AQ22" s="38"/>
      <c r="AR22" s="38"/>
      <c r="AS22" s="38"/>
      <c r="AT22" s="28"/>
      <c r="AU22" s="29"/>
      <c r="AV22" s="30" t="s">
        <v>33</v>
      </c>
      <c r="AW22" s="31" t="s">
        <v>43</v>
      </c>
    </row>
    <row r="23" spans="2:49" s="1" customFormat="1" ht="14.25" customHeight="1" x14ac:dyDescent="0.25">
      <c r="B23" s="17"/>
      <c r="C23" s="958" t="s">
        <v>44</v>
      </c>
      <c r="D23" s="958"/>
      <c r="E23" s="958"/>
      <c r="F23" s="959"/>
      <c r="G23" s="993">
        <f>SUM(I23:AD23,AV23)</f>
        <v>5465983.0739207333</v>
      </c>
      <c r="H23" s="994"/>
      <c r="I23" s="64">
        <f>SUM(AE23,,,,,,)</f>
        <v>2936930.7699999991</v>
      </c>
      <c r="J23" s="65">
        <f>SUM(AF23,,,,,,)</f>
        <v>0</v>
      </c>
      <c r="K23" s="65">
        <f>SUM(AG23,,,,,,)</f>
        <v>0</v>
      </c>
      <c r="L23" s="66">
        <f>SUM(AH23,,,,,,)</f>
        <v>417572.53097114217</v>
      </c>
      <c r="M23" s="66">
        <f t="shared" ref="M23:X23" si="4">SUM(AI23,,,,,,)</f>
        <v>0</v>
      </c>
      <c r="N23" s="66">
        <f t="shared" si="4"/>
        <v>0</v>
      </c>
      <c r="O23" s="66">
        <f t="shared" si="4"/>
        <v>66276.45</v>
      </c>
      <c r="P23" s="66">
        <f t="shared" si="4"/>
        <v>267905.2</v>
      </c>
      <c r="Q23" s="66">
        <f t="shared" si="4"/>
        <v>0</v>
      </c>
      <c r="R23" s="66">
        <f t="shared" si="4"/>
        <v>102096.08</v>
      </c>
      <c r="S23" s="66">
        <f t="shared" si="4"/>
        <v>0</v>
      </c>
      <c r="T23" s="66">
        <f t="shared" si="4"/>
        <v>0</v>
      </c>
      <c r="U23" s="66">
        <f t="shared" si="4"/>
        <v>24690.119999999992</v>
      </c>
      <c r="V23" s="66">
        <f t="shared" si="4"/>
        <v>0</v>
      </c>
      <c r="W23" s="66">
        <f t="shared" si="4"/>
        <v>0</v>
      </c>
      <c r="X23" s="66">
        <f t="shared" si="4"/>
        <v>3400</v>
      </c>
      <c r="Y23" s="67">
        <f>'Forma 13'!$W$191</f>
        <v>0</v>
      </c>
      <c r="Z23" s="68">
        <f>'Forma 13'!$X$191</f>
        <v>0</v>
      </c>
      <c r="AA23" s="68">
        <f>'Forma 13'!$Y$191</f>
        <v>0</v>
      </c>
      <c r="AB23" s="68">
        <f>'Forma 13'!$Z$191</f>
        <v>49953.675850085143</v>
      </c>
      <c r="AC23" s="67">
        <f>'Forma 13'!$AA$191</f>
        <v>0</v>
      </c>
      <c r="AD23" s="69">
        <f>'Forma 13'!$AB$191</f>
        <v>1395578.4370995068</v>
      </c>
      <c r="AE23" s="64">
        <f>'Forma 13'!E191</f>
        <v>2936930.7699999991</v>
      </c>
      <c r="AF23" s="65">
        <f>SUM('Forma 13'!$AE$191,'Forma 13'!$AF$191)</f>
        <v>0</v>
      </c>
      <c r="AG23" s="65">
        <f>'Forma 13'!$AG$191</f>
        <v>0</v>
      </c>
      <c r="AH23" s="66">
        <f>'Forma 13'!$AH$191</f>
        <v>417572.53097114217</v>
      </c>
      <c r="AI23" s="66">
        <f>'Forma 13'!$AI$191</f>
        <v>0</v>
      </c>
      <c r="AJ23" s="66">
        <f>'Forma 13'!$AJ$191</f>
        <v>0</v>
      </c>
      <c r="AK23" s="66">
        <f>'Forma 13'!$AK$191</f>
        <v>66276.45</v>
      </c>
      <c r="AL23" s="66">
        <f>'Forma 13'!$AL$191</f>
        <v>267905.2</v>
      </c>
      <c r="AM23" s="66">
        <f>'Forma 13'!$AM$191</f>
        <v>0</v>
      </c>
      <c r="AN23" s="66">
        <f>'Forma 13'!$AN$191</f>
        <v>102096.08</v>
      </c>
      <c r="AO23" s="66">
        <f>'Forma 13'!$AO$191</f>
        <v>0</v>
      </c>
      <c r="AP23" s="66">
        <f>'Forma 13'!$AP$191</f>
        <v>0</v>
      </c>
      <c r="AQ23" s="66">
        <f>'Forma 13'!$AQ$191</f>
        <v>24690.119999999992</v>
      </c>
      <c r="AR23" s="66">
        <f>'Forma 13'!$AR$191</f>
        <v>0</v>
      </c>
      <c r="AS23" s="66">
        <f>'Forma 13'!$AS$191</f>
        <v>0</v>
      </c>
      <c r="AT23" s="23">
        <f>'Forma 13'!V191</f>
        <v>3400</v>
      </c>
      <c r="AU23" s="70">
        <f>'Forma 13'!$AU$191</f>
        <v>0</v>
      </c>
      <c r="AV23" s="71">
        <f>'Forma 2'!$J$185</f>
        <v>201579.81</v>
      </c>
      <c r="AW23" s="72" t="s">
        <v>45</v>
      </c>
    </row>
    <row r="24" spans="2:49" s="1" customFormat="1" ht="14.25" customHeight="1" x14ac:dyDescent="0.25">
      <c r="B24" s="73"/>
      <c r="C24" s="955" t="s">
        <v>46</v>
      </c>
      <c r="D24" s="956"/>
      <c r="E24" s="956"/>
      <c r="F24" s="957"/>
      <c r="G24" s="989">
        <f>G17-G23</f>
        <v>82617.327779266983</v>
      </c>
      <c r="H24" s="990"/>
      <c r="I24" s="74">
        <f t="shared" ref="I24:AU24" si="5">I17-I23</f>
        <v>327346.29000000097</v>
      </c>
      <c r="J24" s="75">
        <f t="shared" si="5"/>
        <v>0</v>
      </c>
      <c r="K24" s="75">
        <f t="shared" si="5"/>
        <v>0</v>
      </c>
      <c r="L24" s="76">
        <f t="shared" si="5"/>
        <v>103681.23952885793</v>
      </c>
      <c r="M24" s="76">
        <f t="shared" si="5"/>
        <v>0</v>
      </c>
      <c r="N24" s="76">
        <f t="shared" si="5"/>
        <v>0</v>
      </c>
      <c r="O24" s="76">
        <f t="shared" si="5"/>
        <v>-34809.228800000208</v>
      </c>
      <c r="P24" s="76">
        <f t="shared" si="5"/>
        <v>2693.7800000000279</v>
      </c>
      <c r="Q24" s="76">
        <f t="shared" si="5"/>
        <v>0</v>
      </c>
      <c r="R24" s="77">
        <f t="shared" si="5"/>
        <v>-48995.360000000001</v>
      </c>
      <c r="S24" s="77">
        <f t="shared" si="5"/>
        <v>0</v>
      </c>
      <c r="T24" s="76">
        <f t="shared" si="5"/>
        <v>0</v>
      </c>
      <c r="U24" s="77">
        <f t="shared" si="5"/>
        <v>-2530.919999999991</v>
      </c>
      <c r="V24" s="77">
        <f t="shared" si="5"/>
        <v>0</v>
      </c>
      <c r="W24" s="77">
        <f t="shared" si="5"/>
        <v>0</v>
      </c>
      <c r="X24" s="77">
        <f t="shared" si="5"/>
        <v>203225</v>
      </c>
      <c r="Y24" s="77">
        <f t="shared" si="5"/>
        <v>0</v>
      </c>
      <c r="Z24" s="78">
        <f t="shared" si="5"/>
        <v>0</v>
      </c>
      <c r="AA24" s="78">
        <f t="shared" si="5"/>
        <v>0</v>
      </c>
      <c r="AB24" s="78">
        <f t="shared" si="5"/>
        <v>-19446.915850085144</v>
      </c>
      <c r="AC24" s="77">
        <f t="shared" si="5"/>
        <v>0</v>
      </c>
      <c r="AD24" s="79">
        <f t="shared" si="5"/>
        <v>-246966.7470995069</v>
      </c>
      <c r="AE24" s="74">
        <f t="shared" si="5"/>
        <v>327346.29000000097</v>
      </c>
      <c r="AF24" s="75">
        <f t="shared" si="5"/>
        <v>0</v>
      </c>
      <c r="AG24" s="75">
        <f t="shared" si="5"/>
        <v>0</v>
      </c>
      <c r="AH24" s="76">
        <f t="shared" si="5"/>
        <v>103681.23952885793</v>
      </c>
      <c r="AI24" s="76">
        <f t="shared" si="5"/>
        <v>0</v>
      </c>
      <c r="AJ24" s="76">
        <f t="shared" si="5"/>
        <v>0</v>
      </c>
      <c r="AK24" s="76">
        <f t="shared" si="5"/>
        <v>-34809.228800000208</v>
      </c>
      <c r="AL24" s="76">
        <f t="shared" si="5"/>
        <v>2693.7800000000279</v>
      </c>
      <c r="AM24" s="76">
        <f t="shared" si="5"/>
        <v>0</v>
      </c>
      <c r="AN24" s="77">
        <f t="shared" si="5"/>
        <v>-48995.360000000001</v>
      </c>
      <c r="AO24" s="77">
        <f t="shared" si="5"/>
        <v>0</v>
      </c>
      <c r="AP24" s="76">
        <f t="shared" si="5"/>
        <v>0</v>
      </c>
      <c r="AQ24" s="77">
        <f t="shared" si="5"/>
        <v>-2530.919999999991</v>
      </c>
      <c r="AR24" s="77">
        <f t="shared" si="5"/>
        <v>0</v>
      </c>
      <c r="AS24" s="77">
        <f t="shared" si="5"/>
        <v>0</v>
      </c>
      <c r="AT24" s="77">
        <f t="shared" si="5"/>
        <v>203225</v>
      </c>
      <c r="AU24" s="80">
        <f t="shared" si="5"/>
        <v>0</v>
      </c>
      <c r="AV24" s="81" t="s">
        <v>33</v>
      </c>
      <c r="AW24" s="82" t="s">
        <v>47</v>
      </c>
    </row>
    <row r="25" spans="2:49" s="1" customFormat="1" ht="14.25" customHeight="1" x14ac:dyDescent="0.25">
      <c r="B25" s="83"/>
      <c r="C25" s="986" t="s">
        <v>48</v>
      </c>
      <c r="D25" s="987"/>
      <c r="E25" s="987"/>
      <c r="F25" s="988"/>
      <c r="G25" s="907">
        <f>SUM(I25:AD25)</f>
        <v>0</v>
      </c>
      <c r="H25" s="908"/>
      <c r="I25" s="84">
        <f t="shared" ref="I25:X26" si="6">SUM(AE25,,,,,,)</f>
        <v>0</v>
      </c>
      <c r="J25" s="85">
        <f t="shared" si="6"/>
        <v>0</v>
      </c>
      <c r="K25" s="86">
        <f t="shared" si="6"/>
        <v>0</v>
      </c>
      <c r="L25" s="86">
        <f t="shared" si="6"/>
        <v>0</v>
      </c>
      <c r="M25" s="86">
        <f t="shared" si="6"/>
        <v>0</v>
      </c>
      <c r="N25" s="86">
        <f t="shared" si="6"/>
        <v>0</v>
      </c>
      <c r="O25" s="86">
        <f t="shared" si="6"/>
        <v>0</v>
      </c>
      <c r="P25" s="87">
        <f t="shared" si="6"/>
        <v>0</v>
      </c>
      <c r="Q25" s="87">
        <f t="shared" si="6"/>
        <v>0</v>
      </c>
      <c r="R25" s="87">
        <f t="shared" si="6"/>
        <v>0</v>
      </c>
      <c r="S25" s="87">
        <f t="shared" si="6"/>
        <v>0</v>
      </c>
      <c r="T25" s="87">
        <f t="shared" si="6"/>
        <v>0</v>
      </c>
      <c r="U25" s="87">
        <f t="shared" si="6"/>
        <v>0</v>
      </c>
      <c r="V25" s="87">
        <f t="shared" si="6"/>
        <v>0</v>
      </c>
      <c r="W25" s="87">
        <f t="shared" si="6"/>
        <v>0</v>
      </c>
      <c r="X25" s="87">
        <f t="shared" si="6"/>
        <v>0</v>
      </c>
      <c r="Y25" s="88"/>
      <c r="Z25" s="88"/>
      <c r="AA25" s="88"/>
      <c r="AB25" s="89"/>
      <c r="AC25" s="88"/>
      <c r="AD25" s="90"/>
      <c r="AE25" s="91"/>
      <c r="AF25" s="92"/>
      <c r="AG25" s="93"/>
      <c r="AH25" s="93"/>
      <c r="AI25" s="93"/>
      <c r="AJ25" s="93"/>
      <c r="AK25" s="93"/>
      <c r="AL25" s="94"/>
      <c r="AM25" s="94"/>
      <c r="AN25" s="95"/>
      <c r="AO25" s="95"/>
      <c r="AP25" s="94"/>
      <c r="AQ25" s="95"/>
      <c r="AR25" s="95"/>
      <c r="AS25" s="95"/>
      <c r="AT25" s="94"/>
      <c r="AU25" s="96"/>
      <c r="AV25" s="97" t="s">
        <v>33</v>
      </c>
      <c r="AW25" s="98" t="s">
        <v>49</v>
      </c>
    </row>
    <row r="26" spans="2:49" s="1" customFormat="1" ht="14.25" customHeight="1" x14ac:dyDescent="0.25">
      <c r="B26" s="99"/>
      <c r="C26" s="983" t="s">
        <v>50</v>
      </c>
      <c r="D26" s="984"/>
      <c r="E26" s="984"/>
      <c r="F26" s="985"/>
      <c r="G26" s="993">
        <f>SUM(I26:AD26)</f>
        <v>79870</v>
      </c>
      <c r="H26" s="994"/>
      <c r="I26" s="100">
        <f t="shared" si="6"/>
        <v>79870</v>
      </c>
      <c r="J26" s="101">
        <f t="shared" si="6"/>
        <v>0</v>
      </c>
      <c r="K26" s="67">
        <f t="shared" si="6"/>
        <v>0</v>
      </c>
      <c r="L26" s="67">
        <f t="shared" si="6"/>
        <v>0</v>
      </c>
      <c r="M26" s="67">
        <f t="shared" si="6"/>
        <v>0</v>
      </c>
      <c r="N26" s="67">
        <f t="shared" si="6"/>
        <v>0</v>
      </c>
      <c r="O26" s="67">
        <f t="shared" si="6"/>
        <v>0</v>
      </c>
      <c r="P26" s="102">
        <f t="shared" si="6"/>
        <v>0</v>
      </c>
      <c r="Q26" s="102">
        <f t="shared" si="6"/>
        <v>0</v>
      </c>
      <c r="R26" s="102">
        <f t="shared" si="6"/>
        <v>0</v>
      </c>
      <c r="S26" s="102">
        <f t="shared" si="6"/>
        <v>0</v>
      </c>
      <c r="T26" s="102">
        <f t="shared" si="6"/>
        <v>0</v>
      </c>
      <c r="U26" s="102">
        <f t="shared" si="6"/>
        <v>0</v>
      </c>
      <c r="V26" s="102">
        <f t="shared" si="6"/>
        <v>0</v>
      </c>
      <c r="W26" s="102">
        <f t="shared" si="6"/>
        <v>0</v>
      </c>
      <c r="X26" s="102">
        <f t="shared" si="6"/>
        <v>0</v>
      </c>
      <c r="Y26" s="103"/>
      <c r="Z26" s="103"/>
      <c r="AA26" s="103"/>
      <c r="AB26" s="104"/>
      <c r="AC26" s="103"/>
      <c r="AD26" s="105"/>
      <c r="AE26" s="106">
        <v>79870</v>
      </c>
      <c r="AF26" s="107"/>
      <c r="AG26" s="108"/>
      <c r="AH26" s="108"/>
      <c r="AI26" s="108"/>
      <c r="AJ26" s="108"/>
      <c r="AK26" s="108"/>
      <c r="AL26" s="109"/>
      <c r="AM26" s="109"/>
      <c r="AN26" s="110"/>
      <c r="AO26" s="110"/>
      <c r="AP26" s="109"/>
      <c r="AQ26" s="110"/>
      <c r="AR26" s="110"/>
      <c r="AS26" s="110"/>
      <c r="AT26" s="109"/>
      <c r="AU26" s="111"/>
      <c r="AV26" s="112" t="s">
        <v>33</v>
      </c>
      <c r="AW26" s="113" t="s">
        <v>51</v>
      </c>
    </row>
    <row r="27" spans="2:49" s="1" customFormat="1" ht="14.25" customHeight="1" x14ac:dyDescent="0.25">
      <c r="B27" s="114"/>
      <c r="C27" s="980" t="s">
        <v>52</v>
      </c>
      <c r="D27" s="981"/>
      <c r="E27" s="981"/>
      <c r="F27" s="982"/>
      <c r="G27" s="989">
        <f t="shared" ref="G27:AU27" si="7">G24-G25-G26</f>
        <v>2747.3277792669833</v>
      </c>
      <c r="H27" s="990">
        <f t="shared" si="7"/>
        <v>0</v>
      </c>
      <c r="I27" s="115">
        <f t="shared" si="7"/>
        <v>247476.29000000097</v>
      </c>
      <c r="J27" s="116">
        <f t="shared" si="7"/>
        <v>0</v>
      </c>
      <c r="K27" s="77">
        <f t="shared" si="7"/>
        <v>0</v>
      </c>
      <c r="L27" s="77">
        <f t="shared" si="7"/>
        <v>103681.23952885793</v>
      </c>
      <c r="M27" s="77">
        <f t="shared" si="7"/>
        <v>0</v>
      </c>
      <c r="N27" s="77">
        <f t="shared" si="7"/>
        <v>0</v>
      </c>
      <c r="O27" s="77">
        <f t="shared" si="7"/>
        <v>-34809.228800000208</v>
      </c>
      <c r="P27" s="117">
        <f t="shared" si="7"/>
        <v>2693.7800000000279</v>
      </c>
      <c r="Q27" s="117">
        <f t="shared" si="7"/>
        <v>0</v>
      </c>
      <c r="R27" s="117">
        <f t="shared" si="7"/>
        <v>-48995.360000000001</v>
      </c>
      <c r="S27" s="117">
        <f t="shared" si="7"/>
        <v>0</v>
      </c>
      <c r="T27" s="117">
        <f t="shared" si="7"/>
        <v>0</v>
      </c>
      <c r="U27" s="117">
        <f t="shared" si="7"/>
        <v>-2530.919999999991</v>
      </c>
      <c r="V27" s="117">
        <f t="shared" si="7"/>
        <v>0</v>
      </c>
      <c r="W27" s="117">
        <f t="shared" si="7"/>
        <v>0</v>
      </c>
      <c r="X27" s="117">
        <f t="shared" si="7"/>
        <v>203225</v>
      </c>
      <c r="Y27" s="117">
        <f t="shared" si="7"/>
        <v>0</v>
      </c>
      <c r="Z27" s="117">
        <f t="shared" si="7"/>
        <v>0</v>
      </c>
      <c r="AA27" s="117">
        <f t="shared" si="7"/>
        <v>0</v>
      </c>
      <c r="AB27" s="118">
        <f t="shared" si="7"/>
        <v>-19446.915850085144</v>
      </c>
      <c r="AC27" s="117">
        <f t="shared" si="7"/>
        <v>0</v>
      </c>
      <c r="AD27" s="119">
        <f t="shared" si="7"/>
        <v>-246966.7470995069</v>
      </c>
      <c r="AE27" s="115">
        <f t="shared" si="7"/>
        <v>247476.29000000097</v>
      </c>
      <c r="AF27" s="116">
        <f t="shared" si="7"/>
        <v>0</v>
      </c>
      <c r="AG27" s="77">
        <f t="shared" si="7"/>
        <v>0</v>
      </c>
      <c r="AH27" s="77">
        <f t="shared" si="7"/>
        <v>103681.23952885793</v>
      </c>
      <c r="AI27" s="77">
        <f t="shared" si="7"/>
        <v>0</v>
      </c>
      <c r="AJ27" s="77">
        <f t="shared" si="7"/>
        <v>0</v>
      </c>
      <c r="AK27" s="77">
        <f t="shared" si="7"/>
        <v>-34809.228800000208</v>
      </c>
      <c r="AL27" s="117">
        <f t="shared" si="7"/>
        <v>2693.7800000000279</v>
      </c>
      <c r="AM27" s="117">
        <f t="shared" si="7"/>
        <v>0</v>
      </c>
      <c r="AN27" s="117">
        <f t="shared" si="7"/>
        <v>-48995.360000000001</v>
      </c>
      <c r="AO27" s="117">
        <f t="shared" si="7"/>
        <v>0</v>
      </c>
      <c r="AP27" s="117">
        <f t="shared" si="7"/>
        <v>0</v>
      </c>
      <c r="AQ27" s="117">
        <f t="shared" si="7"/>
        <v>-2530.919999999991</v>
      </c>
      <c r="AR27" s="117">
        <f t="shared" si="7"/>
        <v>0</v>
      </c>
      <c r="AS27" s="117">
        <f t="shared" si="7"/>
        <v>0</v>
      </c>
      <c r="AT27" s="117">
        <f t="shared" si="7"/>
        <v>203225</v>
      </c>
      <c r="AU27" s="120">
        <f t="shared" si="7"/>
        <v>0</v>
      </c>
      <c r="AV27" s="121" t="s">
        <v>33</v>
      </c>
      <c r="AW27" s="82" t="s">
        <v>53</v>
      </c>
    </row>
    <row r="28" spans="2:49" s="1" customFormat="1" ht="14.25" customHeight="1" x14ac:dyDescent="0.25">
      <c r="B28" s="122"/>
      <c r="C28" s="974" t="s">
        <v>54</v>
      </c>
      <c r="D28" s="975"/>
      <c r="E28" s="975"/>
      <c r="F28" s="976"/>
      <c r="G28" s="991">
        <f>SUM(I28:W28,Y28:AA28)</f>
        <v>396358.89977258246</v>
      </c>
      <c r="H28" s="992"/>
      <c r="I28" s="84">
        <f t="shared" ref="I28:W28" si="8">SUM(AE28,,,,,,)</f>
        <v>203090.1318111693</v>
      </c>
      <c r="J28" s="85">
        <f t="shared" si="8"/>
        <v>0</v>
      </c>
      <c r="K28" s="86">
        <f t="shared" si="8"/>
        <v>0</v>
      </c>
      <c r="L28" s="86">
        <f t="shared" si="8"/>
        <v>189818.39670053811</v>
      </c>
      <c r="M28" s="86">
        <f t="shared" si="8"/>
        <v>0</v>
      </c>
      <c r="N28" s="86">
        <f t="shared" si="8"/>
        <v>0</v>
      </c>
      <c r="O28" s="86">
        <f t="shared" si="8"/>
        <v>3450.3712608750425</v>
      </c>
      <c r="P28" s="86">
        <f t="shared" si="8"/>
        <v>0</v>
      </c>
      <c r="Q28" s="86">
        <f t="shared" si="8"/>
        <v>0</v>
      </c>
      <c r="R28" s="86">
        <f t="shared" si="8"/>
        <v>0</v>
      </c>
      <c r="S28" s="86">
        <f t="shared" si="8"/>
        <v>0</v>
      </c>
      <c r="T28" s="86">
        <f t="shared" si="8"/>
        <v>0</v>
      </c>
      <c r="U28" s="86">
        <f t="shared" si="8"/>
        <v>0</v>
      </c>
      <c r="V28" s="86">
        <f t="shared" si="8"/>
        <v>0</v>
      </c>
      <c r="W28" s="86">
        <f t="shared" si="8"/>
        <v>0</v>
      </c>
      <c r="X28" s="123" t="s">
        <v>33</v>
      </c>
      <c r="Y28" s="124"/>
      <c r="Z28" s="124"/>
      <c r="AA28" s="124"/>
      <c r="AB28" s="125" t="s">
        <v>33</v>
      </c>
      <c r="AC28" s="126" t="s">
        <v>33</v>
      </c>
      <c r="AD28" s="127" t="s">
        <v>33</v>
      </c>
      <c r="AE28" s="91">
        <v>203090.1318111693</v>
      </c>
      <c r="AF28" s="92"/>
      <c r="AG28" s="93"/>
      <c r="AH28" s="93">
        <v>189818.39670053811</v>
      </c>
      <c r="AI28" s="93"/>
      <c r="AJ28" s="93"/>
      <c r="AK28" s="93">
        <v>3450.3712608750425</v>
      </c>
      <c r="AL28" s="128"/>
      <c r="AM28" s="128"/>
      <c r="AN28" s="128"/>
      <c r="AO28" s="128"/>
      <c r="AP28" s="93"/>
      <c r="AQ28" s="128"/>
      <c r="AR28" s="128"/>
      <c r="AS28" s="128"/>
      <c r="AT28" s="126" t="s">
        <v>33</v>
      </c>
      <c r="AU28" s="129" t="s">
        <v>33</v>
      </c>
      <c r="AV28" s="130" t="s">
        <v>33</v>
      </c>
      <c r="AW28" s="16" t="s">
        <v>55</v>
      </c>
    </row>
    <row r="29" spans="2:49" s="1" customFormat="1" ht="14.25" customHeight="1" x14ac:dyDescent="0.25">
      <c r="B29" s="99"/>
      <c r="C29" s="971" t="s">
        <v>56</v>
      </c>
      <c r="D29" s="972"/>
      <c r="E29" s="972"/>
      <c r="F29" s="973"/>
      <c r="G29" s="960">
        <f t="shared" ref="G29:W29" si="9">G27-G28</f>
        <v>-393611.57199331548</v>
      </c>
      <c r="H29" s="961">
        <f t="shared" si="9"/>
        <v>0</v>
      </c>
      <c r="I29" s="63">
        <f t="shared" si="9"/>
        <v>44386.158188831672</v>
      </c>
      <c r="J29" s="131">
        <f t="shared" si="9"/>
        <v>0</v>
      </c>
      <c r="K29" s="23">
        <f t="shared" si="9"/>
        <v>0</v>
      </c>
      <c r="L29" s="23">
        <f t="shared" si="9"/>
        <v>-86137.157171680185</v>
      </c>
      <c r="M29" s="23">
        <f t="shared" si="9"/>
        <v>0</v>
      </c>
      <c r="N29" s="23">
        <f t="shared" si="9"/>
        <v>0</v>
      </c>
      <c r="O29" s="23">
        <f t="shared" si="9"/>
        <v>-38259.600060875251</v>
      </c>
      <c r="P29" s="23">
        <f t="shared" si="9"/>
        <v>2693.7800000000279</v>
      </c>
      <c r="Q29" s="23">
        <f t="shared" si="9"/>
        <v>0</v>
      </c>
      <c r="R29" s="23">
        <f t="shared" si="9"/>
        <v>-48995.360000000001</v>
      </c>
      <c r="S29" s="23">
        <f t="shared" si="9"/>
        <v>0</v>
      </c>
      <c r="T29" s="23">
        <f t="shared" si="9"/>
        <v>0</v>
      </c>
      <c r="U29" s="23">
        <f t="shared" si="9"/>
        <v>-2530.919999999991</v>
      </c>
      <c r="V29" s="23">
        <f t="shared" si="9"/>
        <v>0</v>
      </c>
      <c r="W29" s="23">
        <f t="shared" si="9"/>
        <v>0</v>
      </c>
      <c r="X29" s="132" t="s">
        <v>33</v>
      </c>
      <c r="Y29" s="23">
        <f>Y27-Y28</f>
        <v>0</v>
      </c>
      <c r="Z29" s="23">
        <f>Z27-Z28</f>
        <v>0</v>
      </c>
      <c r="AA29" s="23">
        <f>AA27-AA28</f>
        <v>0</v>
      </c>
      <c r="AB29" s="133" t="s">
        <v>33</v>
      </c>
      <c r="AC29" s="133" t="s">
        <v>33</v>
      </c>
      <c r="AD29" s="134" t="s">
        <v>33</v>
      </c>
      <c r="AE29" s="63">
        <f t="shared" ref="AE29:AS29" si="10">AE27-AE28</f>
        <v>44386.158188831672</v>
      </c>
      <c r="AF29" s="131">
        <f t="shared" si="10"/>
        <v>0</v>
      </c>
      <c r="AG29" s="23">
        <f t="shared" si="10"/>
        <v>0</v>
      </c>
      <c r="AH29" s="23">
        <f t="shared" si="10"/>
        <v>-86137.157171680185</v>
      </c>
      <c r="AI29" s="23">
        <f t="shared" si="10"/>
        <v>0</v>
      </c>
      <c r="AJ29" s="23">
        <f t="shared" si="10"/>
        <v>0</v>
      </c>
      <c r="AK29" s="23">
        <f t="shared" si="10"/>
        <v>-38259.600060875251</v>
      </c>
      <c r="AL29" s="23">
        <f t="shared" si="10"/>
        <v>2693.7800000000279</v>
      </c>
      <c r="AM29" s="23">
        <f t="shared" si="10"/>
        <v>0</v>
      </c>
      <c r="AN29" s="23">
        <f t="shared" si="10"/>
        <v>-48995.360000000001</v>
      </c>
      <c r="AO29" s="23">
        <f t="shared" si="10"/>
        <v>0</v>
      </c>
      <c r="AP29" s="23">
        <f t="shared" si="10"/>
        <v>0</v>
      </c>
      <c r="AQ29" s="23">
        <f t="shared" si="10"/>
        <v>-2530.919999999991</v>
      </c>
      <c r="AR29" s="23">
        <f t="shared" si="10"/>
        <v>0</v>
      </c>
      <c r="AS29" s="23">
        <f t="shared" si="10"/>
        <v>0</v>
      </c>
      <c r="AT29" s="133" t="s">
        <v>33</v>
      </c>
      <c r="AU29" s="135" t="s">
        <v>33</v>
      </c>
      <c r="AV29" s="136" t="s">
        <v>33</v>
      </c>
      <c r="AW29" s="72" t="s">
        <v>57</v>
      </c>
    </row>
    <row r="30" spans="2:49" s="1" customFormat="1" ht="14.25" customHeight="1" x14ac:dyDescent="0.25">
      <c r="B30" s="137"/>
      <c r="C30" s="965" t="s">
        <v>58</v>
      </c>
      <c r="D30" s="966"/>
      <c r="E30" s="966"/>
      <c r="F30" s="967"/>
      <c r="G30" s="989">
        <f>SUM(I30:X30,Y30:AA30)</f>
        <v>3369590.2800000003</v>
      </c>
      <c r="H30" s="990"/>
      <c r="I30" s="138">
        <f t="shared" ref="I30:X30" si="11">SUM(AE30,,,,,,)</f>
        <v>1416100.12</v>
      </c>
      <c r="J30" s="139">
        <f t="shared" si="11"/>
        <v>0</v>
      </c>
      <c r="K30" s="140">
        <f t="shared" si="11"/>
        <v>0</v>
      </c>
      <c r="L30" s="140">
        <f t="shared" si="11"/>
        <v>1870421.45</v>
      </c>
      <c r="M30" s="140">
        <f t="shared" si="11"/>
        <v>0</v>
      </c>
      <c r="N30" s="140">
        <f t="shared" si="11"/>
        <v>0</v>
      </c>
      <c r="O30" s="140">
        <f t="shared" si="11"/>
        <v>43094.71</v>
      </c>
      <c r="P30" s="140">
        <f t="shared" si="11"/>
        <v>39974</v>
      </c>
      <c r="Q30" s="140">
        <f t="shared" si="11"/>
        <v>0</v>
      </c>
      <c r="R30" s="140">
        <f t="shared" si="11"/>
        <v>0</v>
      </c>
      <c r="S30" s="140">
        <f t="shared" si="11"/>
        <v>0</v>
      </c>
      <c r="T30" s="140">
        <f t="shared" si="11"/>
        <v>0</v>
      </c>
      <c r="U30" s="140">
        <f t="shared" si="11"/>
        <v>0</v>
      </c>
      <c r="V30" s="140">
        <f t="shared" si="11"/>
        <v>0</v>
      </c>
      <c r="W30" s="140">
        <f t="shared" si="11"/>
        <v>0</v>
      </c>
      <c r="X30" s="140">
        <f t="shared" si="11"/>
        <v>0</v>
      </c>
      <c r="Y30" s="141"/>
      <c r="Z30" s="141"/>
      <c r="AA30" s="141"/>
      <c r="AB30" s="142"/>
      <c r="AC30" s="141"/>
      <c r="AD30" s="143"/>
      <c r="AE30" s="144">
        <v>1416100.12</v>
      </c>
      <c r="AF30" s="145"/>
      <c r="AG30" s="146"/>
      <c r="AH30" s="146">
        <v>1870421.45</v>
      </c>
      <c r="AI30" s="146"/>
      <c r="AJ30" s="146"/>
      <c r="AK30" s="146">
        <v>43094.71</v>
      </c>
      <c r="AL30" s="147">
        <v>39974</v>
      </c>
      <c r="AM30" s="147"/>
      <c r="AN30" s="147"/>
      <c r="AO30" s="147"/>
      <c r="AP30" s="146"/>
      <c r="AQ30" s="147"/>
      <c r="AR30" s="147"/>
      <c r="AS30" s="147"/>
      <c r="AT30" s="146"/>
      <c r="AU30" s="148"/>
      <c r="AV30" s="149" t="s">
        <v>33</v>
      </c>
      <c r="AW30" s="150" t="s">
        <v>59</v>
      </c>
    </row>
    <row r="31" spans="2:49" s="1" customFormat="1" ht="14.25" customHeight="1" x14ac:dyDescent="0.25">
      <c r="B31" s="151"/>
      <c r="C31" s="962" t="s">
        <v>60</v>
      </c>
      <c r="D31" s="963"/>
      <c r="E31" s="963"/>
      <c r="F31" s="964"/>
      <c r="G31" s="912" t="s">
        <v>33</v>
      </c>
      <c r="H31" s="913" t="str">
        <f>IFERROR(H27/H30,"-")</f>
        <v>-</v>
      </c>
      <c r="I31" s="152">
        <f t="shared" ref="I31:AU31" si="12">IFERROR(I27/I30,"0")</f>
        <v>0.17475903469311263</v>
      </c>
      <c r="J31" s="153" t="str">
        <f t="shared" si="12"/>
        <v>0</v>
      </c>
      <c r="K31" s="154" t="str">
        <f t="shared" si="12"/>
        <v>0</v>
      </c>
      <c r="L31" s="154">
        <f t="shared" si="12"/>
        <v>5.5432020162545684E-2</v>
      </c>
      <c r="M31" s="154" t="str">
        <f t="shared" si="12"/>
        <v>0</v>
      </c>
      <c r="N31" s="154" t="str">
        <f t="shared" si="12"/>
        <v>0</v>
      </c>
      <c r="O31" s="154">
        <f t="shared" si="12"/>
        <v>-0.80773785924073305</v>
      </c>
      <c r="P31" s="154">
        <f t="shared" si="12"/>
        <v>6.7388302396558464E-2</v>
      </c>
      <c r="Q31" s="154" t="str">
        <f t="shared" si="12"/>
        <v>0</v>
      </c>
      <c r="R31" s="154" t="str">
        <f t="shared" si="12"/>
        <v>0</v>
      </c>
      <c r="S31" s="154" t="str">
        <f t="shared" si="12"/>
        <v>0</v>
      </c>
      <c r="T31" s="154" t="str">
        <f t="shared" si="12"/>
        <v>0</v>
      </c>
      <c r="U31" s="154" t="str">
        <f t="shared" si="12"/>
        <v>0</v>
      </c>
      <c r="V31" s="154" t="str">
        <f t="shared" si="12"/>
        <v>0</v>
      </c>
      <c r="W31" s="154" t="str">
        <f t="shared" si="12"/>
        <v>0</v>
      </c>
      <c r="X31" s="154" t="str">
        <f t="shared" si="12"/>
        <v>0</v>
      </c>
      <c r="Y31" s="154" t="str">
        <f t="shared" si="12"/>
        <v>0</v>
      </c>
      <c r="Z31" s="154" t="str">
        <f t="shared" si="12"/>
        <v>0</v>
      </c>
      <c r="AA31" s="154" t="str">
        <f t="shared" si="12"/>
        <v>0</v>
      </c>
      <c r="AB31" s="155" t="str">
        <f t="shared" si="12"/>
        <v>0</v>
      </c>
      <c r="AC31" s="154" t="str">
        <f t="shared" si="12"/>
        <v>0</v>
      </c>
      <c r="AD31" s="156" t="str">
        <f t="shared" si="12"/>
        <v>0</v>
      </c>
      <c r="AE31" s="152">
        <f t="shared" si="12"/>
        <v>0.17475903469311263</v>
      </c>
      <c r="AF31" s="153" t="str">
        <f t="shared" si="12"/>
        <v>0</v>
      </c>
      <c r="AG31" s="154" t="str">
        <f t="shared" si="12"/>
        <v>0</v>
      </c>
      <c r="AH31" s="154">
        <f t="shared" si="12"/>
        <v>5.5432020162545684E-2</v>
      </c>
      <c r="AI31" s="154" t="str">
        <f t="shared" si="12"/>
        <v>0</v>
      </c>
      <c r="AJ31" s="154" t="str">
        <f t="shared" si="12"/>
        <v>0</v>
      </c>
      <c r="AK31" s="154">
        <f t="shared" si="12"/>
        <v>-0.80773785924073305</v>
      </c>
      <c r="AL31" s="154">
        <f t="shared" si="12"/>
        <v>6.7388302396558464E-2</v>
      </c>
      <c r="AM31" s="154" t="str">
        <f t="shared" si="12"/>
        <v>0</v>
      </c>
      <c r="AN31" s="154" t="str">
        <f t="shared" si="12"/>
        <v>0</v>
      </c>
      <c r="AO31" s="154" t="str">
        <f t="shared" si="12"/>
        <v>0</v>
      </c>
      <c r="AP31" s="154" t="str">
        <f t="shared" si="12"/>
        <v>0</v>
      </c>
      <c r="AQ31" s="154" t="str">
        <f t="shared" si="12"/>
        <v>0</v>
      </c>
      <c r="AR31" s="154" t="str">
        <f t="shared" si="12"/>
        <v>0</v>
      </c>
      <c r="AS31" s="154" t="str">
        <f t="shared" si="12"/>
        <v>0</v>
      </c>
      <c r="AT31" s="154" t="str">
        <f t="shared" si="12"/>
        <v>0</v>
      </c>
      <c r="AU31" s="157" t="str">
        <f t="shared" si="12"/>
        <v>0</v>
      </c>
      <c r="AV31" s="158" t="s">
        <v>33</v>
      </c>
      <c r="AW31" s="159" t="s">
        <v>61</v>
      </c>
    </row>
    <row r="34" spans="2:49" s="1" customFormat="1" ht="13.8" x14ac:dyDescent="0.25">
      <c r="B34" s="2" t="s">
        <v>62</v>
      </c>
      <c r="C34" s="160"/>
      <c r="D34" s="160"/>
      <c r="E34" s="160"/>
      <c r="F34" s="160"/>
      <c r="G34" s="160"/>
      <c r="AW34" s="161"/>
    </row>
    <row r="35" spans="2:49" s="1" customFormat="1" ht="14.4" thickBot="1" x14ac:dyDescent="0.3">
      <c r="B35" s="7"/>
      <c r="C35" s="7"/>
      <c r="D35" s="7"/>
      <c r="E35" s="7"/>
      <c r="F35" s="7"/>
      <c r="AW35" s="162"/>
    </row>
    <row r="36" spans="2:49" s="1" customFormat="1" ht="14.25" customHeight="1" x14ac:dyDescent="0.25">
      <c r="B36" s="914" t="s">
        <v>4</v>
      </c>
      <c r="C36" s="915"/>
      <c r="D36" s="915"/>
      <c r="E36" s="915"/>
      <c r="F36" s="916"/>
      <c r="G36" s="926" t="s">
        <v>5</v>
      </c>
      <c r="H36" s="927"/>
      <c r="I36" s="923" t="s">
        <v>6</v>
      </c>
      <c r="J36" s="924"/>
      <c r="K36" s="924"/>
      <c r="L36" s="924"/>
      <c r="M36" s="924"/>
      <c r="N36" s="924"/>
      <c r="O36" s="924"/>
      <c r="P36" s="924"/>
      <c r="Q36" s="924"/>
      <c r="R36" s="924"/>
      <c r="S36" s="924"/>
      <c r="T36" s="924"/>
      <c r="U36" s="924"/>
      <c r="V36" s="924"/>
      <c r="W36" s="924"/>
      <c r="X36" s="924"/>
      <c r="Y36" s="924"/>
      <c r="Z36" s="924"/>
      <c r="AA36" s="924"/>
      <c r="AB36" s="924"/>
      <c r="AC36" s="924"/>
      <c r="AD36" s="925"/>
      <c r="AE36" s="895" t="s">
        <v>63</v>
      </c>
      <c r="AF36" s="896"/>
      <c r="AG36" s="896"/>
      <c r="AH36" s="896"/>
      <c r="AI36" s="896"/>
      <c r="AJ36" s="896"/>
      <c r="AK36" s="896"/>
      <c r="AL36" s="896"/>
      <c r="AM36" s="896"/>
      <c r="AN36" s="896"/>
      <c r="AO36" s="896"/>
      <c r="AP36" s="896"/>
      <c r="AQ36" s="896"/>
      <c r="AR36" s="896"/>
      <c r="AS36" s="896"/>
      <c r="AT36" s="896"/>
      <c r="AU36" s="897"/>
      <c r="AV36" s="804" t="s">
        <v>7</v>
      </c>
      <c r="AW36" s="807" t="s">
        <v>8</v>
      </c>
    </row>
    <row r="37" spans="2:49" s="1" customFormat="1" ht="14.25" customHeight="1" x14ac:dyDescent="0.25">
      <c r="B37" s="917"/>
      <c r="C37" s="918"/>
      <c r="D37" s="918"/>
      <c r="E37" s="918"/>
      <c r="F37" s="919"/>
      <c r="G37" s="928"/>
      <c r="H37" s="929"/>
      <c r="I37" s="898" t="s">
        <v>9</v>
      </c>
      <c r="J37" s="831"/>
      <c r="K37" s="832"/>
      <c r="L37" s="830" t="s">
        <v>10</v>
      </c>
      <c r="M37" s="831"/>
      <c r="N37" s="832"/>
      <c r="O37" s="827" t="s">
        <v>11</v>
      </c>
      <c r="P37" s="830" t="s">
        <v>12</v>
      </c>
      <c r="Q37" s="831"/>
      <c r="R37" s="831"/>
      <c r="S37" s="832"/>
      <c r="T37" s="827" t="s">
        <v>13</v>
      </c>
      <c r="U37" s="830" t="s">
        <v>14</v>
      </c>
      <c r="V37" s="831"/>
      <c r="W37" s="832"/>
      <c r="X37" s="827" t="s">
        <v>15</v>
      </c>
      <c r="Y37" s="830" t="s">
        <v>16</v>
      </c>
      <c r="Z37" s="831"/>
      <c r="AA37" s="832"/>
      <c r="AB37" s="830" t="s">
        <v>17</v>
      </c>
      <c r="AC37" s="831"/>
      <c r="AD37" s="950"/>
      <c r="AE37" s="898" t="s">
        <v>18</v>
      </c>
      <c r="AF37" s="831"/>
      <c r="AG37" s="832"/>
      <c r="AH37" s="830" t="s">
        <v>10</v>
      </c>
      <c r="AI37" s="831"/>
      <c r="AJ37" s="832"/>
      <c r="AK37" s="827" t="s">
        <v>19</v>
      </c>
      <c r="AL37" s="830" t="s">
        <v>12</v>
      </c>
      <c r="AM37" s="831"/>
      <c r="AN37" s="831"/>
      <c r="AO37" s="832"/>
      <c r="AP37" s="827" t="s">
        <v>13</v>
      </c>
      <c r="AQ37" s="830" t="s">
        <v>14</v>
      </c>
      <c r="AR37" s="831"/>
      <c r="AS37" s="832"/>
      <c r="AT37" s="827" t="s">
        <v>15</v>
      </c>
      <c r="AU37" s="847" t="s">
        <v>17</v>
      </c>
      <c r="AV37" s="805"/>
      <c r="AW37" s="808"/>
    </row>
    <row r="38" spans="2:49" s="1" customFormat="1" ht="14.25" customHeight="1" x14ac:dyDescent="0.25">
      <c r="B38" s="917"/>
      <c r="C38" s="918"/>
      <c r="D38" s="918"/>
      <c r="E38" s="918"/>
      <c r="F38" s="919"/>
      <c r="G38" s="928"/>
      <c r="H38" s="929"/>
      <c r="I38" s="899"/>
      <c r="J38" s="834"/>
      <c r="K38" s="835"/>
      <c r="L38" s="833"/>
      <c r="M38" s="834"/>
      <c r="N38" s="835"/>
      <c r="O38" s="828"/>
      <c r="P38" s="833"/>
      <c r="Q38" s="834"/>
      <c r="R38" s="834"/>
      <c r="S38" s="835"/>
      <c r="T38" s="828"/>
      <c r="U38" s="833"/>
      <c r="V38" s="834"/>
      <c r="W38" s="835"/>
      <c r="X38" s="828"/>
      <c r="Y38" s="833"/>
      <c r="Z38" s="834"/>
      <c r="AA38" s="835"/>
      <c r="AB38" s="833"/>
      <c r="AC38" s="834"/>
      <c r="AD38" s="951"/>
      <c r="AE38" s="899"/>
      <c r="AF38" s="834"/>
      <c r="AG38" s="835"/>
      <c r="AH38" s="833"/>
      <c r="AI38" s="834"/>
      <c r="AJ38" s="835"/>
      <c r="AK38" s="828"/>
      <c r="AL38" s="833"/>
      <c r="AM38" s="834"/>
      <c r="AN38" s="834"/>
      <c r="AO38" s="835"/>
      <c r="AP38" s="828"/>
      <c r="AQ38" s="833"/>
      <c r="AR38" s="834"/>
      <c r="AS38" s="835"/>
      <c r="AT38" s="828"/>
      <c r="AU38" s="848"/>
      <c r="AV38" s="805"/>
      <c r="AW38" s="808"/>
    </row>
    <row r="39" spans="2:49" s="8" customFormat="1" ht="43.5" customHeight="1" x14ac:dyDescent="0.3">
      <c r="B39" s="917"/>
      <c r="C39" s="918"/>
      <c r="D39" s="918"/>
      <c r="E39" s="918"/>
      <c r="F39" s="919"/>
      <c r="G39" s="928"/>
      <c r="H39" s="929"/>
      <c r="I39" s="900"/>
      <c r="J39" s="837"/>
      <c r="K39" s="838"/>
      <c r="L39" s="836"/>
      <c r="M39" s="837"/>
      <c r="N39" s="838"/>
      <c r="O39" s="829"/>
      <c r="P39" s="836"/>
      <c r="Q39" s="837"/>
      <c r="R39" s="837"/>
      <c r="S39" s="838"/>
      <c r="T39" s="829"/>
      <c r="U39" s="836"/>
      <c r="V39" s="837"/>
      <c r="W39" s="838"/>
      <c r="X39" s="829"/>
      <c r="Y39" s="836"/>
      <c r="Z39" s="837"/>
      <c r="AA39" s="838"/>
      <c r="AB39" s="836"/>
      <c r="AC39" s="837"/>
      <c r="AD39" s="952"/>
      <c r="AE39" s="900"/>
      <c r="AF39" s="837"/>
      <c r="AG39" s="838"/>
      <c r="AH39" s="836"/>
      <c r="AI39" s="837"/>
      <c r="AJ39" s="838"/>
      <c r="AK39" s="829"/>
      <c r="AL39" s="836"/>
      <c r="AM39" s="837"/>
      <c r="AN39" s="837"/>
      <c r="AO39" s="838"/>
      <c r="AP39" s="829"/>
      <c r="AQ39" s="836"/>
      <c r="AR39" s="837"/>
      <c r="AS39" s="838"/>
      <c r="AT39" s="829"/>
      <c r="AU39" s="901"/>
      <c r="AV39" s="805"/>
      <c r="AW39" s="808"/>
    </row>
    <row r="40" spans="2:49" s="8" customFormat="1" ht="14.25" customHeight="1" x14ac:dyDescent="0.3">
      <c r="B40" s="917"/>
      <c r="C40" s="918"/>
      <c r="D40" s="918"/>
      <c r="E40" s="918"/>
      <c r="F40" s="919"/>
      <c r="G40" s="928"/>
      <c r="H40" s="929"/>
      <c r="I40" s="892" t="s">
        <v>20</v>
      </c>
      <c r="J40" s="827" t="s">
        <v>21</v>
      </c>
      <c r="K40" s="839" t="s">
        <v>64</v>
      </c>
      <c r="L40" s="827" t="s">
        <v>22</v>
      </c>
      <c r="M40" s="827" t="s">
        <v>23</v>
      </c>
      <c r="N40" s="839" t="s">
        <v>64</v>
      </c>
      <c r="O40" s="839" t="s">
        <v>64</v>
      </c>
      <c r="P40" s="827" t="s">
        <v>24</v>
      </c>
      <c r="Q40" s="902" t="s">
        <v>25</v>
      </c>
      <c r="R40" s="827" t="s">
        <v>26</v>
      </c>
      <c r="S40" s="839" t="s">
        <v>64</v>
      </c>
      <c r="T40" s="839" t="s">
        <v>64</v>
      </c>
      <c r="U40" s="827" t="s">
        <v>27</v>
      </c>
      <c r="V40" s="827" t="s">
        <v>28</v>
      </c>
      <c r="W40" s="839" t="s">
        <v>64</v>
      </c>
      <c r="X40" s="839" t="s">
        <v>64</v>
      </c>
      <c r="Y40" s="827" t="s">
        <v>65</v>
      </c>
      <c r="Z40" s="827" t="s">
        <v>66</v>
      </c>
      <c r="AA40" s="839" t="s">
        <v>64</v>
      </c>
      <c r="AB40" s="827" t="s">
        <v>65</v>
      </c>
      <c r="AC40" s="827" t="s">
        <v>31</v>
      </c>
      <c r="AD40" s="889" t="s">
        <v>532</v>
      </c>
      <c r="AE40" s="892" t="s">
        <v>20</v>
      </c>
      <c r="AF40" s="827" t="s">
        <v>21</v>
      </c>
      <c r="AG40" s="839" t="s">
        <v>64</v>
      </c>
      <c r="AH40" s="827" t="s">
        <v>22</v>
      </c>
      <c r="AI40" s="827" t="s">
        <v>23</v>
      </c>
      <c r="AJ40" s="839" t="s">
        <v>64</v>
      </c>
      <c r="AK40" s="839" t="s">
        <v>64</v>
      </c>
      <c r="AL40" s="827" t="s">
        <v>24</v>
      </c>
      <c r="AM40" s="827" t="s">
        <v>25</v>
      </c>
      <c r="AN40" s="827" t="s">
        <v>26</v>
      </c>
      <c r="AO40" s="839" t="s">
        <v>64</v>
      </c>
      <c r="AP40" s="839" t="s">
        <v>64</v>
      </c>
      <c r="AQ40" s="827" t="s">
        <v>27</v>
      </c>
      <c r="AR40" s="827" t="s">
        <v>28</v>
      </c>
      <c r="AS40" s="839" t="s">
        <v>64</v>
      </c>
      <c r="AT40" s="839" t="s">
        <v>64</v>
      </c>
      <c r="AU40" s="847" t="s">
        <v>31</v>
      </c>
      <c r="AV40" s="805"/>
      <c r="AW40" s="808"/>
    </row>
    <row r="41" spans="2:49" s="8" customFormat="1" ht="14.25" customHeight="1" x14ac:dyDescent="0.3">
      <c r="B41" s="917"/>
      <c r="C41" s="918"/>
      <c r="D41" s="918"/>
      <c r="E41" s="918"/>
      <c r="F41" s="919"/>
      <c r="G41" s="928"/>
      <c r="H41" s="929"/>
      <c r="I41" s="893"/>
      <c r="J41" s="828"/>
      <c r="K41" s="840"/>
      <c r="L41" s="828"/>
      <c r="M41" s="828"/>
      <c r="N41" s="840"/>
      <c r="O41" s="840"/>
      <c r="P41" s="828"/>
      <c r="Q41" s="903"/>
      <c r="R41" s="828"/>
      <c r="S41" s="840"/>
      <c r="T41" s="840"/>
      <c r="U41" s="828"/>
      <c r="V41" s="828"/>
      <c r="W41" s="840"/>
      <c r="X41" s="840"/>
      <c r="Y41" s="828"/>
      <c r="Z41" s="828"/>
      <c r="AA41" s="840"/>
      <c r="AB41" s="828"/>
      <c r="AC41" s="828"/>
      <c r="AD41" s="890"/>
      <c r="AE41" s="893"/>
      <c r="AF41" s="828"/>
      <c r="AG41" s="840"/>
      <c r="AH41" s="828"/>
      <c r="AI41" s="828"/>
      <c r="AJ41" s="840"/>
      <c r="AK41" s="840"/>
      <c r="AL41" s="828"/>
      <c r="AM41" s="828"/>
      <c r="AN41" s="828"/>
      <c r="AO41" s="840"/>
      <c r="AP41" s="840"/>
      <c r="AQ41" s="828"/>
      <c r="AR41" s="828"/>
      <c r="AS41" s="840"/>
      <c r="AT41" s="840"/>
      <c r="AU41" s="848"/>
      <c r="AV41" s="805"/>
      <c r="AW41" s="808"/>
    </row>
    <row r="42" spans="2:49" s="8" customFormat="1" ht="14.25" customHeight="1" x14ac:dyDescent="0.3">
      <c r="B42" s="917"/>
      <c r="C42" s="918"/>
      <c r="D42" s="918"/>
      <c r="E42" s="918"/>
      <c r="F42" s="919"/>
      <c r="G42" s="928"/>
      <c r="H42" s="929"/>
      <c r="I42" s="893"/>
      <c r="J42" s="828"/>
      <c r="K42" s="840"/>
      <c r="L42" s="828"/>
      <c r="M42" s="828"/>
      <c r="N42" s="840"/>
      <c r="O42" s="840"/>
      <c r="P42" s="828"/>
      <c r="Q42" s="903"/>
      <c r="R42" s="828"/>
      <c r="S42" s="840"/>
      <c r="T42" s="840"/>
      <c r="U42" s="828"/>
      <c r="V42" s="828"/>
      <c r="W42" s="840"/>
      <c r="X42" s="840"/>
      <c r="Y42" s="828"/>
      <c r="Z42" s="828"/>
      <c r="AA42" s="840"/>
      <c r="AB42" s="828"/>
      <c r="AC42" s="828"/>
      <c r="AD42" s="890"/>
      <c r="AE42" s="893"/>
      <c r="AF42" s="828"/>
      <c r="AG42" s="840"/>
      <c r="AH42" s="828"/>
      <c r="AI42" s="828"/>
      <c r="AJ42" s="840"/>
      <c r="AK42" s="840"/>
      <c r="AL42" s="828"/>
      <c r="AM42" s="828"/>
      <c r="AN42" s="828"/>
      <c r="AO42" s="840"/>
      <c r="AP42" s="840"/>
      <c r="AQ42" s="828"/>
      <c r="AR42" s="828"/>
      <c r="AS42" s="840"/>
      <c r="AT42" s="840"/>
      <c r="AU42" s="848"/>
      <c r="AV42" s="805"/>
      <c r="AW42" s="808"/>
    </row>
    <row r="43" spans="2:49" s="8" customFormat="1" ht="48" customHeight="1" thickBot="1" x14ac:dyDescent="0.35">
      <c r="B43" s="920"/>
      <c r="C43" s="921"/>
      <c r="D43" s="921"/>
      <c r="E43" s="921"/>
      <c r="F43" s="922"/>
      <c r="G43" s="930"/>
      <c r="H43" s="931"/>
      <c r="I43" s="894"/>
      <c r="J43" s="888"/>
      <c r="K43" s="841"/>
      <c r="L43" s="888"/>
      <c r="M43" s="888"/>
      <c r="N43" s="841"/>
      <c r="O43" s="841"/>
      <c r="P43" s="888"/>
      <c r="Q43" s="904"/>
      <c r="R43" s="888"/>
      <c r="S43" s="841"/>
      <c r="T43" s="841"/>
      <c r="U43" s="888"/>
      <c r="V43" s="888"/>
      <c r="W43" s="841"/>
      <c r="X43" s="841"/>
      <c r="Y43" s="888"/>
      <c r="Z43" s="888"/>
      <c r="AA43" s="841"/>
      <c r="AB43" s="888"/>
      <c r="AC43" s="888"/>
      <c r="AD43" s="891"/>
      <c r="AE43" s="894"/>
      <c r="AF43" s="888"/>
      <c r="AG43" s="841"/>
      <c r="AH43" s="888"/>
      <c r="AI43" s="888"/>
      <c r="AJ43" s="841"/>
      <c r="AK43" s="841"/>
      <c r="AL43" s="888"/>
      <c r="AM43" s="888"/>
      <c r="AN43" s="888"/>
      <c r="AO43" s="841"/>
      <c r="AP43" s="841"/>
      <c r="AQ43" s="888"/>
      <c r="AR43" s="888"/>
      <c r="AS43" s="841"/>
      <c r="AT43" s="841"/>
      <c r="AU43" s="849"/>
      <c r="AV43" s="806"/>
      <c r="AW43" s="809"/>
    </row>
    <row r="44" spans="2:49" s="1" customFormat="1" ht="14.25" customHeight="1" x14ac:dyDescent="0.25">
      <c r="B44" s="9"/>
      <c r="C44" s="937" t="s">
        <v>32</v>
      </c>
      <c r="D44" s="938"/>
      <c r="E44" s="938"/>
      <c r="F44" s="939"/>
      <c r="G44" s="940">
        <f>SUM(G46:G49)</f>
        <v>4692686.92</v>
      </c>
      <c r="H44" s="941"/>
      <c r="I44" s="163">
        <f t="shared" ref="I44:AU44" si="13">SUM(I46:I49)</f>
        <v>3227984.9087999999</v>
      </c>
      <c r="J44" s="164">
        <f t="shared" si="13"/>
        <v>0</v>
      </c>
      <c r="K44" s="164">
        <f t="shared" si="13"/>
        <v>0</v>
      </c>
      <c r="L44" s="164">
        <f t="shared" si="13"/>
        <v>433991.23100000003</v>
      </c>
      <c r="M44" s="164">
        <f t="shared" si="13"/>
        <v>0</v>
      </c>
      <c r="N44" s="164">
        <f t="shared" si="13"/>
        <v>0</v>
      </c>
      <c r="O44" s="164">
        <f t="shared" si="13"/>
        <v>25657.0502000001</v>
      </c>
      <c r="P44" s="164">
        <f t="shared" si="13"/>
        <v>224872</v>
      </c>
      <c r="Q44" s="164">
        <f t="shared" si="13"/>
        <v>0</v>
      </c>
      <c r="R44" s="164">
        <f t="shared" si="13"/>
        <v>53086</v>
      </c>
      <c r="S44" s="164">
        <f t="shared" si="13"/>
        <v>0</v>
      </c>
      <c r="T44" s="164">
        <f t="shared" si="13"/>
        <v>0</v>
      </c>
      <c r="U44" s="164">
        <f t="shared" si="13"/>
        <v>21639</v>
      </c>
      <c r="V44" s="164">
        <f t="shared" si="13"/>
        <v>0</v>
      </c>
      <c r="W44" s="164">
        <f t="shared" si="13"/>
        <v>0</v>
      </c>
      <c r="X44" s="164">
        <f t="shared" si="13"/>
        <v>50050</v>
      </c>
      <c r="Y44" s="164">
        <f t="shared" si="13"/>
        <v>0</v>
      </c>
      <c r="Z44" s="164">
        <f t="shared" si="13"/>
        <v>0</v>
      </c>
      <c r="AA44" s="164">
        <f t="shared" si="13"/>
        <v>0</v>
      </c>
      <c r="AB44" s="164">
        <f t="shared" si="13"/>
        <v>0</v>
      </c>
      <c r="AC44" s="11">
        <f t="shared" si="13"/>
        <v>0</v>
      </c>
      <c r="AD44" s="165">
        <f t="shared" si="13"/>
        <v>655406.73</v>
      </c>
      <c r="AE44" s="163">
        <f t="shared" si="13"/>
        <v>3227984.9087999999</v>
      </c>
      <c r="AF44" s="164">
        <f t="shared" si="13"/>
        <v>0</v>
      </c>
      <c r="AG44" s="164">
        <f t="shared" si="13"/>
        <v>0</v>
      </c>
      <c r="AH44" s="164">
        <f t="shared" si="13"/>
        <v>433991.23100000003</v>
      </c>
      <c r="AI44" s="164">
        <f t="shared" si="13"/>
        <v>0</v>
      </c>
      <c r="AJ44" s="164">
        <f t="shared" si="13"/>
        <v>0</v>
      </c>
      <c r="AK44" s="164">
        <f t="shared" si="13"/>
        <v>25657.0502000001</v>
      </c>
      <c r="AL44" s="164">
        <f t="shared" si="13"/>
        <v>224872</v>
      </c>
      <c r="AM44" s="164">
        <f t="shared" si="13"/>
        <v>0</v>
      </c>
      <c r="AN44" s="164">
        <f t="shared" si="13"/>
        <v>53086</v>
      </c>
      <c r="AO44" s="164">
        <f t="shared" si="13"/>
        <v>0</v>
      </c>
      <c r="AP44" s="164">
        <f t="shared" si="13"/>
        <v>0</v>
      </c>
      <c r="AQ44" s="164">
        <f t="shared" si="13"/>
        <v>21639</v>
      </c>
      <c r="AR44" s="164">
        <f t="shared" si="13"/>
        <v>0</v>
      </c>
      <c r="AS44" s="164">
        <f t="shared" si="13"/>
        <v>0</v>
      </c>
      <c r="AT44" s="164">
        <f t="shared" si="13"/>
        <v>50050</v>
      </c>
      <c r="AU44" s="14">
        <f t="shared" si="13"/>
        <v>0</v>
      </c>
      <c r="AV44" s="15" t="s">
        <v>33</v>
      </c>
      <c r="AW44" s="16" t="s">
        <v>34</v>
      </c>
    </row>
    <row r="45" spans="2:49" s="1" customFormat="1" ht="14.25" customHeight="1" x14ac:dyDescent="0.25">
      <c r="B45" s="17"/>
      <c r="C45" s="18" t="s">
        <v>35</v>
      </c>
      <c r="D45" s="19"/>
      <c r="E45" s="19"/>
      <c r="F45" s="166"/>
      <c r="G45" s="942">
        <f>SUM(I45:J45,Y45,AB45)</f>
        <v>0</v>
      </c>
      <c r="H45" s="943"/>
      <c r="I45" s="21">
        <f t="shared" ref="I45:J48" si="14">SUM(AE45,,,,,,)</f>
        <v>0</v>
      </c>
      <c r="J45" s="22">
        <f t="shared" si="14"/>
        <v>0</v>
      </c>
      <c r="K45" s="22"/>
      <c r="L45" s="22"/>
      <c r="M45" s="22"/>
      <c r="N45" s="22"/>
      <c r="O45" s="22"/>
      <c r="P45" s="22"/>
      <c r="Q45" s="22"/>
      <c r="R45" s="22"/>
      <c r="S45" s="22"/>
      <c r="T45" s="22"/>
      <c r="U45" s="22"/>
      <c r="V45" s="22"/>
      <c r="W45" s="22"/>
      <c r="X45" s="23"/>
      <c r="Y45" s="24"/>
      <c r="Z45" s="23"/>
      <c r="AA45" s="23"/>
      <c r="AB45" s="25"/>
      <c r="AC45" s="25"/>
      <c r="AD45" s="26"/>
      <c r="AE45" s="27"/>
      <c r="AF45" s="24"/>
      <c r="AG45" s="22"/>
      <c r="AH45" s="22"/>
      <c r="AI45" s="22"/>
      <c r="AJ45" s="22"/>
      <c r="AK45" s="22"/>
      <c r="AL45" s="22"/>
      <c r="AM45" s="22"/>
      <c r="AN45" s="22"/>
      <c r="AO45" s="22"/>
      <c r="AP45" s="22"/>
      <c r="AQ45" s="22"/>
      <c r="AR45" s="22"/>
      <c r="AS45" s="22"/>
      <c r="AT45" s="28"/>
      <c r="AU45" s="29"/>
      <c r="AV45" s="30" t="s">
        <v>33</v>
      </c>
      <c r="AW45" s="31"/>
    </row>
    <row r="46" spans="2:49" s="1" customFormat="1" ht="14.25" customHeight="1" x14ac:dyDescent="0.3">
      <c r="B46" s="17"/>
      <c r="C46" s="1010" t="s">
        <v>36</v>
      </c>
      <c r="D46" s="1011"/>
      <c r="E46" s="1011"/>
      <c r="F46" s="1012"/>
      <c r="G46" s="942">
        <f>SUM(I46:W46,Y46:AA46)</f>
        <v>3987230.19</v>
      </c>
      <c r="H46" s="943"/>
      <c r="I46" s="49">
        <f t="shared" si="14"/>
        <v>2656156.9087999999</v>
      </c>
      <c r="J46" s="36">
        <f t="shared" si="14"/>
        <v>0</v>
      </c>
      <c r="K46" s="36">
        <f t="shared" ref="K46:W48" si="15">SUM(AG46,,,,,,)</f>
        <v>0</v>
      </c>
      <c r="L46" s="38">
        <f t="shared" si="15"/>
        <v>1005819.231</v>
      </c>
      <c r="M46" s="38">
        <f t="shared" si="15"/>
        <v>0</v>
      </c>
      <c r="N46" s="38">
        <f t="shared" si="15"/>
        <v>0</v>
      </c>
      <c r="O46" s="38">
        <f t="shared" si="15"/>
        <v>25657.0502000001</v>
      </c>
      <c r="P46" s="38">
        <f t="shared" si="15"/>
        <v>224872</v>
      </c>
      <c r="Q46" s="38">
        <f t="shared" si="15"/>
        <v>0</v>
      </c>
      <c r="R46" s="38">
        <f t="shared" si="15"/>
        <v>53086</v>
      </c>
      <c r="S46" s="38">
        <f t="shared" si="15"/>
        <v>0</v>
      </c>
      <c r="T46" s="38">
        <f t="shared" si="15"/>
        <v>0</v>
      </c>
      <c r="U46" s="38">
        <f t="shared" si="15"/>
        <v>21639</v>
      </c>
      <c r="V46" s="38">
        <f t="shared" si="15"/>
        <v>0</v>
      </c>
      <c r="W46" s="38">
        <f t="shared" si="15"/>
        <v>0</v>
      </c>
      <c r="X46" s="132" t="s">
        <v>33</v>
      </c>
      <c r="Y46" s="50"/>
      <c r="Z46" s="51"/>
      <c r="AA46" s="51"/>
      <c r="AB46" s="132" t="s">
        <v>33</v>
      </c>
      <c r="AC46" s="132" t="s">
        <v>33</v>
      </c>
      <c r="AD46" s="167" t="s">
        <v>33</v>
      </c>
      <c r="AE46" s="54">
        <v>2656156.9087999999</v>
      </c>
      <c r="AF46" s="45"/>
      <c r="AG46" s="45"/>
      <c r="AH46" s="46">
        <v>1005819.231</v>
      </c>
      <c r="AI46" s="46"/>
      <c r="AJ46" s="46"/>
      <c r="AK46" s="46">
        <v>25657.0502000001</v>
      </c>
      <c r="AL46" s="46">
        <v>224872</v>
      </c>
      <c r="AM46" s="46"/>
      <c r="AN46" s="46">
        <v>53086</v>
      </c>
      <c r="AO46" s="46"/>
      <c r="AP46" s="46"/>
      <c r="AQ46" s="46">
        <v>21639</v>
      </c>
      <c r="AR46" s="46"/>
      <c r="AS46" s="46"/>
      <c r="AT46" s="168" t="s">
        <v>33</v>
      </c>
      <c r="AU46" s="169" t="s">
        <v>33</v>
      </c>
      <c r="AV46" s="30" t="s">
        <v>33</v>
      </c>
      <c r="AW46" s="31" t="s">
        <v>37</v>
      </c>
    </row>
    <row r="47" spans="2:49" s="1" customFormat="1" ht="12.75" customHeight="1" x14ac:dyDescent="0.25">
      <c r="B47" s="17"/>
      <c r="C47" s="1007" t="s">
        <v>38</v>
      </c>
      <c r="D47" s="1008"/>
      <c r="E47" s="1008"/>
      <c r="F47" s="1009"/>
      <c r="G47" s="942">
        <f>SUM(I47:AD47)</f>
        <v>0</v>
      </c>
      <c r="H47" s="943"/>
      <c r="I47" s="49">
        <f t="shared" si="14"/>
        <v>0</v>
      </c>
      <c r="J47" s="36">
        <f t="shared" si="14"/>
        <v>0</v>
      </c>
      <c r="K47" s="36">
        <f t="shared" si="15"/>
        <v>0</v>
      </c>
      <c r="L47" s="38">
        <f t="shared" si="15"/>
        <v>0</v>
      </c>
      <c r="M47" s="38">
        <f t="shared" si="15"/>
        <v>0</v>
      </c>
      <c r="N47" s="38">
        <f t="shared" si="15"/>
        <v>0</v>
      </c>
      <c r="O47" s="38">
        <f t="shared" si="15"/>
        <v>0</v>
      </c>
      <c r="P47" s="38">
        <f t="shared" si="15"/>
        <v>0</v>
      </c>
      <c r="Q47" s="38">
        <f t="shared" si="15"/>
        <v>0</v>
      </c>
      <c r="R47" s="38">
        <f t="shared" si="15"/>
        <v>0</v>
      </c>
      <c r="S47" s="38">
        <f t="shared" si="15"/>
        <v>0</v>
      </c>
      <c r="T47" s="38">
        <f t="shared" si="15"/>
        <v>0</v>
      </c>
      <c r="U47" s="38">
        <f t="shared" si="15"/>
        <v>0</v>
      </c>
      <c r="V47" s="38">
        <f t="shared" si="15"/>
        <v>0</v>
      </c>
      <c r="W47" s="38">
        <f t="shared" si="15"/>
        <v>0</v>
      </c>
      <c r="X47" s="38">
        <f>SUM(AT47,,,,,,)</f>
        <v>0</v>
      </c>
      <c r="Y47" s="50"/>
      <c r="Z47" s="51"/>
      <c r="AA47" s="51"/>
      <c r="AB47" s="50"/>
      <c r="AC47" s="52"/>
      <c r="AD47" s="170"/>
      <c r="AE47" s="54"/>
      <c r="AF47" s="45"/>
      <c r="AG47" s="45"/>
      <c r="AH47" s="46"/>
      <c r="AI47" s="46"/>
      <c r="AJ47" s="46"/>
      <c r="AK47" s="46"/>
      <c r="AL47" s="46"/>
      <c r="AM47" s="46"/>
      <c r="AN47" s="46"/>
      <c r="AO47" s="46"/>
      <c r="AP47" s="46"/>
      <c r="AQ47" s="46"/>
      <c r="AR47" s="46"/>
      <c r="AS47" s="46"/>
      <c r="AT47" s="55"/>
      <c r="AU47" s="56"/>
      <c r="AV47" s="30" t="s">
        <v>33</v>
      </c>
      <c r="AW47" s="31" t="s">
        <v>39</v>
      </c>
    </row>
    <row r="48" spans="2:49" s="1" customFormat="1" ht="14.25" customHeight="1" x14ac:dyDescent="0.25">
      <c r="B48" s="17"/>
      <c r="C48" s="1010" t="s">
        <v>40</v>
      </c>
      <c r="D48" s="1011"/>
      <c r="E48" s="1011"/>
      <c r="F48" s="1012"/>
      <c r="G48" s="942">
        <f>SUM(I48:AD48)</f>
        <v>705456.73</v>
      </c>
      <c r="H48" s="943"/>
      <c r="I48" s="49">
        <f t="shared" si="14"/>
        <v>0</v>
      </c>
      <c r="J48" s="36">
        <f t="shared" si="14"/>
        <v>0</v>
      </c>
      <c r="K48" s="36">
        <f t="shared" si="15"/>
        <v>0</v>
      </c>
      <c r="L48" s="38">
        <f t="shared" si="15"/>
        <v>0</v>
      </c>
      <c r="M48" s="38">
        <f t="shared" si="15"/>
        <v>0</v>
      </c>
      <c r="N48" s="38">
        <f t="shared" si="15"/>
        <v>0</v>
      </c>
      <c r="O48" s="38">
        <f t="shared" si="15"/>
        <v>0</v>
      </c>
      <c r="P48" s="38">
        <f t="shared" si="15"/>
        <v>0</v>
      </c>
      <c r="Q48" s="38">
        <f t="shared" si="15"/>
        <v>0</v>
      </c>
      <c r="R48" s="38">
        <f t="shared" si="15"/>
        <v>0</v>
      </c>
      <c r="S48" s="38">
        <f t="shared" si="15"/>
        <v>0</v>
      </c>
      <c r="T48" s="38">
        <f t="shared" si="15"/>
        <v>0</v>
      </c>
      <c r="U48" s="38">
        <f t="shared" si="15"/>
        <v>0</v>
      </c>
      <c r="V48" s="38">
        <f t="shared" si="15"/>
        <v>0</v>
      </c>
      <c r="W48" s="38">
        <f t="shared" si="15"/>
        <v>0</v>
      </c>
      <c r="X48" s="38">
        <f>SUM(AT48,,,,,,)</f>
        <v>50050</v>
      </c>
      <c r="Y48" s="50"/>
      <c r="Z48" s="51"/>
      <c r="AA48" s="51"/>
      <c r="AB48" s="51"/>
      <c r="AC48" s="50"/>
      <c r="AD48" s="170">
        <v>655406.73</v>
      </c>
      <c r="AE48" s="54"/>
      <c r="AF48" s="45"/>
      <c r="AG48" s="45"/>
      <c r="AH48" s="46"/>
      <c r="AI48" s="46"/>
      <c r="AJ48" s="46"/>
      <c r="AK48" s="46"/>
      <c r="AL48" s="46"/>
      <c r="AM48" s="46"/>
      <c r="AN48" s="46"/>
      <c r="AO48" s="46"/>
      <c r="AP48" s="46"/>
      <c r="AQ48" s="46"/>
      <c r="AR48" s="46"/>
      <c r="AS48" s="46"/>
      <c r="AT48" s="55">
        <v>50050</v>
      </c>
      <c r="AU48" s="56"/>
      <c r="AV48" s="30" t="s">
        <v>33</v>
      </c>
      <c r="AW48" s="31" t="s">
        <v>41</v>
      </c>
    </row>
    <row r="49" spans="2:49" s="1" customFormat="1" ht="14.25" customHeight="1" x14ac:dyDescent="0.35">
      <c r="B49" s="17"/>
      <c r="C49" s="32" t="s">
        <v>42</v>
      </c>
      <c r="D49" s="33"/>
      <c r="E49" s="33"/>
      <c r="F49" s="57"/>
      <c r="G49" s="942">
        <f>SUM(I49,L49)</f>
        <v>0</v>
      </c>
      <c r="H49" s="943"/>
      <c r="I49" s="49">
        <f>SUM(AE49,,,,,,)</f>
        <v>571828</v>
      </c>
      <c r="J49" s="36"/>
      <c r="K49" s="36"/>
      <c r="L49" s="38">
        <f>SUM(AH49,,,,,,)</f>
        <v>-571828</v>
      </c>
      <c r="M49" s="38"/>
      <c r="N49" s="38"/>
      <c r="O49" s="38"/>
      <c r="P49" s="38"/>
      <c r="Q49" s="38"/>
      <c r="R49" s="38"/>
      <c r="S49" s="38"/>
      <c r="T49" s="38"/>
      <c r="U49" s="38"/>
      <c r="V49" s="38"/>
      <c r="W49" s="38"/>
      <c r="X49" s="38"/>
      <c r="Y49" s="58"/>
      <c r="Z49" s="59"/>
      <c r="AA49" s="59"/>
      <c r="AB49" s="59"/>
      <c r="AC49" s="58"/>
      <c r="AD49" s="171"/>
      <c r="AE49" s="61">
        <v>571828</v>
      </c>
      <c r="AF49" s="36"/>
      <c r="AG49" s="36"/>
      <c r="AH49" s="62">
        <v>-571828</v>
      </c>
      <c r="AI49" s="38"/>
      <c r="AJ49" s="38"/>
      <c r="AK49" s="38"/>
      <c r="AL49" s="38"/>
      <c r="AM49" s="38"/>
      <c r="AN49" s="38"/>
      <c r="AO49" s="38"/>
      <c r="AP49" s="38"/>
      <c r="AQ49" s="38"/>
      <c r="AR49" s="38"/>
      <c r="AS49" s="38"/>
      <c r="AT49" s="28"/>
      <c r="AU49" s="29"/>
      <c r="AV49" s="30" t="s">
        <v>33</v>
      </c>
      <c r="AW49" s="31" t="s">
        <v>67</v>
      </c>
    </row>
    <row r="50" spans="2:49" s="1" customFormat="1" ht="14.25" customHeight="1" x14ac:dyDescent="0.25">
      <c r="B50" s="17"/>
      <c r="C50" s="944" t="s">
        <v>44</v>
      </c>
      <c r="D50" s="945"/>
      <c r="E50" s="945"/>
      <c r="F50" s="946"/>
      <c r="G50" s="942">
        <f>SUM(I50:AD50,AV50)</f>
        <v>4758253.8084941944</v>
      </c>
      <c r="H50" s="943"/>
      <c r="I50" s="64">
        <f>SUM(AE50,,,,,,)</f>
        <v>2962657.25</v>
      </c>
      <c r="J50" s="65">
        <f>SUM(AF50,,,,,,)</f>
        <v>0</v>
      </c>
      <c r="K50" s="65">
        <f>SUM(AG50,,,,,,)</f>
        <v>0</v>
      </c>
      <c r="L50" s="66">
        <f>SUM(AH50,,,,,,)</f>
        <v>382739.44</v>
      </c>
      <c r="M50" s="66">
        <f t="shared" ref="M50:X50" si="16">SUM(AI50,,,,,,)</f>
        <v>0</v>
      </c>
      <c r="N50" s="66">
        <f t="shared" si="16"/>
        <v>0</v>
      </c>
      <c r="O50" s="66">
        <f t="shared" si="16"/>
        <v>74494.780000000013</v>
      </c>
      <c r="P50" s="66">
        <f t="shared" si="16"/>
        <v>227748.24000000002</v>
      </c>
      <c r="Q50" s="66">
        <f t="shared" si="16"/>
        <v>0</v>
      </c>
      <c r="R50" s="66">
        <f t="shared" si="16"/>
        <v>69781.16</v>
      </c>
      <c r="S50" s="66">
        <f t="shared" si="16"/>
        <v>0</v>
      </c>
      <c r="T50" s="66">
        <f t="shared" si="16"/>
        <v>0</v>
      </c>
      <c r="U50" s="66">
        <f t="shared" si="16"/>
        <v>23229.519999999993</v>
      </c>
      <c r="V50" s="66">
        <f t="shared" si="16"/>
        <v>0</v>
      </c>
      <c r="W50" s="66">
        <f t="shared" si="16"/>
        <v>0</v>
      </c>
      <c r="X50" s="66">
        <f t="shared" si="16"/>
        <v>4157.95</v>
      </c>
      <c r="Y50" s="52"/>
      <c r="Z50" s="172"/>
      <c r="AA50" s="172"/>
      <c r="AB50" s="172"/>
      <c r="AC50" s="172"/>
      <c r="AD50" s="173">
        <v>844123.61849419423</v>
      </c>
      <c r="AE50" s="174">
        <v>2962657.25</v>
      </c>
      <c r="AF50" s="175"/>
      <c r="AG50" s="175"/>
      <c r="AH50" s="176">
        <v>382739.44</v>
      </c>
      <c r="AI50" s="176"/>
      <c r="AJ50" s="176"/>
      <c r="AK50" s="176">
        <v>74494.780000000013</v>
      </c>
      <c r="AL50" s="176">
        <v>227748.24000000002</v>
      </c>
      <c r="AM50" s="176"/>
      <c r="AN50" s="176">
        <v>69781.16</v>
      </c>
      <c r="AO50" s="176"/>
      <c r="AP50" s="176"/>
      <c r="AQ50" s="176">
        <v>23229.519999999993</v>
      </c>
      <c r="AR50" s="176"/>
      <c r="AS50" s="176"/>
      <c r="AT50" s="108">
        <v>4157.95</v>
      </c>
      <c r="AU50" s="177"/>
      <c r="AV50" s="178">
        <v>169321.84999999998</v>
      </c>
      <c r="AW50" s="72" t="s">
        <v>45</v>
      </c>
    </row>
    <row r="51" spans="2:49" s="1" customFormat="1" ht="14.25" customHeight="1" thickBot="1" x14ac:dyDescent="0.3">
      <c r="B51" s="17"/>
      <c r="C51" s="998" t="s">
        <v>46</v>
      </c>
      <c r="D51" s="999"/>
      <c r="E51" s="999"/>
      <c r="F51" s="1000"/>
      <c r="G51" s="932">
        <f>G44-G50</f>
        <v>-65566.888494194485</v>
      </c>
      <c r="H51" s="933"/>
      <c r="I51" s="74">
        <f t="shared" ref="I51:AU51" si="17">I44-I50</f>
        <v>265327.65879999986</v>
      </c>
      <c r="J51" s="75">
        <f t="shared" si="17"/>
        <v>0</v>
      </c>
      <c r="K51" s="75">
        <f t="shared" si="17"/>
        <v>0</v>
      </c>
      <c r="L51" s="76">
        <f t="shared" si="17"/>
        <v>51251.791000000027</v>
      </c>
      <c r="M51" s="76">
        <f t="shared" si="17"/>
        <v>0</v>
      </c>
      <c r="N51" s="76">
        <f t="shared" si="17"/>
        <v>0</v>
      </c>
      <c r="O51" s="76">
        <f t="shared" si="17"/>
        <v>-48837.729799999914</v>
      </c>
      <c r="P51" s="76">
        <f t="shared" si="17"/>
        <v>-2876.2400000000198</v>
      </c>
      <c r="Q51" s="76">
        <f t="shared" si="17"/>
        <v>0</v>
      </c>
      <c r="R51" s="77">
        <f t="shared" si="17"/>
        <v>-16695.160000000003</v>
      </c>
      <c r="S51" s="77">
        <f t="shared" si="17"/>
        <v>0</v>
      </c>
      <c r="T51" s="76">
        <f t="shared" si="17"/>
        <v>0</v>
      </c>
      <c r="U51" s="77">
        <f t="shared" si="17"/>
        <v>-1590.5199999999932</v>
      </c>
      <c r="V51" s="77">
        <f t="shared" si="17"/>
        <v>0</v>
      </c>
      <c r="W51" s="77">
        <f t="shared" si="17"/>
        <v>0</v>
      </c>
      <c r="X51" s="77">
        <f t="shared" si="17"/>
        <v>45892.05</v>
      </c>
      <c r="Y51" s="77">
        <f t="shared" si="17"/>
        <v>0</v>
      </c>
      <c r="Z51" s="78">
        <f t="shared" si="17"/>
        <v>0</v>
      </c>
      <c r="AA51" s="78">
        <f t="shared" si="17"/>
        <v>0</v>
      </c>
      <c r="AB51" s="78">
        <f t="shared" si="17"/>
        <v>0</v>
      </c>
      <c r="AC51" s="77">
        <f t="shared" si="17"/>
        <v>0</v>
      </c>
      <c r="AD51" s="179">
        <f t="shared" si="17"/>
        <v>-188716.88849419425</v>
      </c>
      <c r="AE51" s="74">
        <f t="shared" si="17"/>
        <v>265327.65879999986</v>
      </c>
      <c r="AF51" s="75">
        <f t="shared" si="17"/>
        <v>0</v>
      </c>
      <c r="AG51" s="75">
        <f t="shared" si="17"/>
        <v>0</v>
      </c>
      <c r="AH51" s="76">
        <f t="shared" si="17"/>
        <v>51251.791000000027</v>
      </c>
      <c r="AI51" s="76">
        <f t="shared" si="17"/>
        <v>0</v>
      </c>
      <c r="AJ51" s="76">
        <f t="shared" si="17"/>
        <v>0</v>
      </c>
      <c r="AK51" s="76">
        <f t="shared" si="17"/>
        <v>-48837.729799999914</v>
      </c>
      <c r="AL51" s="76">
        <f t="shared" si="17"/>
        <v>-2876.2400000000198</v>
      </c>
      <c r="AM51" s="76">
        <f t="shared" si="17"/>
        <v>0</v>
      </c>
      <c r="AN51" s="77">
        <f t="shared" si="17"/>
        <v>-16695.160000000003</v>
      </c>
      <c r="AO51" s="77">
        <f t="shared" si="17"/>
        <v>0</v>
      </c>
      <c r="AP51" s="76">
        <f t="shared" si="17"/>
        <v>0</v>
      </c>
      <c r="AQ51" s="77">
        <f t="shared" si="17"/>
        <v>-1590.5199999999932</v>
      </c>
      <c r="AR51" s="77">
        <f t="shared" si="17"/>
        <v>0</v>
      </c>
      <c r="AS51" s="77">
        <f t="shared" si="17"/>
        <v>0</v>
      </c>
      <c r="AT51" s="77">
        <f t="shared" si="17"/>
        <v>45892.05</v>
      </c>
      <c r="AU51" s="80">
        <f t="shared" si="17"/>
        <v>0</v>
      </c>
      <c r="AV51" s="81" t="s">
        <v>33</v>
      </c>
      <c r="AW51" s="82" t="s">
        <v>47</v>
      </c>
    </row>
    <row r="52" spans="2:49" s="1" customFormat="1" ht="12.75" customHeight="1" x14ac:dyDescent="0.25">
      <c r="B52" s="99"/>
      <c r="C52" s="1001" t="s">
        <v>48</v>
      </c>
      <c r="D52" s="1002"/>
      <c r="E52" s="1002"/>
      <c r="F52" s="1003"/>
      <c r="G52" s="940">
        <f>SUM(I52:AD52)</f>
        <v>222878</v>
      </c>
      <c r="H52" s="941"/>
      <c r="I52" s="84">
        <f t="shared" ref="I52:X53" si="18">SUM(AE52,,,,,,)</f>
        <v>222878</v>
      </c>
      <c r="J52" s="85">
        <f t="shared" si="18"/>
        <v>0</v>
      </c>
      <c r="K52" s="86">
        <f t="shared" si="18"/>
        <v>0</v>
      </c>
      <c r="L52" s="86">
        <f t="shared" si="18"/>
        <v>0</v>
      </c>
      <c r="M52" s="86">
        <f t="shared" si="18"/>
        <v>0</v>
      </c>
      <c r="N52" s="86">
        <f t="shared" si="18"/>
        <v>0</v>
      </c>
      <c r="O52" s="86">
        <f t="shared" si="18"/>
        <v>0</v>
      </c>
      <c r="P52" s="87">
        <f t="shared" si="18"/>
        <v>0</v>
      </c>
      <c r="Q52" s="87">
        <f t="shared" si="18"/>
        <v>0</v>
      </c>
      <c r="R52" s="87">
        <f t="shared" si="18"/>
        <v>0</v>
      </c>
      <c r="S52" s="87">
        <f t="shared" si="18"/>
        <v>0</v>
      </c>
      <c r="T52" s="87">
        <f t="shared" si="18"/>
        <v>0</v>
      </c>
      <c r="U52" s="87">
        <f t="shared" si="18"/>
        <v>0</v>
      </c>
      <c r="V52" s="87">
        <f t="shared" si="18"/>
        <v>0</v>
      </c>
      <c r="W52" s="87">
        <f t="shared" si="18"/>
        <v>0</v>
      </c>
      <c r="X52" s="87">
        <f t="shared" si="18"/>
        <v>0</v>
      </c>
      <c r="Y52" s="88"/>
      <c r="Z52" s="88"/>
      <c r="AA52" s="88"/>
      <c r="AB52" s="89"/>
      <c r="AC52" s="88"/>
      <c r="AD52" s="180"/>
      <c r="AE52" s="91">
        <v>222878</v>
      </c>
      <c r="AF52" s="92"/>
      <c r="AG52" s="93"/>
      <c r="AH52" s="93"/>
      <c r="AI52" s="93"/>
      <c r="AJ52" s="93"/>
      <c r="AK52" s="93"/>
      <c r="AL52" s="94"/>
      <c r="AM52" s="94"/>
      <c r="AN52" s="95"/>
      <c r="AO52" s="95"/>
      <c r="AP52" s="94"/>
      <c r="AQ52" s="95"/>
      <c r="AR52" s="95"/>
      <c r="AS52" s="95"/>
      <c r="AT52" s="94"/>
      <c r="AU52" s="96"/>
      <c r="AV52" s="97" t="s">
        <v>33</v>
      </c>
      <c r="AW52" s="98" t="s">
        <v>49</v>
      </c>
    </row>
    <row r="53" spans="2:49" s="1" customFormat="1" ht="12.75" customHeight="1" x14ac:dyDescent="0.25">
      <c r="B53" s="99"/>
      <c r="C53" s="1004" t="s">
        <v>50</v>
      </c>
      <c r="D53" s="1005"/>
      <c r="E53" s="1005"/>
      <c r="F53" s="1006"/>
      <c r="G53" s="942">
        <f>SUM(I53:AD53)</f>
        <v>46594</v>
      </c>
      <c r="H53" s="943"/>
      <c r="I53" s="100">
        <f t="shared" si="18"/>
        <v>46594</v>
      </c>
      <c r="J53" s="101">
        <f t="shared" si="18"/>
        <v>0</v>
      </c>
      <c r="K53" s="67">
        <f t="shared" si="18"/>
        <v>0</v>
      </c>
      <c r="L53" s="67">
        <f t="shared" si="18"/>
        <v>0</v>
      </c>
      <c r="M53" s="67">
        <f t="shared" si="18"/>
        <v>0</v>
      </c>
      <c r="N53" s="67">
        <f t="shared" si="18"/>
        <v>0</v>
      </c>
      <c r="O53" s="67">
        <f t="shared" si="18"/>
        <v>0</v>
      </c>
      <c r="P53" s="102">
        <f t="shared" si="18"/>
        <v>0</v>
      </c>
      <c r="Q53" s="102">
        <f t="shared" si="18"/>
        <v>0</v>
      </c>
      <c r="R53" s="102">
        <f t="shared" si="18"/>
        <v>0</v>
      </c>
      <c r="S53" s="102">
        <f t="shared" si="18"/>
        <v>0</v>
      </c>
      <c r="T53" s="102">
        <f t="shared" si="18"/>
        <v>0</v>
      </c>
      <c r="U53" s="102">
        <f t="shared" si="18"/>
        <v>0</v>
      </c>
      <c r="V53" s="102">
        <f t="shared" si="18"/>
        <v>0</v>
      </c>
      <c r="W53" s="102">
        <f t="shared" si="18"/>
        <v>0</v>
      </c>
      <c r="X53" s="102">
        <f t="shared" si="18"/>
        <v>0</v>
      </c>
      <c r="Y53" s="103"/>
      <c r="Z53" s="103"/>
      <c r="AA53" s="103"/>
      <c r="AB53" s="104"/>
      <c r="AC53" s="103"/>
      <c r="AD53" s="181"/>
      <c r="AE53" s="106">
        <v>46594</v>
      </c>
      <c r="AF53" s="107"/>
      <c r="AG53" s="108"/>
      <c r="AH53" s="108"/>
      <c r="AI53" s="108"/>
      <c r="AJ53" s="108"/>
      <c r="AK53" s="108"/>
      <c r="AL53" s="109"/>
      <c r="AM53" s="109"/>
      <c r="AN53" s="110"/>
      <c r="AO53" s="110"/>
      <c r="AP53" s="109"/>
      <c r="AQ53" s="110"/>
      <c r="AR53" s="110"/>
      <c r="AS53" s="110"/>
      <c r="AT53" s="109"/>
      <c r="AU53" s="111"/>
      <c r="AV53" s="112" t="s">
        <v>33</v>
      </c>
      <c r="AW53" s="113" t="s">
        <v>51</v>
      </c>
    </row>
    <row r="54" spans="2:49" s="1" customFormat="1" ht="14.25" customHeight="1" thickBot="1" x14ac:dyDescent="0.3">
      <c r="B54" s="114"/>
      <c r="C54" s="934" t="s">
        <v>52</v>
      </c>
      <c r="D54" s="935"/>
      <c r="E54" s="935"/>
      <c r="F54" s="936"/>
      <c r="G54" s="932">
        <f t="shared" ref="G54:AU54" si="19">G51-G52-G53</f>
        <v>-335038.88849419449</v>
      </c>
      <c r="H54" s="933"/>
      <c r="I54" s="115">
        <f t="shared" si="19"/>
        <v>-4144.3412000001408</v>
      </c>
      <c r="J54" s="116">
        <f t="shared" si="19"/>
        <v>0</v>
      </c>
      <c r="K54" s="77">
        <f t="shared" si="19"/>
        <v>0</v>
      </c>
      <c r="L54" s="77">
        <f t="shared" si="19"/>
        <v>51251.791000000027</v>
      </c>
      <c r="M54" s="77">
        <f t="shared" si="19"/>
        <v>0</v>
      </c>
      <c r="N54" s="77">
        <f t="shared" si="19"/>
        <v>0</v>
      </c>
      <c r="O54" s="77">
        <f t="shared" si="19"/>
        <v>-48837.729799999914</v>
      </c>
      <c r="P54" s="117">
        <f t="shared" si="19"/>
        <v>-2876.2400000000198</v>
      </c>
      <c r="Q54" s="117">
        <f t="shared" si="19"/>
        <v>0</v>
      </c>
      <c r="R54" s="117">
        <f t="shared" si="19"/>
        <v>-16695.160000000003</v>
      </c>
      <c r="S54" s="117">
        <f t="shared" si="19"/>
        <v>0</v>
      </c>
      <c r="T54" s="117">
        <f t="shared" si="19"/>
        <v>0</v>
      </c>
      <c r="U54" s="117">
        <f t="shared" si="19"/>
        <v>-1590.5199999999932</v>
      </c>
      <c r="V54" s="117">
        <f t="shared" si="19"/>
        <v>0</v>
      </c>
      <c r="W54" s="117">
        <f t="shared" si="19"/>
        <v>0</v>
      </c>
      <c r="X54" s="117">
        <f t="shared" si="19"/>
        <v>45892.05</v>
      </c>
      <c r="Y54" s="117">
        <f t="shared" si="19"/>
        <v>0</v>
      </c>
      <c r="Z54" s="117">
        <f t="shared" si="19"/>
        <v>0</v>
      </c>
      <c r="AA54" s="117">
        <f t="shared" si="19"/>
        <v>0</v>
      </c>
      <c r="AB54" s="118">
        <f t="shared" si="19"/>
        <v>0</v>
      </c>
      <c r="AC54" s="117">
        <f t="shared" si="19"/>
        <v>0</v>
      </c>
      <c r="AD54" s="182">
        <f t="shared" si="19"/>
        <v>-188716.88849419425</v>
      </c>
      <c r="AE54" s="115">
        <f t="shared" si="19"/>
        <v>-4144.3412000001408</v>
      </c>
      <c r="AF54" s="116">
        <f t="shared" si="19"/>
        <v>0</v>
      </c>
      <c r="AG54" s="77">
        <f t="shared" si="19"/>
        <v>0</v>
      </c>
      <c r="AH54" s="77">
        <f t="shared" si="19"/>
        <v>51251.791000000027</v>
      </c>
      <c r="AI54" s="77">
        <f t="shared" si="19"/>
        <v>0</v>
      </c>
      <c r="AJ54" s="77">
        <f t="shared" si="19"/>
        <v>0</v>
      </c>
      <c r="AK54" s="77">
        <f t="shared" si="19"/>
        <v>-48837.729799999914</v>
      </c>
      <c r="AL54" s="117">
        <f t="shared" si="19"/>
        <v>-2876.2400000000198</v>
      </c>
      <c r="AM54" s="117">
        <f t="shared" si="19"/>
        <v>0</v>
      </c>
      <c r="AN54" s="117">
        <f t="shared" si="19"/>
        <v>-16695.160000000003</v>
      </c>
      <c r="AO54" s="117">
        <f t="shared" si="19"/>
        <v>0</v>
      </c>
      <c r="AP54" s="117">
        <f t="shared" si="19"/>
        <v>0</v>
      </c>
      <c r="AQ54" s="117">
        <f t="shared" si="19"/>
        <v>-1590.5199999999932</v>
      </c>
      <c r="AR54" s="117">
        <f t="shared" si="19"/>
        <v>0</v>
      </c>
      <c r="AS54" s="117">
        <f t="shared" si="19"/>
        <v>0</v>
      </c>
      <c r="AT54" s="77">
        <f t="shared" si="19"/>
        <v>45892.05</v>
      </c>
      <c r="AU54" s="120">
        <f t="shared" si="19"/>
        <v>0</v>
      </c>
      <c r="AV54" s="121" t="s">
        <v>33</v>
      </c>
      <c r="AW54" s="82" t="s">
        <v>53</v>
      </c>
    </row>
    <row r="55" spans="2:49" s="1" customFormat="1" ht="14.25" customHeight="1" x14ac:dyDescent="0.25">
      <c r="B55" s="122"/>
      <c r="C55" s="937" t="s">
        <v>54</v>
      </c>
      <c r="D55" s="938"/>
      <c r="E55" s="938"/>
      <c r="F55" s="939"/>
      <c r="G55" s="940">
        <f>SUM(I55:W55,Y55:AA55)</f>
        <v>231109</v>
      </c>
      <c r="H55" s="941"/>
      <c r="I55" s="84">
        <f t="shared" ref="I55:W55" si="20">SUM(AE55,,,,,,)</f>
        <v>117170</v>
      </c>
      <c r="J55" s="85">
        <f t="shared" si="20"/>
        <v>0</v>
      </c>
      <c r="K55" s="86">
        <f t="shared" si="20"/>
        <v>0</v>
      </c>
      <c r="L55" s="86">
        <f t="shared" si="20"/>
        <v>111653</v>
      </c>
      <c r="M55" s="86">
        <f t="shared" si="20"/>
        <v>0</v>
      </c>
      <c r="N55" s="86">
        <f t="shared" si="20"/>
        <v>0</v>
      </c>
      <c r="O55" s="86">
        <f t="shared" si="20"/>
        <v>2286</v>
      </c>
      <c r="P55" s="86">
        <f t="shared" si="20"/>
        <v>0</v>
      </c>
      <c r="Q55" s="86">
        <f t="shared" si="20"/>
        <v>0</v>
      </c>
      <c r="R55" s="86">
        <f t="shared" si="20"/>
        <v>0</v>
      </c>
      <c r="S55" s="86">
        <f t="shared" si="20"/>
        <v>0</v>
      </c>
      <c r="T55" s="86">
        <f t="shared" si="20"/>
        <v>0</v>
      </c>
      <c r="U55" s="86">
        <f t="shared" si="20"/>
        <v>0</v>
      </c>
      <c r="V55" s="86">
        <f t="shared" si="20"/>
        <v>0</v>
      </c>
      <c r="W55" s="86">
        <f t="shared" si="20"/>
        <v>0</v>
      </c>
      <c r="X55" s="123" t="s">
        <v>33</v>
      </c>
      <c r="Y55" s="124"/>
      <c r="Z55" s="124"/>
      <c r="AA55" s="124"/>
      <c r="AB55" s="125" t="s">
        <v>33</v>
      </c>
      <c r="AC55" s="126" t="s">
        <v>33</v>
      </c>
      <c r="AD55" s="183" t="s">
        <v>33</v>
      </c>
      <c r="AE55" s="91">
        <v>117170</v>
      </c>
      <c r="AF55" s="92"/>
      <c r="AG55" s="93"/>
      <c r="AH55" s="93">
        <v>111653</v>
      </c>
      <c r="AI55" s="93"/>
      <c r="AJ55" s="93"/>
      <c r="AK55" s="93">
        <v>2286</v>
      </c>
      <c r="AL55" s="128"/>
      <c r="AM55" s="128"/>
      <c r="AN55" s="128"/>
      <c r="AO55" s="128"/>
      <c r="AP55" s="93"/>
      <c r="AQ55" s="128"/>
      <c r="AR55" s="128"/>
      <c r="AS55" s="128"/>
      <c r="AT55" s="126" t="s">
        <v>33</v>
      </c>
      <c r="AU55" s="129" t="s">
        <v>33</v>
      </c>
      <c r="AV55" s="130" t="s">
        <v>33</v>
      </c>
      <c r="AW55" s="16" t="s">
        <v>55</v>
      </c>
    </row>
    <row r="56" spans="2:49" s="1" customFormat="1" ht="14.25" customHeight="1" x14ac:dyDescent="0.25">
      <c r="B56" s="99"/>
      <c r="C56" s="944" t="s">
        <v>56</v>
      </c>
      <c r="D56" s="945"/>
      <c r="E56" s="945"/>
      <c r="F56" s="946"/>
      <c r="G56" s="942">
        <f t="shared" ref="G56:W56" si="21">G54-G55</f>
        <v>-566147.88849419449</v>
      </c>
      <c r="H56" s="943"/>
      <c r="I56" s="63">
        <f t="shared" si="21"/>
        <v>-121314.34120000014</v>
      </c>
      <c r="J56" s="131">
        <f t="shared" si="21"/>
        <v>0</v>
      </c>
      <c r="K56" s="23">
        <f t="shared" si="21"/>
        <v>0</v>
      </c>
      <c r="L56" s="23">
        <f t="shared" si="21"/>
        <v>-60401.208999999973</v>
      </c>
      <c r="M56" s="23">
        <f t="shared" si="21"/>
        <v>0</v>
      </c>
      <c r="N56" s="23">
        <f t="shared" si="21"/>
        <v>0</v>
      </c>
      <c r="O56" s="23">
        <f t="shared" si="21"/>
        <v>-51123.729799999914</v>
      </c>
      <c r="P56" s="23">
        <f t="shared" si="21"/>
        <v>-2876.2400000000198</v>
      </c>
      <c r="Q56" s="23">
        <f t="shared" si="21"/>
        <v>0</v>
      </c>
      <c r="R56" s="23">
        <f t="shared" si="21"/>
        <v>-16695.160000000003</v>
      </c>
      <c r="S56" s="23">
        <f t="shared" si="21"/>
        <v>0</v>
      </c>
      <c r="T56" s="23">
        <f t="shared" si="21"/>
        <v>0</v>
      </c>
      <c r="U56" s="23">
        <f t="shared" si="21"/>
        <v>-1590.5199999999932</v>
      </c>
      <c r="V56" s="23">
        <f t="shared" si="21"/>
        <v>0</v>
      </c>
      <c r="W56" s="23">
        <f t="shared" si="21"/>
        <v>0</v>
      </c>
      <c r="X56" s="132" t="s">
        <v>33</v>
      </c>
      <c r="Y56" s="23">
        <f>Y54-Y55</f>
        <v>0</v>
      </c>
      <c r="Z56" s="23">
        <f>Z54-Z55</f>
        <v>0</v>
      </c>
      <c r="AA56" s="23">
        <f>AA54-AA55</f>
        <v>0</v>
      </c>
      <c r="AB56" s="133" t="s">
        <v>33</v>
      </c>
      <c r="AC56" s="133" t="s">
        <v>33</v>
      </c>
      <c r="AD56" s="184" t="s">
        <v>33</v>
      </c>
      <c r="AE56" s="63">
        <f t="shared" ref="AE56:AS56" si="22">AE54-AE55</f>
        <v>-121314.34120000014</v>
      </c>
      <c r="AF56" s="131">
        <f t="shared" si="22"/>
        <v>0</v>
      </c>
      <c r="AG56" s="23">
        <f t="shared" si="22"/>
        <v>0</v>
      </c>
      <c r="AH56" s="23">
        <f t="shared" si="22"/>
        <v>-60401.208999999973</v>
      </c>
      <c r="AI56" s="23">
        <f t="shared" si="22"/>
        <v>0</v>
      </c>
      <c r="AJ56" s="23">
        <f t="shared" si="22"/>
        <v>0</v>
      </c>
      <c r="AK56" s="23">
        <f t="shared" si="22"/>
        <v>-51123.729799999914</v>
      </c>
      <c r="AL56" s="23">
        <f t="shared" si="22"/>
        <v>-2876.2400000000198</v>
      </c>
      <c r="AM56" s="23">
        <f t="shared" si="22"/>
        <v>0</v>
      </c>
      <c r="AN56" s="23">
        <f t="shared" si="22"/>
        <v>-16695.160000000003</v>
      </c>
      <c r="AO56" s="23">
        <f t="shared" si="22"/>
        <v>0</v>
      </c>
      <c r="AP56" s="23">
        <f t="shared" si="22"/>
        <v>0</v>
      </c>
      <c r="AQ56" s="23">
        <f t="shared" si="22"/>
        <v>-1590.5199999999932</v>
      </c>
      <c r="AR56" s="23">
        <f t="shared" si="22"/>
        <v>0</v>
      </c>
      <c r="AS56" s="23">
        <f t="shared" si="22"/>
        <v>0</v>
      </c>
      <c r="AT56" s="133" t="s">
        <v>33</v>
      </c>
      <c r="AU56" s="135" t="s">
        <v>33</v>
      </c>
      <c r="AV56" s="136" t="s">
        <v>33</v>
      </c>
      <c r="AW56" s="72" t="s">
        <v>57</v>
      </c>
    </row>
    <row r="57" spans="2:49" s="1" customFormat="1" ht="14.25" customHeight="1" thickBot="1" x14ac:dyDescent="0.3">
      <c r="B57" s="137"/>
      <c r="C57" s="947" t="s">
        <v>58</v>
      </c>
      <c r="D57" s="948"/>
      <c r="E57" s="948"/>
      <c r="F57" s="949"/>
      <c r="G57" s="932">
        <f>SUM(I57:X57,Y57:AA57)</f>
        <v>3844742</v>
      </c>
      <c r="H57" s="933"/>
      <c r="I57" s="138">
        <f t="shared" ref="I57:X57" si="23">SUM(AE57,,,,,,)</f>
        <v>1900616</v>
      </c>
      <c r="J57" s="139">
        <f t="shared" si="23"/>
        <v>0</v>
      </c>
      <c r="K57" s="140">
        <f t="shared" si="23"/>
        <v>0</v>
      </c>
      <c r="L57" s="140">
        <f t="shared" si="23"/>
        <v>1870421</v>
      </c>
      <c r="M57" s="140">
        <f t="shared" si="23"/>
        <v>0</v>
      </c>
      <c r="N57" s="140">
        <f t="shared" si="23"/>
        <v>0</v>
      </c>
      <c r="O57" s="140">
        <f t="shared" si="23"/>
        <v>44706</v>
      </c>
      <c r="P57" s="140">
        <f t="shared" si="23"/>
        <v>28999</v>
      </c>
      <c r="Q57" s="140">
        <f t="shared" si="23"/>
        <v>0</v>
      </c>
      <c r="R57" s="140">
        <f t="shared" si="23"/>
        <v>0</v>
      </c>
      <c r="S57" s="140">
        <f t="shared" si="23"/>
        <v>0</v>
      </c>
      <c r="T57" s="140">
        <f t="shared" si="23"/>
        <v>0</v>
      </c>
      <c r="U57" s="140">
        <f t="shared" si="23"/>
        <v>0</v>
      </c>
      <c r="V57" s="140">
        <f t="shared" si="23"/>
        <v>0</v>
      </c>
      <c r="W57" s="140">
        <f t="shared" si="23"/>
        <v>0</v>
      </c>
      <c r="X57" s="140">
        <f t="shared" si="23"/>
        <v>0</v>
      </c>
      <c r="Y57" s="141"/>
      <c r="Z57" s="141"/>
      <c r="AA57" s="141"/>
      <c r="AB57" s="142"/>
      <c r="AC57" s="141"/>
      <c r="AD57" s="185"/>
      <c r="AE57" s="144">
        <v>1900616</v>
      </c>
      <c r="AF57" s="145"/>
      <c r="AG57" s="146"/>
      <c r="AH57" s="146">
        <v>1870421</v>
      </c>
      <c r="AI57" s="146"/>
      <c r="AJ57" s="146"/>
      <c r="AK57" s="146">
        <v>44706</v>
      </c>
      <c r="AL57" s="147">
        <v>28999</v>
      </c>
      <c r="AM57" s="147"/>
      <c r="AN57" s="147"/>
      <c r="AO57" s="147"/>
      <c r="AP57" s="146"/>
      <c r="AQ57" s="147"/>
      <c r="AR57" s="147"/>
      <c r="AS57" s="147"/>
      <c r="AT57" s="186"/>
      <c r="AU57" s="148"/>
      <c r="AV57" s="149"/>
      <c r="AW57" s="150" t="s">
        <v>59</v>
      </c>
    </row>
    <row r="58" spans="2:49" s="1" customFormat="1" ht="14.25" customHeight="1" thickBot="1" x14ac:dyDescent="0.3">
      <c r="B58" s="151"/>
      <c r="C58" s="995" t="s">
        <v>60</v>
      </c>
      <c r="D58" s="996"/>
      <c r="E58" s="996"/>
      <c r="F58" s="997"/>
      <c r="G58" s="158" t="s">
        <v>33</v>
      </c>
      <c r="H58" s="796" t="str">
        <f>IFERROR(H54/H57,"-")</f>
        <v>-</v>
      </c>
      <c r="I58" s="152">
        <f t="shared" ref="I58:AU58" si="24">IFERROR(I54/I57,"0")</f>
        <v>-2.1805252612837841E-3</v>
      </c>
      <c r="J58" s="153" t="str">
        <f t="shared" si="24"/>
        <v>0</v>
      </c>
      <c r="K58" s="154" t="str">
        <f t="shared" si="24"/>
        <v>0</v>
      </c>
      <c r="L58" s="154">
        <f t="shared" si="24"/>
        <v>2.7401205931712715E-2</v>
      </c>
      <c r="M58" s="154" t="str">
        <f t="shared" si="24"/>
        <v>0</v>
      </c>
      <c r="N58" s="154" t="str">
        <f t="shared" si="24"/>
        <v>0</v>
      </c>
      <c r="O58" s="154">
        <f t="shared" si="24"/>
        <v>-1.0924200286315016</v>
      </c>
      <c r="P58" s="154">
        <f t="shared" si="24"/>
        <v>-9.9184109796890227E-2</v>
      </c>
      <c r="Q58" s="154" t="str">
        <f t="shared" si="24"/>
        <v>0</v>
      </c>
      <c r="R58" s="154" t="str">
        <f t="shared" si="24"/>
        <v>0</v>
      </c>
      <c r="S58" s="154" t="str">
        <f t="shared" si="24"/>
        <v>0</v>
      </c>
      <c r="T58" s="154" t="str">
        <f t="shared" si="24"/>
        <v>0</v>
      </c>
      <c r="U58" s="154" t="str">
        <f t="shared" si="24"/>
        <v>0</v>
      </c>
      <c r="V58" s="154" t="str">
        <f t="shared" si="24"/>
        <v>0</v>
      </c>
      <c r="W58" s="154" t="str">
        <f t="shared" si="24"/>
        <v>0</v>
      </c>
      <c r="X58" s="154" t="str">
        <f t="shared" si="24"/>
        <v>0</v>
      </c>
      <c r="Y58" s="154" t="str">
        <f t="shared" si="24"/>
        <v>0</v>
      </c>
      <c r="Z58" s="154" t="str">
        <f t="shared" si="24"/>
        <v>0</v>
      </c>
      <c r="AA58" s="154" t="str">
        <f t="shared" si="24"/>
        <v>0</v>
      </c>
      <c r="AB58" s="155" t="str">
        <f t="shared" si="24"/>
        <v>0</v>
      </c>
      <c r="AC58" s="154" t="str">
        <f t="shared" si="24"/>
        <v>0</v>
      </c>
      <c r="AD58" s="187" t="str">
        <f t="shared" si="24"/>
        <v>0</v>
      </c>
      <c r="AE58" s="152">
        <f t="shared" si="24"/>
        <v>-2.1805252612837841E-3</v>
      </c>
      <c r="AF58" s="153" t="str">
        <f t="shared" si="24"/>
        <v>0</v>
      </c>
      <c r="AG58" s="154" t="str">
        <f t="shared" si="24"/>
        <v>0</v>
      </c>
      <c r="AH58" s="154">
        <f t="shared" si="24"/>
        <v>2.7401205931712715E-2</v>
      </c>
      <c r="AI58" s="154" t="str">
        <f t="shared" si="24"/>
        <v>0</v>
      </c>
      <c r="AJ58" s="154" t="str">
        <f t="shared" si="24"/>
        <v>0</v>
      </c>
      <c r="AK58" s="154">
        <f t="shared" si="24"/>
        <v>-1.0924200286315016</v>
      </c>
      <c r="AL58" s="154">
        <f t="shared" si="24"/>
        <v>-9.9184109796890227E-2</v>
      </c>
      <c r="AM58" s="154" t="str">
        <f t="shared" si="24"/>
        <v>0</v>
      </c>
      <c r="AN58" s="154" t="str">
        <f t="shared" si="24"/>
        <v>0</v>
      </c>
      <c r="AO58" s="154" t="str">
        <f t="shared" si="24"/>
        <v>0</v>
      </c>
      <c r="AP58" s="154" t="str">
        <f t="shared" si="24"/>
        <v>0</v>
      </c>
      <c r="AQ58" s="154" t="str">
        <f t="shared" si="24"/>
        <v>0</v>
      </c>
      <c r="AR58" s="154" t="str">
        <f t="shared" si="24"/>
        <v>0</v>
      </c>
      <c r="AS58" s="154" t="str">
        <f t="shared" si="24"/>
        <v>0</v>
      </c>
      <c r="AT58" s="154" t="str">
        <f t="shared" si="24"/>
        <v>0</v>
      </c>
      <c r="AU58" s="157" t="str">
        <f t="shared" si="24"/>
        <v>0</v>
      </c>
      <c r="AV58" s="158" t="s">
        <v>33</v>
      </c>
      <c r="AW58" s="159" t="s">
        <v>61</v>
      </c>
    </row>
    <row r="60" spans="2:49" s="1" customFormat="1" ht="13.8" x14ac:dyDescent="0.25">
      <c r="B60" s="909" t="s">
        <v>68</v>
      </c>
      <c r="C60" s="909"/>
      <c r="D60" s="909"/>
      <c r="E60" s="909"/>
      <c r="F60" s="909"/>
      <c r="G60" s="909"/>
      <c r="H60" s="909"/>
      <c r="I60" s="909"/>
      <c r="J60" s="909"/>
      <c r="K60" s="909"/>
      <c r="L60" s="909"/>
      <c r="M60" s="189"/>
      <c r="N60" s="189"/>
      <c r="AI60" s="189"/>
      <c r="AJ60" s="189"/>
    </row>
    <row r="61" spans="2:49" s="1" customFormat="1" ht="13.8" x14ac:dyDescent="0.25">
      <c r="B61" s="190" t="s">
        <v>69</v>
      </c>
      <c r="C61" s="188"/>
      <c r="D61" s="188"/>
      <c r="E61" s="188"/>
      <c r="F61" s="188"/>
      <c r="G61" s="188"/>
      <c r="H61" s="188"/>
      <c r="I61" s="188"/>
      <c r="J61" s="188"/>
      <c r="K61" s="188"/>
      <c r="L61" s="188"/>
      <c r="AE61" s="191"/>
      <c r="AF61" s="191"/>
      <c r="AV61" s="161"/>
      <c r="AW61" s="161"/>
    </row>
    <row r="62" spans="2:49" s="1" customFormat="1" ht="13.8" x14ac:dyDescent="0.25">
      <c r="B62" s="190" t="s">
        <v>70</v>
      </c>
      <c r="C62" s="188"/>
      <c r="D62" s="188"/>
      <c r="E62" s="188"/>
      <c r="F62" s="188"/>
      <c r="G62" s="188"/>
      <c r="H62" s="188"/>
      <c r="I62" s="188"/>
      <c r="J62" s="188"/>
      <c r="K62" s="188"/>
      <c r="L62" s="188"/>
      <c r="M62" s="192"/>
      <c r="N62" s="192"/>
      <c r="O62" s="192"/>
      <c r="P62" s="192"/>
      <c r="Q62" s="192"/>
      <c r="R62" s="192"/>
      <c r="S62" s="192"/>
      <c r="T62" s="192"/>
      <c r="U62" s="192"/>
      <c r="V62" s="192"/>
      <c r="W62" s="192"/>
      <c r="X62" s="192"/>
      <c r="Y62" s="192"/>
      <c r="Z62" s="192"/>
      <c r="AA62" s="192"/>
      <c r="AB62" s="192"/>
      <c r="AC62" s="192"/>
      <c r="AD62" s="192"/>
      <c r="AE62" s="192"/>
      <c r="AF62" s="193"/>
      <c r="AG62" s="193"/>
      <c r="AH62" s="192"/>
      <c r="AI62" s="192"/>
      <c r="AJ62" s="192"/>
      <c r="AK62" s="192"/>
      <c r="AL62" s="192"/>
      <c r="AM62" s="192"/>
      <c r="AN62" s="192"/>
      <c r="AO62" s="192"/>
      <c r="AP62" s="192"/>
      <c r="AQ62" s="192"/>
      <c r="AR62" s="192"/>
      <c r="AS62" s="192"/>
      <c r="AT62" s="192"/>
      <c r="AU62" s="192"/>
      <c r="AV62" s="192"/>
      <c r="AW62" s="192"/>
    </row>
    <row r="63" spans="2:49" s="1" customFormat="1" ht="13.8" x14ac:dyDescent="0.25">
      <c r="B63" s="194" t="s">
        <v>71</v>
      </c>
      <c r="C63" s="195"/>
      <c r="D63" s="195"/>
      <c r="E63" s="195"/>
      <c r="F63" s="195"/>
      <c r="G63" s="195"/>
      <c r="H63" s="195"/>
      <c r="I63" s="195"/>
      <c r="J63" s="195"/>
      <c r="K63" s="195"/>
      <c r="L63" s="195"/>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810"/>
      <c r="AW63" s="810"/>
    </row>
    <row r="64" spans="2:49" s="1" customFormat="1" ht="13.8" x14ac:dyDescent="0.25">
      <c r="B64" s="194" t="s">
        <v>72</v>
      </c>
      <c r="C64" s="195"/>
      <c r="D64" s="195"/>
      <c r="E64" s="195"/>
      <c r="F64" s="195"/>
      <c r="G64" s="195"/>
      <c r="H64" s="195"/>
      <c r="I64" s="195"/>
      <c r="J64" s="195"/>
      <c r="K64" s="195"/>
      <c r="L64" s="195"/>
    </row>
    <row r="65" spans="2:47" s="1" customFormat="1" ht="13.8" x14ac:dyDescent="0.25">
      <c r="B65" s="194" t="s">
        <v>73</v>
      </c>
      <c r="C65" s="195"/>
      <c r="D65" s="195"/>
      <c r="E65" s="195"/>
      <c r="F65" s="195"/>
      <c r="G65" s="195"/>
      <c r="H65" s="195"/>
      <c r="I65" s="195"/>
      <c r="J65" s="195"/>
      <c r="K65" s="195"/>
      <c r="L65" s="195"/>
    </row>
    <row r="66" spans="2:47" s="1" customFormat="1" ht="15" customHeight="1" x14ac:dyDescent="0.25">
      <c r="B66" s="197" t="s">
        <v>74</v>
      </c>
      <c r="C66" s="198"/>
      <c r="D66" s="198"/>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row>
    <row r="67" spans="2:47" s="1" customFormat="1" ht="13.5" customHeight="1" x14ac:dyDescent="0.25">
      <c r="B67" s="197" t="s">
        <v>75</v>
      </c>
      <c r="C67" s="199"/>
      <c r="D67" s="199"/>
      <c r="E67" s="199"/>
      <c r="F67" s="199"/>
      <c r="G67" s="199"/>
      <c r="H67" s="199"/>
      <c r="I67" s="199"/>
      <c r="J67" s="199"/>
      <c r="K67" s="199"/>
      <c r="L67" s="199"/>
      <c r="M67" s="200"/>
      <c r="N67" s="200"/>
      <c r="O67" s="200"/>
    </row>
    <row r="68" spans="2:47" s="1" customFormat="1" ht="13.8" x14ac:dyDescent="0.25">
      <c r="B68" s="194" t="s">
        <v>76</v>
      </c>
      <c r="C68" s="190"/>
      <c r="D68" s="190"/>
      <c r="E68" s="190"/>
      <c r="F68" s="190"/>
      <c r="G68" s="190"/>
      <c r="H68" s="190"/>
      <c r="I68" s="190"/>
      <c r="J68" s="190"/>
      <c r="K68" s="190"/>
      <c r="L68" s="190"/>
    </row>
    <row r="69" spans="2:47" s="1" customFormat="1" ht="13.8" x14ac:dyDescent="0.25">
      <c r="B69" s="910"/>
      <c r="C69" s="910"/>
      <c r="D69" s="910"/>
      <c r="E69" s="910"/>
      <c r="F69" s="910"/>
      <c r="G69" s="910"/>
      <c r="H69" s="910"/>
      <c r="I69" s="910"/>
      <c r="J69" s="910"/>
      <c r="K69" s="910"/>
      <c r="L69" s="910"/>
      <c r="M69" s="189"/>
      <c r="N69" s="189"/>
      <c r="AI69" s="189"/>
      <c r="AJ69" s="189"/>
    </row>
    <row r="70" spans="2:47" s="1" customFormat="1" ht="12.75" customHeight="1" x14ac:dyDescent="0.25">
      <c r="B70" s="910"/>
      <c r="C70" s="910"/>
      <c r="D70" s="910"/>
      <c r="E70" s="910"/>
      <c r="F70" s="910"/>
      <c r="G70" s="910"/>
      <c r="H70" s="910"/>
      <c r="I70" s="910"/>
      <c r="J70" s="910"/>
      <c r="K70" s="910"/>
      <c r="L70" s="910"/>
      <c r="M70" s="189"/>
      <c r="N70" s="189"/>
      <c r="AI70" s="189"/>
      <c r="AJ70" s="189"/>
    </row>
    <row r="71" spans="2:47" s="1" customFormat="1" ht="13.8" x14ac:dyDescent="0.25">
      <c r="B71" s="910"/>
      <c r="C71" s="910"/>
      <c r="D71" s="910"/>
      <c r="E71" s="910"/>
      <c r="F71" s="910"/>
      <c r="G71" s="910"/>
      <c r="H71" s="910"/>
      <c r="I71" s="910"/>
      <c r="J71" s="910"/>
      <c r="K71" s="910"/>
      <c r="L71" s="910"/>
      <c r="M71" s="189"/>
      <c r="N71" s="189"/>
      <c r="AI71" s="189"/>
      <c r="AJ71" s="189"/>
    </row>
    <row r="72" spans="2:47" s="1" customFormat="1" ht="13.8" x14ac:dyDescent="0.25">
      <c r="B72" s="910"/>
      <c r="C72" s="910"/>
      <c r="D72" s="910"/>
      <c r="E72" s="910"/>
      <c r="F72" s="910"/>
      <c r="G72" s="910"/>
      <c r="H72" s="910"/>
      <c r="I72" s="910"/>
      <c r="J72" s="910"/>
      <c r="K72" s="910"/>
      <c r="L72" s="910"/>
      <c r="M72" s="189"/>
      <c r="N72" s="189"/>
      <c r="AI72" s="189"/>
      <c r="AJ72" s="189"/>
    </row>
    <row r="73" spans="2:47" s="1" customFormat="1" ht="13.8" x14ac:dyDescent="0.25">
      <c r="B73" s="910"/>
      <c r="C73" s="910"/>
      <c r="D73" s="910"/>
      <c r="E73" s="910"/>
      <c r="F73" s="910"/>
      <c r="G73" s="910"/>
      <c r="H73" s="910"/>
      <c r="I73" s="910"/>
      <c r="J73" s="910"/>
      <c r="K73" s="910"/>
      <c r="L73" s="910"/>
      <c r="M73" s="189"/>
      <c r="N73" s="189"/>
      <c r="AI73" s="189"/>
      <c r="AJ73" s="189"/>
    </row>
    <row r="74" spans="2:47" s="1" customFormat="1" ht="13.8" x14ac:dyDescent="0.25">
      <c r="B74" s="910"/>
      <c r="C74" s="910"/>
      <c r="D74" s="910"/>
      <c r="E74" s="910"/>
      <c r="F74" s="910"/>
      <c r="G74" s="910"/>
      <c r="H74" s="910"/>
      <c r="I74" s="910"/>
      <c r="J74" s="910"/>
      <c r="K74" s="910"/>
      <c r="L74" s="910"/>
      <c r="M74" s="189"/>
      <c r="N74" s="189"/>
      <c r="AI74" s="189"/>
      <c r="AJ74" s="189"/>
    </row>
    <row r="75" spans="2:47" s="1" customFormat="1" ht="13.8" x14ac:dyDescent="0.25">
      <c r="B75" s="911"/>
      <c r="C75" s="911"/>
      <c r="D75" s="911"/>
      <c r="E75" s="911"/>
      <c r="F75" s="911"/>
      <c r="G75" s="911"/>
      <c r="H75" s="911"/>
      <c r="I75" s="911"/>
      <c r="J75" s="911"/>
      <c r="K75" s="911"/>
      <c r="L75" s="911"/>
      <c r="M75" s="201"/>
      <c r="N75" s="201"/>
      <c r="AI75" s="201"/>
      <c r="AJ75" s="201"/>
    </row>
    <row r="76" spans="2:47" s="1" customFormat="1" ht="13.8" x14ac:dyDescent="0.25">
      <c r="B76" s="911"/>
      <c r="C76" s="911"/>
      <c r="D76" s="911"/>
      <c r="E76" s="911"/>
      <c r="F76" s="911"/>
      <c r="G76" s="911"/>
      <c r="H76" s="911"/>
      <c r="I76" s="911"/>
      <c r="J76" s="911"/>
      <c r="K76" s="911"/>
      <c r="L76" s="911"/>
      <c r="M76" s="201"/>
      <c r="N76" s="201"/>
      <c r="AI76" s="201"/>
      <c r="AJ76" s="201"/>
    </row>
    <row r="77" spans="2:47" s="1" customFormat="1" ht="13.8" x14ac:dyDescent="0.25">
      <c r="B77" s="911"/>
      <c r="C77" s="911"/>
      <c r="D77" s="911"/>
      <c r="E77" s="911"/>
      <c r="F77" s="911"/>
      <c r="G77" s="911"/>
      <c r="H77" s="911"/>
      <c r="I77" s="911"/>
      <c r="J77" s="911"/>
      <c r="K77" s="911"/>
      <c r="L77" s="911"/>
      <c r="M77" s="201"/>
      <c r="N77" s="201"/>
      <c r="AI77" s="201"/>
      <c r="AJ77" s="201"/>
    </row>
    <row r="78" spans="2:47" s="1" customFormat="1" ht="13.8" x14ac:dyDescent="0.25">
      <c r="B78" s="911"/>
      <c r="C78" s="911"/>
      <c r="D78" s="911"/>
      <c r="E78" s="911"/>
      <c r="F78" s="911"/>
      <c r="G78" s="911"/>
      <c r="H78" s="911"/>
      <c r="I78" s="911"/>
      <c r="J78" s="911"/>
      <c r="K78" s="911"/>
      <c r="L78" s="911"/>
      <c r="M78" s="201"/>
      <c r="N78" s="201"/>
      <c r="AI78" s="201"/>
      <c r="AJ78" s="201"/>
    </row>
    <row r="79" spans="2:47" s="1" customFormat="1" ht="13.8" x14ac:dyDescent="0.25">
      <c r="B79" s="911"/>
      <c r="C79" s="911"/>
      <c r="D79" s="911"/>
      <c r="E79" s="911"/>
      <c r="F79" s="911"/>
      <c r="G79" s="911"/>
      <c r="H79" s="911"/>
      <c r="I79" s="911"/>
      <c r="J79" s="911"/>
      <c r="K79" s="911"/>
      <c r="L79" s="911"/>
      <c r="M79" s="201"/>
      <c r="N79" s="201"/>
      <c r="AI79" s="201"/>
      <c r="AJ79" s="201"/>
    </row>
    <row r="80" spans="2:47" s="1" customFormat="1" ht="13.8" x14ac:dyDescent="0.25">
      <c r="B80" s="911"/>
      <c r="C80" s="911"/>
      <c r="D80" s="911"/>
      <c r="E80" s="911"/>
      <c r="F80" s="911"/>
      <c r="G80" s="911"/>
      <c r="H80" s="911"/>
      <c r="I80" s="911"/>
      <c r="J80" s="911"/>
      <c r="K80" s="911"/>
      <c r="L80" s="911"/>
      <c r="M80" s="201"/>
      <c r="N80" s="201"/>
      <c r="AI80" s="201"/>
      <c r="AJ80" s="201"/>
    </row>
    <row r="82" spans="2:36" s="1" customFormat="1" ht="13.8" x14ac:dyDescent="0.25">
      <c r="B82" s="910"/>
      <c r="C82" s="910"/>
      <c r="D82" s="910"/>
      <c r="E82" s="910"/>
      <c r="F82" s="910"/>
      <c r="G82" s="910"/>
      <c r="H82" s="910"/>
      <c r="I82" s="910"/>
      <c r="J82" s="910"/>
      <c r="K82" s="910"/>
      <c r="L82" s="910"/>
      <c r="M82" s="189"/>
      <c r="N82" s="189"/>
      <c r="AI82" s="189"/>
      <c r="AJ82" s="189"/>
    </row>
    <row r="83" spans="2:36" s="1" customFormat="1" ht="13.8" x14ac:dyDescent="0.25">
      <c r="B83" s="910"/>
      <c r="C83" s="910"/>
      <c r="D83" s="910"/>
      <c r="E83" s="910"/>
      <c r="F83" s="910"/>
      <c r="G83" s="910"/>
      <c r="H83" s="910"/>
      <c r="I83" s="910"/>
      <c r="J83" s="910"/>
      <c r="K83" s="910"/>
      <c r="L83" s="910"/>
      <c r="M83" s="189"/>
      <c r="N83" s="189"/>
      <c r="AI83" s="189"/>
      <c r="AJ83" s="189"/>
    </row>
    <row r="84" spans="2:36" s="1" customFormat="1" ht="13.8" x14ac:dyDescent="0.25">
      <c r="B84" s="910"/>
      <c r="C84" s="910"/>
      <c r="D84" s="910"/>
      <c r="E84" s="910"/>
      <c r="F84" s="910"/>
      <c r="G84" s="910"/>
      <c r="H84" s="910"/>
      <c r="I84" s="910"/>
      <c r="J84" s="910"/>
      <c r="K84" s="910"/>
      <c r="L84" s="910"/>
      <c r="M84" s="189"/>
      <c r="N84" s="189"/>
      <c r="AI84" s="189"/>
      <c r="AJ84" s="189"/>
    </row>
  </sheetData>
  <mergeCells count="189">
    <mergeCell ref="C47:F47"/>
    <mergeCell ref="G47:H47"/>
    <mergeCell ref="C48:F48"/>
    <mergeCell ref="G48:H48"/>
    <mergeCell ref="C44:F44"/>
    <mergeCell ref="G44:H44"/>
    <mergeCell ref="G45:H45"/>
    <mergeCell ref="G46:H46"/>
    <mergeCell ref="C46:F46"/>
    <mergeCell ref="C58:F58"/>
    <mergeCell ref="G49:H49"/>
    <mergeCell ref="C50:F50"/>
    <mergeCell ref="G50:H50"/>
    <mergeCell ref="G51:H51"/>
    <mergeCell ref="C51:F51"/>
    <mergeCell ref="C52:F52"/>
    <mergeCell ref="G52:H52"/>
    <mergeCell ref="C53:F53"/>
    <mergeCell ref="G53:H53"/>
    <mergeCell ref="B78:L80"/>
    <mergeCell ref="B82:L84"/>
    <mergeCell ref="C31:F31"/>
    <mergeCell ref="C30:F30"/>
    <mergeCell ref="C19:F19"/>
    <mergeCell ref="C29:F29"/>
    <mergeCell ref="C28:F28"/>
    <mergeCell ref="C20:F20"/>
    <mergeCell ref="C27:F27"/>
    <mergeCell ref="C21:F21"/>
    <mergeCell ref="C26:F26"/>
    <mergeCell ref="C25:F25"/>
    <mergeCell ref="G27:H27"/>
    <mergeCell ref="G28:H28"/>
    <mergeCell ref="G29:H29"/>
    <mergeCell ref="G30:H30"/>
    <mergeCell ref="G21:H21"/>
    <mergeCell ref="G22:H22"/>
    <mergeCell ref="G25:H25"/>
    <mergeCell ref="G24:H24"/>
    <mergeCell ref="G26:H26"/>
    <mergeCell ref="G23:H23"/>
    <mergeCell ref="G19:H19"/>
    <mergeCell ref="G57:H57"/>
    <mergeCell ref="G17:H17"/>
    <mergeCell ref="B60:L60"/>
    <mergeCell ref="B69:L71"/>
    <mergeCell ref="B72:L74"/>
    <mergeCell ref="B75:L77"/>
    <mergeCell ref="G31:H31"/>
    <mergeCell ref="B36:F43"/>
    <mergeCell ref="I36:AD36"/>
    <mergeCell ref="G36:H43"/>
    <mergeCell ref="G54:H54"/>
    <mergeCell ref="C54:F54"/>
    <mergeCell ref="C55:F55"/>
    <mergeCell ref="G55:H55"/>
    <mergeCell ref="G56:H56"/>
    <mergeCell ref="C56:F56"/>
    <mergeCell ref="C57:F57"/>
    <mergeCell ref="L37:N39"/>
    <mergeCell ref="I37:K39"/>
    <mergeCell ref="Y37:AA39"/>
    <mergeCell ref="AB37:AD39"/>
    <mergeCell ref="C17:F17"/>
    <mergeCell ref="C24:F24"/>
    <mergeCell ref="C23:F23"/>
    <mergeCell ref="G20:H20"/>
    <mergeCell ref="G18:H18"/>
    <mergeCell ref="X37:X39"/>
    <mergeCell ref="U37:W39"/>
    <mergeCell ref="T37:T39"/>
    <mergeCell ref="P37:S39"/>
    <mergeCell ref="O37:O39"/>
    <mergeCell ref="Y40:Y43"/>
    <mergeCell ref="Z40:Z43"/>
    <mergeCell ref="AA40:AA43"/>
    <mergeCell ref="AB40:AB43"/>
    <mergeCell ref="I40:I43"/>
    <mergeCell ref="S40:S43"/>
    <mergeCell ref="R40:R43"/>
    <mergeCell ref="Q40:Q43"/>
    <mergeCell ref="P40:P43"/>
    <mergeCell ref="O40:O43"/>
    <mergeCell ref="N40:N43"/>
    <mergeCell ref="M40:M43"/>
    <mergeCell ref="L40:L43"/>
    <mergeCell ref="K40:K43"/>
    <mergeCell ref="J40:J43"/>
    <mergeCell ref="T40:T43"/>
    <mergeCell ref="U40:U43"/>
    <mergeCell ref="V40:V43"/>
    <mergeCell ref="W40:W43"/>
    <mergeCell ref="X40:X43"/>
    <mergeCell ref="AJ40:AJ43"/>
    <mergeCell ref="AK40:AK43"/>
    <mergeCell ref="AL40:AL43"/>
    <mergeCell ref="AM40:AM43"/>
    <mergeCell ref="AN40:AN43"/>
    <mergeCell ref="AO40:AO43"/>
    <mergeCell ref="AP40:AP43"/>
    <mergeCell ref="AQ40:AQ43"/>
    <mergeCell ref="AR40:AR43"/>
    <mergeCell ref="AC40:AC43"/>
    <mergeCell ref="AD40:AD43"/>
    <mergeCell ref="AE40:AE43"/>
    <mergeCell ref="AF40:AF43"/>
    <mergeCell ref="AG40:AG43"/>
    <mergeCell ref="T10:T12"/>
    <mergeCell ref="U10:W12"/>
    <mergeCell ref="Q13:Q16"/>
    <mergeCell ref="R13:R16"/>
    <mergeCell ref="S13:S16"/>
    <mergeCell ref="T13:T16"/>
    <mergeCell ref="U13:U16"/>
    <mergeCell ref="V13:V16"/>
    <mergeCell ref="W13:W16"/>
    <mergeCell ref="AE36:AU36"/>
    <mergeCell ref="AE37:AG39"/>
    <mergeCell ref="AU37:AU39"/>
    <mergeCell ref="AT37:AT39"/>
    <mergeCell ref="AQ37:AS39"/>
    <mergeCell ref="AH37:AJ39"/>
    <mergeCell ref="AH13:AH16"/>
    <mergeCell ref="AI13:AI16"/>
    <mergeCell ref="AH40:AH43"/>
    <mergeCell ref="AI40:AI43"/>
    <mergeCell ref="AC13:AC16"/>
    <mergeCell ref="AD13:AD16"/>
    <mergeCell ref="AE10:AG12"/>
    <mergeCell ref="AH10:AJ12"/>
    <mergeCell ref="AE9:AU9"/>
    <mergeCell ref="AF13:AF16"/>
    <mergeCell ref="AR13:AR16"/>
    <mergeCell ref="AQ13:AQ16"/>
    <mergeCell ref="AP13:AP16"/>
    <mergeCell ref="AJ13:AJ16"/>
    <mergeCell ref="AO13:AO16"/>
    <mergeCell ref="AU13:AU16"/>
    <mergeCell ref="AS13:AS16"/>
    <mergeCell ref="AE13:AE16"/>
    <mergeCell ref="AG13:AG16"/>
    <mergeCell ref="B7:L7"/>
    <mergeCell ref="B9:F16"/>
    <mergeCell ref="G9:H16"/>
    <mergeCell ref="I9:AD9"/>
    <mergeCell ref="X10:X12"/>
    <mergeCell ref="Y10:AA12"/>
    <mergeCell ref="AB10:AD12"/>
    <mergeCell ref="L10:N12"/>
    <mergeCell ref="X13:X16"/>
    <mergeCell ref="Y13:Y16"/>
    <mergeCell ref="I13:I16"/>
    <mergeCell ref="I10:K12"/>
    <mergeCell ref="J13:J16"/>
    <mergeCell ref="K13:K16"/>
    <mergeCell ref="L13:L16"/>
    <mergeCell ref="M13:M16"/>
    <mergeCell ref="N13:N16"/>
    <mergeCell ref="O13:O16"/>
    <mergeCell ref="P13:P16"/>
    <mergeCell ref="O10:O12"/>
    <mergeCell ref="P10:S12"/>
    <mergeCell ref="Z13:Z16"/>
    <mergeCell ref="AA13:AA16"/>
    <mergeCell ref="AB13:AB16"/>
    <mergeCell ref="AV8:AW8"/>
    <mergeCell ref="AV9:AV16"/>
    <mergeCell ref="AV36:AV43"/>
    <mergeCell ref="AW36:AW43"/>
    <mergeCell ref="AV63:AW63"/>
    <mergeCell ref="AK10:AK12"/>
    <mergeCell ref="AL10:AO12"/>
    <mergeCell ref="AU10:AU12"/>
    <mergeCell ref="AP10:AP12"/>
    <mergeCell ref="AQ10:AS12"/>
    <mergeCell ref="AT10:AT12"/>
    <mergeCell ref="AP37:AP39"/>
    <mergeCell ref="AL37:AO39"/>
    <mergeCell ref="AK37:AK39"/>
    <mergeCell ref="AT40:AT43"/>
    <mergeCell ref="AT13:AT16"/>
    <mergeCell ref="AK13:AK16"/>
    <mergeCell ref="AL13:AL16"/>
    <mergeCell ref="AM13:AM16"/>
    <mergeCell ref="AN13:AN16"/>
    <mergeCell ref="AW9:AW16"/>
    <mergeCell ref="AK8:AO8"/>
    <mergeCell ref="AS40:AS43"/>
    <mergeCell ref="AU40:AU43"/>
  </mergeCells>
  <printOptions horizontalCentered="1"/>
  <pageMargins left="0.31527781486511203" right="0.31527781486511203" top="0.747916579246521" bottom="0.35416668653488198" header="0.31527781486511203" footer="0.31527781486511203"/>
  <pageSetup paperSize="9" scale="1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V195"/>
  <sheetViews>
    <sheetView topLeftCell="A179" zoomScale="93" zoomScaleNormal="93" workbookViewId="0">
      <selection activeCell="E193" sqref="E193"/>
    </sheetView>
  </sheetViews>
  <sheetFormatPr defaultColWidth="9.109375" defaultRowHeight="15" customHeight="1" x14ac:dyDescent="0.3"/>
  <cols>
    <col min="1" max="1" width="10.6640625" style="323" customWidth="1"/>
    <col min="2" max="2" width="11.33203125" style="323" customWidth="1"/>
    <col min="3" max="3" width="60.5546875" style="323" customWidth="1"/>
    <col min="4" max="4" width="13.88671875" style="323" customWidth="1"/>
    <col min="5" max="5" width="13.77734375" style="323" customWidth="1"/>
    <col min="6" max="6" width="11" style="323" customWidth="1"/>
    <col min="7" max="7" width="12.88671875" style="323" customWidth="1"/>
    <col min="8" max="8" width="11.88671875" style="323" customWidth="1"/>
    <col min="9" max="9" width="9.109375" style="323" customWidth="1"/>
    <col min="10" max="10" width="11.88671875" style="323" customWidth="1"/>
    <col min="11" max="11" width="11" style="323" customWidth="1"/>
    <col min="12" max="12" width="9.109375" style="323" customWidth="1"/>
    <col min="13" max="13" width="11.5546875" style="323" customWidth="1"/>
    <col min="14" max="14" width="12.6640625" style="323" customWidth="1"/>
    <col min="15" max="15" width="10.6640625" style="323" customWidth="1"/>
    <col min="16" max="16" width="10.44140625" style="323" customWidth="1"/>
    <col min="17" max="17" width="9.109375" style="323" customWidth="1"/>
    <col min="18" max="18" width="13.109375" style="323" customWidth="1"/>
    <col min="19" max="19" width="11.5546875" style="323" customWidth="1"/>
    <col min="20" max="20" width="11.109375" style="323" customWidth="1"/>
    <col min="21" max="21" width="9.109375" style="323" bestFit="1" customWidth="1"/>
    <col min="22" max="22" width="16.109375" style="323" customWidth="1"/>
    <col min="23" max="23" width="9.44140625" style="323" customWidth="1"/>
    <col min="24" max="24" width="10.109375" style="323" customWidth="1"/>
    <col min="25" max="25" width="11.88671875" style="323" customWidth="1"/>
    <col min="26" max="26" width="9.33203125" style="770" customWidth="1"/>
    <col min="27" max="27" width="9.33203125" style="323" customWidth="1"/>
    <col min="28" max="28" width="16.44140625" style="323" customWidth="1"/>
    <col min="29" max="29" width="14.33203125" style="323" customWidth="1"/>
    <col min="30" max="30" width="11.44140625" style="323" customWidth="1"/>
    <col min="31" max="32" width="10.88671875" style="323" customWidth="1"/>
    <col min="33" max="33" width="9.109375" style="323" bestFit="1" customWidth="1"/>
    <col min="34" max="34" width="12.44140625" style="323" customWidth="1"/>
    <col min="35" max="35" width="10.6640625" style="323" customWidth="1"/>
    <col min="36" max="36" width="9.109375" style="323" bestFit="1" customWidth="1"/>
    <col min="37" max="37" width="13.109375" style="323" customWidth="1"/>
    <col min="38" max="38" width="11.5546875" style="323" customWidth="1"/>
    <col min="39" max="39" width="9.109375" style="323" bestFit="1" customWidth="1"/>
    <col min="40" max="40" width="10.33203125" style="323" customWidth="1"/>
    <col min="41" max="41" width="9.109375" style="323" bestFit="1" customWidth="1"/>
    <col min="42" max="42" width="16.33203125" style="323" customWidth="1"/>
    <col min="43" max="43" width="11.6640625" style="323" customWidth="1"/>
    <col min="44" max="44" width="10.33203125" style="323" customWidth="1"/>
    <col min="45" max="45" width="9.109375" style="323" bestFit="1" customWidth="1"/>
    <col min="46" max="46" width="15.33203125" style="323" customWidth="1"/>
    <col min="47" max="47" width="15.33203125" style="721" customWidth="1"/>
    <col min="48" max="16384" width="9.109375" style="1"/>
  </cols>
  <sheetData>
    <row r="1" spans="1:47" ht="14.4" x14ac:dyDescent="0.3">
      <c r="A1" s="325" t="s">
        <v>0</v>
      </c>
      <c r="B1" s="326"/>
      <c r="C1" s="326"/>
      <c r="D1" s="326"/>
      <c r="E1" s="326"/>
      <c r="F1" s="326"/>
      <c r="G1" s="326"/>
      <c r="H1" s="326"/>
      <c r="I1" s="326"/>
      <c r="J1" s="326"/>
      <c r="K1" s="326"/>
      <c r="L1" s="326"/>
      <c r="M1" s="326"/>
      <c r="N1" s="326"/>
      <c r="O1" s="326"/>
      <c r="P1" s="326"/>
      <c r="Q1" s="326"/>
      <c r="R1" s="326"/>
      <c r="S1" s="326"/>
      <c r="T1" s="326"/>
      <c r="U1" s="326"/>
      <c r="V1" s="326"/>
      <c r="W1" s="326"/>
      <c r="X1" s="326"/>
      <c r="Y1" s="326"/>
      <c r="Z1" s="768"/>
      <c r="AA1" s="326"/>
      <c r="AB1" s="326"/>
      <c r="AC1" s="326"/>
      <c r="AD1" s="326"/>
      <c r="AE1" s="326"/>
      <c r="AF1" s="326"/>
      <c r="AG1" s="326"/>
      <c r="AH1" s="326"/>
      <c r="AI1" s="326"/>
      <c r="AJ1" s="326"/>
      <c r="AK1" s="326"/>
      <c r="AL1" s="326"/>
      <c r="AM1" s="326"/>
      <c r="AN1" s="326"/>
      <c r="AO1" s="326"/>
      <c r="AP1" s="326"/>
      <c r="AQ1" s="326"/>
      <c r="AR1" s="326"/>
      <c r="AS1" s="326"/>
      <c r="AT1" s="326"/>
      <c r="AU1" s="722"/>
    </row>
    <row r="2" spans="1:47" ht="14.4" x14ac:dyDescent="0.3">
      <c r="A2" s="325" t="s">
        <v>1</v>
      </c>
      <c r="B2" s="326"/>
      <c r="C2" s="326"/>
      <c r="D2" s="326"/>
      <c r="E2" s="326"/>
      <c r="F2" s="326"/>
      <c r="G2" s="326"/>
      <c r="H2" s="326"/>
      <c r="I2" s="326"/>
      <c r="J2" s="326"/>
      <c r="K2" s="326"/>
      <c r="L2" s="326"/>
      <c r="M2" s="326"/>
      <c r="N2" s="326"/>
      <c r="O2" s="326"/>
      <c r="P2" s="326"/>
      <c r="Q2" s="326"/>
      <c r="R2" s="326"/>
      <c r="S2" s="326"/>
      <c r="T2" s="326"/>
      <c r="U2" s="326"/>
      <c r="V2" s="326"/>
      <c r="W2" s="326"/>
      <c r="X2" s="326"/>
      <c r="Y2" s="326"/>
      <c r="Z2" s="768"/>
      <c r="AA2" s="326"/>
      <c r="AB2" s="326"/>
      <c r="AC2" s="326"/>
      <c r="AD2" s="326"/>
      <c r="AE2" s="326"/>
      <c r="AF2" s="326"/>
      <c r="AG2" s="326"/>
      <c r="AH2" s="326"/>
      <c r="AI2" s="326"/>
      <c r="AJ2" s="326"/>
      <c r="AK2" s="326"/>
      <c r="AL2" s="326"/>
      <c r="AM2" s="326"/>
      <c r="AN2" s="326"/>
      <c r="AO2" s="326"/>
      <c r="AP2" s="326"/>
      <c r="AQ2" s="326"/>
      <c r="AR2" s="326"/>
      <c r="AS2" s="326"/>
      <c r="AT2" s="326"/>
      <c r="AU2" s="722"/>
    </row>
    <row r="3" spans="1:47" ht="14.4" x14ac:dyDescent="0.3">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768"/>
      <c r="AA3" s="326"/>
      <c r="AB3" s="326"/>
      <c r="AC3" s="326"/>
      <c r="AD3" s="326"/>
      <c r="AE3" s="326"/>
      <c r="AF3" s="326"/>
      <c r="AG3" s="326"/>
      <c r="AH3" s="326"/>
      <c r="AI3" s="326"/>
      <c r="AJ3" s="326"/>
      <c r="AK3" s="326"/>
      <c r="AL3" s="326"/>
      <c r="AM3" s="326"/>
      <c r="AN3" s="326"/>
      <c r="AO3" s="326"/>
      <c r="AP3" s="326"/>
      <c r="AQ3" s="326"/>
      <c r="AR3" s="326"/>
      <c r="AS3" s="326"/>
      <c r="AT3" s="326"/>
      <c r="AU3" s="722"/>
    </row>
    <row r="4" spans="1:47" ht="14.4" x14ac:dyDescent="0.3">
      <c r="A4" s="326"/>
      <c r="B4" s="326"/>
      <c r="C4" s="326"/>
      <c r="D4" s="326"/>
      <c r="E4" s="326"/>
      <c r="F4" s="326"/>
      <c r="G4" s="326"/>
      <c r="H4" s="326"/>
      <c r="I4" s="326"/>
      <c r="J4" s="326"/>
      <c r="K4" s="326"/>
      <c r="L4" s="326"/>
      <c r="M4" s="326"/>
      <c r="N4" s="326"/>
      <c r="O4" s="326"/>
      <c r="P4" s="326"/>
      <c r="Q4" s="326"/>
      <c r="R4" s="326"/>
      <c r="S4" s="326"/>
      <c r="T4" s="326"/>
      <c r="U4" s="326"/>
      <c r="V4" s="326"/>
      <c r="W4" s="326"/>
      <c r="X4" s="326"/>
      <c r="Y4" s="326"/>
      <c r="Z4" s="768"/>
      <c r="AA4" s="326"/>
      <c r="AB4" s="326"/>
      <c r="AC4" s="326"/>
      <c r="AD4" s="326"/>
      <c r="AE4" s="326"/>
      <c r="AF4" s="326"/>
      <c r="AG4" s="326"/>
      <c r="AH4" s="326"/>
      <c r="AI4" s="326"/>
      <c r="AJ4" s="326"/>
      <c r="AK4" s="326"/>
      <c r="AL4" s="326"/>
      <c r="AM4" s="326"/>
      <c r="AN4" s="326"/>
      <c r="AO4" s="326"/>
      <c r="AP4" s="326"/>
      <c r="AQ4" s="326"/>
      <c r="AR4" s="326"/>
      <c r="AS4" s="326"/>
      <c r="AT4" s="326"/>
      <c r="AU4" s="722"/>
    </row>
    <row r="5" spans="1:47" ht="14.4" x14ac:dyDescent="0.3">
      <c r="A5" s="328" t="s">
        <v>526</v>
      </c>
      <c r="B5" s="326"/>
      <c r="C5" s="326"/>
      <c r="D5" s="326"/>
      <c r="E5" s="326"/>
      <c r="F5" s="326"/>
      <c r="G5" s="326"/>
      <c r="H5" s="326"/>
      <c r="I5" s="326"/>
      <c r="J5" s="326"/>
      <c r="K5" s="326"/>
      <c r="L5" s="326"/>
      <c r="M5" s="326"/>
      <c r="N5" s="326"/>
      <c r="O5" s="326"/>
      <c r="P5" s="326"/>
      <c r="Q5" s="326"/>
      <c r="R5" s="326"/>
      <c r="S5" s="326"/>
      <c r="T5" s="326"/>
      <c r="U5" s="326"/>
      <c r="V5" s="326"/>
      <c r="W5" s="326"/>
      <c r="X5" s="326"/>
      <c r="Y5" s="326"/>
      <c r="Z5" s="768"/>
      <c r="AA5" s="326"/>
      <c r="AB5" s="326"/>
      <c r="AC5" s="326"/>
      <c r="AD5" s="326"/>
      <c r="AE5" s="326"/>
      <c r="AF5" s="326"/>
      <c r="AG5" s="326"/>
      <c r="AH5" s="326"/>
      <c r="AI5" s="326"/>
      <c r="AJ5" s="326"/>
      <c r="AK5" s="326"/>
      <c r="AL5" s="326"/>
      <c r="AM5" s="326"/>
      <c r="AN5" s="326"/>
      <c r="AO5" s="326"/>
      <c r="AP5" s="326"/>
      <c r="AQ5" s="326"/>
      <c r="AR5" s="326"/>
      <c r="AS5" s="326"/>
      <c r="AT5" s="326"/>
      <c r="AU5" s="722"/>
    </row>
    <row r="6" spans="1:47" ht="14.4" x14ac:dyDescent="0.3">
      <c r="A6" s="326"/>
      <c r="B6" s="326"/>
      <c r="C6" s="326"/>
      <c r="D6" s="326"/>
      <c r="E6" s="326"/>
      <c r="F6" s="326"/>
      <c r="G6" s="326"/>
      <c r="H6" s="326"/>
      <c r="I6" s="326"/>
      <c r="J6" s="326"/>
      <c r="K6" s="326"/>
      <c r="L6" s="326"/>
      <c r="M6" s="326"/>
      <c r="N6" s="326"/>
      <c r="O6" s="326"/>
      <c r="P6" s="326"/>
      <c r="Q6" s="326"/>
      <c r="R6" s="326"/>
      <c r="S6" s="326"/>
      <c r="T6" s="326"/>
      <c r="U6" s="326"/>
      <c r="V6" s="326"/>
      <c r="W6" s="326"/>
      <c r="X6" s="326"/>
      <c r="Y6" s="326"/>
      <c r="Z6" s="768"/>
      <c r="AA6" s="326"/>
      <c r="AB6" s="326"/>
      <c r="AC6" s="326"/>
      <c r="AD6" s="326"/>
      <c r="AE6" s="326"/>
      <c r="AF6" s="326"/>
      <c r="AG6" s="326"/>
      <c r="AH6" s="326"/>
      <c r="AI6" s="326"/>
      <c r="AJ6" s="326"/>
      <c r="AK6" s="326"/>
      <c r="AL6" s="326"/>
      <c r="AM6" s="326"/>
      <c r="AN6" s="326"/>
      <c r="AO6" s="326"/>
      <c r="AP6" s="326"/>
      <c r="AQ6" s="326"/>
      <c r="AR6" s="326"/>
      <c r="AS6" s="326"/>
      <c r="AT6" s="326"/>
      <c r="AU6" s="722"/>
    </row>
    <row r="7" spans="1:47" s="329" customFormat="1" ht="15.6" x14ac:dyDescent="0.25">
      <c r="B7" s="1107"/>
      <c r="C7" s="1107"/>
      <c r="D7" s="1107"/>
      <c r="E7" s="1107"/>
      <c r="F7" s="1107"/>
      <c r="G7" s="1107"/>
      <c r="H7" s="1107"/>
      <c r="I7" s="1107"/>
      <c r="J7" s="1107"/>
      <c r="K7" s="1107"/>
      <c r="L7" s="1107"/>
      <c r="M7" s="1107"/>
      <c r="N7" s="1107"/>
      <c r="O7" s="1107"/>
      <c r="P7" s="1107"/>
      <c r="Q7" s="1107"/>
      <c r="R7" s="1107"/>
      <c r="S7" s="1107"/>
      <c r="T7" s="1107"/>
      <c r="U7" s="1107"/>
      <c r="V7" s="1107"/>
      <c r="Z7" s="769"/>
      <c r="AM7" s="1269" t="s">
        <v>527</v>
      </c>
      <c r="AN7" s="1269"/>
      <c r="AO7" s="1269"/>
      <c r="AP7" s="1269"/>
      <c r="AQ7" s="1269"/>
      <c r="AR7" s="1269"/>
      <c r="AS7" s="1269"/>
      <c r="AT7" s="1269"/>
      <c r="AU7" s="723"/>
    </row>
    <row r="8" spans="1:47" s="329" customFormat="1" ht="13.2" x14ac:dyDescent="0.25">
      <c r="Z8" s="769"/>
      <c r="AU8" s="603"/>
    </row>
    <row r="9" spans="1:47" s="331" customFormat="1" ht="15" customHeight="1" x14ac:dyDescent="0.25">
      <c r="B9" s="1076" t="s">
        <v>116</v>
      </c>
      <c r="C9" s="1077"/>
      <c r="D9" s="1273" t="s">
        <v>528</v>
      </c>
      <c r="E9" s="1243" t="s">
        <v>6</v>
      </c>
      <c r="F9" s="1244"/>
      <c r="G9" s="1244"/>
      <c r="H9" s="1244"/>
      <c r="I9" s="1245"/>
      <c r="J9" s="1245"/>
      <c r="K9" s="1245"/>
      <c r="L9" s="1245"/>
      <c r="M9" s="1245"/>
      <c r="N9" s="1245"/>
      <c r="O9" s="1245"/>
      <c r="P9" s="1245"/>
      <c r="Q9" s="1245"/>
      <c r="R9" s="1245"/>
      <c r="S9" s="1245"/>
      <c r="T9" s="1245"/>
      <c r="U9" s="1245"/>
      <c r="V9" s="1245"/>
      <c r="W9" s="1245"/>
      <c r="X9" s="1245"/>
      <c r="Y9" s="1245"/>
      <c r="Z9" s="1245"/>
      <c r="AA9" s="1245"/>
      <c r="AB9" s="1246"/>
      <c r="AC9" s="1260" t="str">
        <f>'Forma 9'!$AC$9</f>
        <v>CŠT sistema 1</v>
      </c>
      <c r="AD9" s="1261"/>
      <c r="AE9" s="1261"/>
      <c r="AF9" s="1261"/>
      <c r="AG9" s="1261"/>
      <c r="AH9" s="1261"/>
      <c r="AI9" s="1261"/>
      <c r="AJ9" s="1261"/>
      <c r="AK9" s="1261"/>
      <c r="AL9" s="1261"/>
      <c r="AM9" s="1261"/>
      <c r="AN9" s="1261"/>
      <c r="AO9" s="1261"/>
      <c r="AP9" s="1261"/>
      <c r="AQ9" s="1261"/>
      <c r="AR9" s="1261"/>
      <c r="AS9" s="1261"/>
      <c r="AT9" s="1261"/>
      <c r="AU9" s="1262"/>
    </row>
    <row r="10" spans="1:47" s="331" customFormat="1" ht="13.5" customHeight="1" x14ac:dyDescent="0.3">
      <c r="B10" s="1078"/>
      <c r="C10" s="1079"/>
      <c r="D10" s="1274"/>
      <c r="E10" s="1170" t="s">
        <v>529</v>
      </c>
      <c r="F10" s="1171"/>
      <c r="G10" s="1171"/>
      <c r="H10" s="1171"/>
      <c r="I10" s="1165"/>
      <c r="J10" s="1165" t="s">
        <v>10</v>
      </c>
      <c r="K10" s="1165"/>
      <c r="L10" s="1165"/>
      <c r="M10" s="1165" t="s">
        <v>492</v>
      </c>
      <c r="N10" s="1165" t="s">
        <v>12</v>
      </c>
      <c r="O10" s="1165"/>
      <c r="P10" s="1165"/>
      <c r="Q10" s="1165"/>
      <c r="R10" s="1145" t="s">
        <v>493</v>
      </c>
      <c r="S10" s="1165" t="s">
        <v>14</v>
      </c>
      <c r="T10" s="1165"/>
      <c r="U10" s="1165"/>
      <c r="V10" s="1165" t="s">
        <v>15</v>
      </c>
      <c r="W10" s="1165" t="s">
        <v>16</v>
      </c>
      <c r="X10" s="1165"/>
      <c r="Y10" s="1165"/>
      <c r="Z10" s="1158" t="s">
        <v>17</v>
      </c>
      <c r="AA10" s="1166"/>
      <c r="AB10" s="1167"/>
      <c r="AC10" s="1170" t="s">
        <v>529</v>
      </c>
      <c r="AD10" s="1171"/>
      <c r="AE10" s="1171"/>
      <c r="AF10" s="1171"/>
      <c r="AG10" s="1165"/>
      <c r="AH10" s="1165" t="s">
        <v>10</v>
      </c>
      <c r="AI10" s="1165"/>
      <c r="AJ10" s="1165"/>
      <c r="AK10" s="1165" t="s">
        <v>492</v>
      </c>
      <c r="AL10" s="1165" t="s">
        <v>12</v>
      </c>
      <c r="AM10" s="1165"/>
      <c r="AN10" s="1165"/>
      <c r="AO10" s="1165"/>
      <c r="AP10" s="1145" t="s">
        <v>493</v>
      </c>
      <c r="AQ10" s="1165" t="s">
        <v>14</v>
      </c>
      <c r="AR10" s="1165"/>
      <c r="AS10" s="1165"/>
      <c r="AT10" s="1165" t="s">
        <v>15</v>
      </c>
      <c r="AU10" s="1211" t="s">
        <v>17</v>
      </c>
    </row>
    <row r="11" spans="1:47" s="331" customFormat="1" ht="13.2" x14ac:dyDescent="0.3">
      <c r="B11" s="1078"/>
      <c r="C11" s="1079"/>
      <c r="D11" s="1274"/>
      <c r="E11" s="1170"/>
      <c r="F11" s="1171"/>
      <c r="G11" s="1171"/>
      <c r="H11" s="1171"/>
      <c r="I11" s="1165"/>
      <c r="J11" s="1165"/>
      <c r="K11" s="1165"/>
      <c r="L11" s="1165"/>
      <c r="M11" s="1165"/>
      <c r="N11" s="1165"/>
      <c r="O11" s="1165"/>
      <c r="P11" s="1165"/>
      <c r="Q11" s="1165"/>
      <c r="R11" s="1142"/>
      <c r="S11" s="1165"/>
      <c r="T11" s="1165"/>
      <c r="U11" s="1165"/>
      <c r="V11" s="1165"/>
      <c r="W11" s="1165"/>
      <c r="X11" s="1165"/>
      <c r="Y11" s="1165"/>
      <c r="Z11" s="1069"/>
      <c r="AA11" s="1070"/>
      <c r="AB11" s="1168"/>
      <c r="AC11" s="1170"/>
      <c r="AD11" s="1171"/>
      <c r="AE11" s="1171"/>
      <c r="AF11" s="1171"/>
      <c r="AG11" s="1165"/>
      <c r="AH11" s="1165"/>
      <c r="AI11" s="1165"/>
      <c r="AJ11" s="1165"/>
      <c r="AK11" s="1165"/>
      <c r="AL11" s="1165"/>
      <c r="AM11" s="1165"/>
      <c r="AN11" s="1165"/>
      <c r="AO11" s="1165"/>
      <c r="AP11" s="1142"/>
      <c r="AQ11" s="1165"/>
      <c r="AR11" s="1165"/>
      <c r="AS11" s="1165"/>
      <c r="AT11" s="1165"/>
      <c r="AU11" s="1267"/>
    </row>
    <row r="12" spans="1:47" s="331" customFormat="1" ht="59.25" customHeight="1" x14ac:dyDescent="0.3">
      <c r="B12" s="1078"/>
      <c r="C12" s="1079"/>
      <c r="D12" s="1274"/>
      <c r="E12" s="1170"/>
      <c r="F12" s="1171"/>
      <c r="G12" s="1171"/>
      <c r="H12" s="1171"/>
      <c r="I12" s="1165"/>
      <c r="J12" s="1165"/>
      <c r="K12" s="1165"/>
      <c r="L12" s="1165"/>
      <c r="M12" s="1165"/>
      <c r="N12" s="1165"/>
      <c r="O12" s="1165"/>
      <c r="P12" s="1165"/>
      <c r="Q12" s="1165"/>
      <c r="R12" s="1164"/>
      <c r="S12" s="1165"/>
      <c r="T12" s="1165"/>
      <c r="U12" s="1165"/>
      <c r="V12" s="1165"/>
      <c r="W12" s="1165"/>
      <c r="X12" s="1165"/>
      <c r="Y12" s="1165"/>
      <c r="Z12" s="1072"/>
      <c r="AA12" s="1073"/>
      <c r="AB12" s="1169"/>
      <c r="AC12" s="1170"/>
      <c r="AD12" s="1171"/>
      <c r="AE12" s="1171"/>
      <c r="AF12" s="1171"/>
      <c r="AG12" s="1165"/>
      <c r="AH12" s="1165"/>
      <c r="AI12" s="1165"/>
      <c r="AJ12" s="1165"/>
      <c r="AK12" s="1165"/>
      <c r="AL12" s="1165"/>
      <c r="AM12" s="1165"/>
      <c r="AN12" s="1165"/>
      <c r="AO12" s="1165"/>
      <c r="AP12" s="1164"/>
      <c r="AQ12" s="1165"/>
      <c r="AR12" s="1165"/>
      <c r="AS12" s="1165"/>
      <c r="AT12" s="1165"/>
      <c r="AU12" s="1270"/>
    </row>
    <row r="13" spans="1:47" s="331" customFormat="1" ht="13.5" customHeight="1" x14ac:dyDescent="0.3">
      <c r="B13" s="1078"/>
      <c r="C13" s="1079"/>
      <c r="D13" s="1274"/>
      <c r="E13" s="1174" t="s">
        <v>20</v>
      </c>
      <c r="F13" s="1159"/>
      <c r="G13" s="1158" t="s">
        <v>21</v>
      </c>
      <c r="H13" s="1159"/>
      <c r="I13" s="1145" t="str">
        <f>'Forma 9'!$I$13</f>
        <v xml:space="preserve">... paslauga (produktas) </v>
      </c>
      <c r="J13" s="1141" t="s">
        <v>22</v>
      </c>
      <c r="K13" s="1141" t="s">
        <v>23</v>
      </c>
      <c r="L13" s="1141" t="str">
        <f>'Forma 9'!$L$13</f>
        <v xml:space="preserve">... paslauga (produktas) </v>
      </c>
      <c r="M13" s="1145" t="str">
        <f>'Forma 9'!$M$13</f>
        <v xml:space="preserve">... paslauga (produktas) </v>
      </c>
      <c r="N13" s="1141" t="s">
        <v>24</v>
      </c>
      <c r="O13" s="1145" t="s">
        <v>25</v>
      </c>
      <c r="P13" s="1145" t="s">
        <v>26</v>
      </c>
      <c r="Q13" s="1141" t="str">
        <f>'Forma 9'!$Q$13</f>
        <v xml:space="preserve">... paslauga (produktas) </v>
      </c>
      <c r="R13" s="1165" t="str">
        <f>'Forma 9'!$R$13</f>
        <v xml:space="preserve">... paslauga (produktas) </v>
      </c>
      <c r="S13" s="1141" t="s">
        <v>495</v>
      </c>
      <c r="T13" s="1141" t="s">
        <v>28</v>
      </c>
      <c r="U13" s="1141" t="str">
        <f>'Forma 9'!$U$13</f>
        <v xml:space="preserve">... paslauga (produktas) </v>
      </c>
      <c r="V13" s="1141" t="str">
        <f>'Forma 9'!$V$13</f>
        <v xml:space="preserve">... paslauga (produktas) </v>
      </c>
      <c r="W13" s="1141" t="s">
        <v>29</v>
      </c>
      <c r="X13" s="1141" t="s">
        <v>66</v>
      </c>
      <c r="Y13" s="1141" t="str">
        <f>'Forma 9'!$Y$13</f>
        <v xml:space="preserve">... paslauga (produktas) </v>
      </c>
      <c r="Z13" s="1263" t="s">
        <v>29</v>
      </c>
      <c r="AA13" s="1145" t="s">
        <v>31</v>
      </c>
      <c r="AB13" s="1266" t="str">
        <f>'Forma 9'!$AB$13</f>
        <v>Daugiabučių namų modernizacija, BŪ veikla</v>
      </c>
      <c r="AC13" s="1174" t="s">
        <v>20</v>
      </c>
      <c r="AD13" s="1159"/>
      <c r="AE13" s="1158" t="s">
        <v>21</v>
      </c>
      <c r="AF13" s="1159"/>
      <c r="AG13" s="1145" t="str">
        <f>'Forma 9'!$AG$13</f>
        <v xml:space="preserve">... paslauga (produktas) </v>
      </c>
      <c r="AH13" s="1141" t="s">
        <v>22</v>
      </c>
      <c r="AI13" s="1141" t="s">
        <v>23</v>
      </c>
      <c r="AJ13" s="1141" t="str">
        <f>'Forma 9'!$AJ$13</f>
        <v xml:space="preserve">... paslauga (produktas) </v>
      </c>
      <c r="AK13" s="1145" t="str">
        <f>'Forma 9'!$AK$13</f>
        <v xml:space="preserve">... paslauga (produktas) </v>
      </c>
      <c r="AL13" s="1141" t="s">
        <v>24</v>
      </c>
      <c r="AM13" s="1145" t="s">
        <v>25</v>
      </c>
      <c r="AN13" s="1145" t="s">
        <v>26</v>
      </c>
      <c r="AO13" s="1141">
        <f>'Forma 9'!$I$133</f>
        <v>0</v>
      </c>
      <c r="AP13" s="1165">
        <f>'Forma 9'!$I$134</f>
        <v>0</v>
      </c>
      <c r="AQ13" s="1141" t="s">
        <v>495</v>
      </c>
      <c r="AR13" s="1141" t="s">
        <v>28</v>
      </c>
      <c r="AS13" s="1141">
        <f>'Forma 9'!$I$135</f>
        <v>0</v>
      </c>
      <c r="AT13" s="1141">
        <f>'Forma 9'!$I$136</f>
        <v>0</v>
      </c>
      <c r="AU13" s="1211" t="s">
        <v>31</v>
      </c>
    </row>
    <row r="14" spans="1:47" s="331" customFormat="1" ht="15" customHeight="1" x14ac:dyDescent="0.3">
      <c r="B14" s="1078"/>
      <c r="C14" s="1079"/>
      <c r="D14" s="1274"/>
      <c r="E14" s="1090"/>
      <c r="F14" s="1074"/>
      <c r="G14" s="1072"/>
      <c r="H14" s="1074"/>
      <c r="I14" s="1142"/>
      <c r="J14" s="1142"/>
      <c r="K14" s="1142"/>
      <c r="L14" s="1142"/>
      <c r="M14" s="1142"/>
      <c r="N14" s="1142"/>
      <c r="O14" s="1142"/>
      <c r="P14" s="1142"/>
      <c r="Q14" s="1142"/>
      <c r="R14" s="1194"/>
      <c r="S14" s="1142"/>
      <c r="T14" s="1142"/>
      <c r="U14" s="1142"/>
      <c r="V14" s="1142"/>
      <c r="W14" s="1142"/>
      <c r="X14" s="1142"/>
      <c r="Y14" s="1142"/>
      <c r="Z14" s="1264"/>
      <c r="AA14" s="1142"/>
      <c r="AB14" s="1267"/>
      <c r="AC14" s="1090"/>
      <c r="AD14" s="1074"/>
      <c r="AE14" s="1072"/>
      <c r="AF14" s="1074"/>
      <c r="AG14" s="1142"/>
      <c r="AH14" s="1142"/>
      <c r="AI14" s="1142"/>
      <c r="AJ14" s="1142"/>
      <c r="AK14" s="1142"/>
      <c r="AL14" s="1142"/>
      <c r="AM14" s="1142"/>
      <c r="AN14" s="1142"/>
      <c r="AO14" s="1142"/>
      <c r="AP14" s="1194"/>
      <c r="AQ14" s="1142"/>
      <c r="AR14" s="1142"/>
      <c r="AS14" s="1142"/>
      <c r="AT14" s="1142"/>
      <c r="AU14" s="1267"/>
    </row>
    <row r="15" spans="1:47" s="331" customFormat="1" ht="15" customHeight="1" x14ac:dyDescent="0.3">
      <c r="B15" s="1078"/>
      <c r="C15" s="1079"/>
      <c r="D15" s="1274"/>
      <c r="E15" s="1152" t="s">
        <v>496</v>
      </c>
      <c r="F15" s="1155" t="s">
        <v>497</v>
      </c>
      <c r="G15" s="1145" t="s">
        <v>496</v>
      </c>
      <c r="H15" s="1145" t="s">
        <v>497</v>
      </c>
      <c r="I15" s="1142"/>
      <c r="J15" s="1142"/>
      <c r="K15" s="1142"/>
      <c r="L15" s="1142"/>
      <c r="M15" s="1142"/>
      <c r="N15" s="1142"/>
      <c r="O15" s="1142"/>
      <c r="P15" s="1142"/>
      <c r="Q15" s="1142"/>
      <c r="R15" s="1194"/>
      <c r="S15" s="1142"/>
      <c r="T15" s="1142"/>
      <c r="U15" s="1142"/>
      <c r="V15" s="1142"/>
      <c r="W15" s="1142"/>
      <c r="X15" s="1142"/>
      <c r="Y15" s="1142"/>
      <c r="Z15" s="1264"/>
      <c r="AA15" s="1142"/>
      <c r="AB15" s="1267"/>
      <c r="AC15" s="1152" t="s">
        <v>496</v>
      </c>
      <c r="AD15" s="1155" t="s">
        <v>497</v>
      </c>
      <c r="AE15" s="1145" t="s">
        <v>496</v>
      </c>
      <c r="AF15" s="1145" t="s">
        <v>497</v>
      </c>
      <c r="AG15" s="1142"/>
      <c r="AH15" s="1142"/>
      <c r="AI15" s="1142"/>
      <c r="AJ15" s="1142"/>
      <c r="AK15" s="1142"/>
      <c r="AL15" s="1142"/>
      <c r="AM15" s="1142"/>
      <c r="AN15" s="1142"/>
      <c r="AO15" s="1142"/>
      <c r="AP15" s="1194"/>
      <c r="AQ15" s="1142"/>
      <c r="AR15" s="1142"/>
      <c r="AS15" s="1142"/>
      <c r="AT15" s="1142"/>
      <c r="AU15" s="1267"/>
    </row>
    <row r="16" spans="1:47" s="331" customFormat="1" ht="15" customHeight="1" x14ac:dyDescent="0.3">
      <c r="B16" s="1078"/>
      <c r="C16" s="1079"/>
      <c r="D16" s="1274"/>
      <c r="E16" s="1153"/>
      <c r="F16" s="1156"/>
      <c r="G16" s="1142"/>
      <c r="H16" s="1142"/>
      <c r="I16" s="1142"/>
      <c r="J16" s="1142"/>
      <c r="K16" s="1142"/>
      <c r="L16" s="1142"/>
      <c r="M16" s="1142"/>
      <c r="N16" s="1142"/>
      <c r="O16" s="1142"/>
      <c r="P16" s="1142"/>
      <c r="Q16" s="1142"/>
      <c r="R16" s="1194"/>
      <c r="S16" s="1142"/>
      <c r="T16" s="1142"/>
      <c r="U16" s="1142"/>
      <c r="V16" s="1142"/>
      <c r="W16" s="1142"/>
      <c r="X16" s="1142"/>
      <c r="Y16" s="1142"/>
      <c r="Z16" s="1264"/>
      <c r="AA16" s="1142"/>
      <c r="AB16" s="1267"/>
      <c r="AC16" s="1153"/>
      <c r="AD16" s="1156"/>
      <c r="AE16" s="1142"/>
      <c r="AF16" s="1142"/>
      <c r="AG16" s="1142"/>
      <c r="AH16" s="1142"/>
      <c r="AI16" s="1142"/>
      <c r="AJ16" s="1142"/>
      <c r="AK16" s="1142"/>
      <c r="AL16" s="1142"/>
      <c r="AM16" s="1142"/>
      <c r="AN16" s="1142"/>
      <c r="AO16" s="1142"/>
      <c r="AP16" s="1194"/>
      <c r="AQ16" s="1142"/>
      <c r="AR16" s="1142"/>
      <c r="AS16" s="1142"/>
      <c r="AT16" s="1142"/>
      <c r="AU16" s="1267"/>
    </row>
    <row r="17" spans="2:48" s="681" customFormat="1" ht="28.5" customHeight="1" x14ac:dyDescent="0.3">
      <c r="B17" s="1080"/>
      <c r="C17" s="1081"/>
      <c r="D17" s="1275"/>
      <c r="E17" s="1154"/>
      <c r="F17" s="1157"/>
      <c r="G17" s="1143"/>
      <c r="H17" s="1143"/>
      <c r="I17" s="1143"/>
      <c r="J17" s="1143"/>
      <c r="K17" s="1143"/>
      <c r="L17" s="1143"/>
      <c r="M17" s="1143"/>
      <c r="N17" s="1143"/>
      <c r="O17" s="1143"/>
      <c r="P17" s="1143"/>
      <c r="Q17" s="1143"/>
      <c r="R17" s="1195"/>
      <c r="S17" s="1143"/>
      <c r="T17" s="1143"/>
      <c r="U17" s="1143"/>
      <c r="V17" s="1143"/>
      <c r="W17" s="1143"/>
      <c r="X17" s="1143"/>
      <c r="Y17" s="1143"/>
      <c r="Z17" s="1265"/>
      <c r="AA17" s="1143"/>
      <c r="AB17" s="1268"/>
      <c r="AC17" s="1154"/>
      <c r="AD17" s="1157"/>
      <c r="AE17" s="1143"/>
      <c r="AF17" s="1143"/>
      <c r="AG17" s="1143"/>
      <c r="AH17" s="1143"/>
      <c r="AI17" s="1143"/>
      <c r="AJ17" s="1143"/>
      <c r="AK17" s="1143"/>
      <c r="AL17" s="1143"/>
      <c r="AM17" s="1143"/>
      <c r="AN17" s="1143"/>
      <c r="AO17" s="1143"/>
      <c r="AP17" s="1195"/>
      <c r="AQ17" s="1143"/>
      <c r="AR17" s="1143"/>
      <c r="AS17" s="1143"/>
      <c r="AT17" s="1143"/>
      <c r="AU17" s="1268"/>
      <c r="AV17" s="724"/>
    </row>
    <row r="18" spans="2:48" s="329" customFormat="1" ht="13.2" x14ac:dyDescent="0.25">
      <c r="B18" s="332" t="s">
        <v>117</v>
      </c>
      <c r="C18" s="387" t="s">
        <v>118</v>
      </c>
      <c r="D18" s="392">
        <f t="shared" ref="D18:AU18" si="0">SUM(D19:D24)</f>
        <v>0</v>
      </c>
      <c r="E18" s="725">
        <f t="shared" si="0"/>
        <v>0</v>
      </c>
      <c r="F18" s="726">
        <f t="shared" si="0"/>
        <v>0</v>
      </c>
      <c r="G18" s="726">
        <f t="shared" si="0"/>
        <v>0</v>
      </c>
      <c r="H18" s="726">
        <f t="shared" si="0"/>
        <v>0</v>
      </c>
      <c r="I18" s="727">
        <f t="shared" si="0"/>
        <v>0</v>
      </c>
      <c r="J18" s="727">
        <f t="shared" si="0"/>
        <v>0</v>
      </c>
      <c r="K18" s="727">
        <f t="shared" si="0"/>
        <v>0</v>
      </c>
      <c r="L18" s="727">
        <f t="shared" si="0"/>
        <v>0</v>
      </c>
      <c r="M18" s="727">
        <f t="shared" si="0"/>
        <v>0</v>
      </c>
      <c r="N18" s="727">
        <f t="shared" si="0"/>
        <v>0</v>
      </c>
      <c r="O18" s="727">
        <f t="shared" si="0"/>
        <v>0</v>
      </c>
      <c r="P18" s="727">
        <f t="shared" si="0"/>
        <v>0</v>
      </c>
      <c r="Q18" s="727">
        <f t="shared" si="0"/>
        <v>0</v>
      </c>
      <c r="R18" s="727">
        <f t="shared" si="0"/>
        <v>0</v>
      </c>
      <c r="S18" s="727">
        <f t="shared" si="0"/>
        <v>0</v>
      </c>
      <c r="T18" s="727">
        <f t="shared" si="0"/>
        <v>0</v>
      </c>
      <c r="U18" s="727">
        <f t="shared" si="0"/>
        <v>0</v>
      </c>
      <c r="V18" s="727">
        <f t="shared" si="0"/>
        <v>0</v>
      </c>
      <c r="W18" s="727">
        <f t="shared" si="0"/>
        <v>0</v>
      </c>
      <c r="X18" s="727">
        <f t="shared" si="0"/>
        <v>0</v>
      </c>
      <c r="Y18" s="727">
        <f t="shared" si="0"/>
        <v>0</v>
      </c>
      <c r="Z18" s="759">
        <f t="shared" si="0"/>
        <v>0</v>
      </c>
      <c r="AA18" s="727">
        <f t="shared" si="0"/>
        <v>0</v>
      </c>
      <c r="AB18" s="728">
        <f t="shared" si="0"/>
        <v>0</v>
      </c>
      <c r="AC18" s="725">
        <f t="shared" si="0"/>
        <v>0</v>
      </c>
      <c r="AD18" s="726">
        <f t="shared" si="0"/>
        <v>0</v>
      </c>
      <c r="AE18" s="726">
        <f t="shared" si="0"/>
        <v>0</v>
      </c>
      <c r="AF18" s="726">
        <f t="shared" si="0"/>
        <v>0</v>
      </c>
      <c r="AG18" s="727">
        <f t="shared" si="0"/>
        <v>0</v>
      </c>
      <c r="AH18" s="727">
        <f t="shared" si="0"/>
        <v>0</v>
      </c>
      <c r="AI18" s="727">
        <f t="shared" si="0"/>
        <v>0</v>
      </c>
      <c r="AJ18" s="727">
        <f t="shared" si="0"/>
        <v>0</v>
      </c>
      <c r="AK18" s="727">
        <f t="shared" si="0"/>
        <v>0</v>
      </c>
      <c r="AL18" s="727">
        <f t="shared" si="0"/>
        <v>0</v>
      </c>
      <c r="AM18" s="727">
        <f t="shared" si="0"/>
        <v>0</v>
      </c>
      <c r="AN18" s="727">
        <f t="shared" si="0"/>
        <v>0</v>
      </c>
      <c r="AO18" s="727">
        <f t="shared" si="0"/>
        <v>0</v>
      </c>
      <c r="AP18" s="727">
        <f t="shared" si="0"/>
        <v>0</v>
      </c>
      <c r="AQ18" s="727">
        <f t="shared" si="0"/>
        <v>0</v>
      </c>
      <c r="AR18" s="727">
        <f t="shared" si="0"/>
        <v>0</v>
      </c>
      <c r="AS18" s="727">
        <f t="shared" si="0"/>
        <v>0</v>
      </c>
      <c r="AT18" s="727">
        <f t="shared" si="0"/>
        <v>0</v>
      </c>
      <c r="AU18" s="727">
        <f t="shared" si="0"/>
        <v>0</v>
      </c>
    </row>
    <row r="19" spans="2:48" s="329" customFormat="1" ht="13.2" x14ac:dyDescent="0.25">
      <c r="B19" s="260" t="s">
        <v>119</v>
      </c>
      <c r="C19" s="347" t="s">
        <v>120</v>
      </c>
      <c r="D19" s="396">
        <f t="shared" ref="D19:D24" si="1">SUM(E19:AB19)</f>
        <v>0</v>
      </c>
      <c r="E19" s="690">
        <f t="shared" ref="E19:N24" si="2">SUM(AC19)</f>
        <v>0</v>
      </c>
      <c r="F19" s="691">
        <f t="shared" si="2"/>
        <v>0</v>
      </c>
      <c r="G19" s="691">
        <f t="shared" si="2"/>
        <v>0</v>
      </c>
      <c r="H19" s="691">
        <f t="shared" si="2"/>
        <v>0</v>
      </c>
      <c r="I19" s="692">
        <f t="shared" si="2"/>
        <v>0</v>
      </c>
      <c r="J19" s="692">
        <f t="shared" si="2"/>
        <v>0</v>
      </c>
      <c r="K19" s="692">
        <f t="shared" si="2"/>
        <v>0</v>
      </c>
      <c r="L19" s="692">
        <f t="shared" si="2"/>
        <v>0</v>
      </c>
      <c r="M19" s="692">
        <f t="shared" si="2"/>
        <v>0</v>
      </c>
      <c r="N19" s="692">
        <f t="shared" si="2"/>
        <v>0</v>
      </c>
      <c r="O19" s="692">
        <f t="shared" ref="O19:V24" si="3">SUM(AM19)</f>
        <v>0</v>
      </c>
      <c r="P19" s="692">
        <f t="shared" si="3"/>
        <v>0</v>
      </c>
      <c r="Q19" s="692">
        <f t="shared" si="3"/>
        <v>0</v>
      </c>
      <c r="R19" s="692">
        <f t="shared" si="3"/>
        <v>0</v>
      </c>
      <c r="S19" s="692">
        <f t="shared" si="3"/>
        <v>0</v>
      </c>
      <c r="T19" s="692">
        <f t="shared" si="3"/>
        <v>0</v>
      </c>
      <c r="U19" s="692">
        <f t="shared" si="3"/>
        <v>0</v>
      </c>
      <c r="V19" s="692">
        <f t="shared" si="3"/>
        <v>0</v>
      </c>
      <c r="W19" s="692">
        <f>'Forma 11'!$Z$24</f>
        <v>0</v>
      </c>
      <c r="X19" s="692">
        <f>SUM('Forma 9'!$X$19,'Forma 10'!$X$19,'Forma 12'!$X$20)</f>
        <v>0</v>
      </c>
      <c r="Y19" s="692">
        <f>SUM('Forma 9'!$Y$19,'Forma 10'!$Y$19,'Forma 12'!$Y$20)</f>
        <v>0</v>
      </c>
      <c r="Z19" s="760">
        <f>'Forma 11'!$AC$24</f>
        <v>0</v>
      </c>
      <c r="AA19" s="692">
        <f>SUM('Forma 9'!$AA$19,'Forma 10'!$AA$19,'Forma 12'!$AA$20,)</f>
        <v>0</v>
      </c>
      <c r="AB19" s="693">
        <f>SUM('Forma 9'!$AB$19,'Forma 10'!$AB$19,'Forma 12'!$AB$20)</f>
        <v>0</v>
      </c>
      <c r="AC19" s="729"/>
      <c r="AD19" s="730"/>
      <c r="AE19" s="730"/>
      <c r="AF19" s="730"/>
      <c r="AG19" s="731"/>
      <c r="AH19" s="731"/>
      <c r="AI19" s="731"/>
      <c r="AJ19" s="731"/>
      <c r="AK19" s="731"/>
      <c r="AL19" s="731"/>
      <c r="AM19" s="731"/>
      <c r="AN19" s="731"/>
      <c r="AO19" s="731"/>
      <c r="AP19" s="731"/>
      <c r="AQ19" s="731"/>
      <c r="AR19" s="731"/>
      <c r="AS19" s="731"/>
      <c r="AT19" s="731"/>
      <c r="AU19" s="731"/>
    </row>
    <row r="20" spans="2:48" s="329" customFormat="1" ht="13.2" x14ac:dyDescent="0.25">
      <c r="B20" s="268" t="s">
        <v>121</v>
      </c>
      <c r="C20" s="454" t="s">
        <v>122</v>
      </c>
      <c r="D20" s="396">
        <f t="shared" si="1"/>
        <v>0</v>
      </c>
      <c r="E20" s="690">
        <f t="shared" si="2"/>
        <v>0</v>
      </c>
      <c r="F20" s="691">
        <f t="shared" si="2"/>
        <v>0</v>
      </c>
      <c r="G20" s="691">
        <f t="shared" si="2"/>
        <v>0</v>
      </c>
      <c r="H20" s="691">
        <f t="shared" si="2"/>
        <v>0</v>
      </c>
      <c r="I20" s="692">
        <f t="shared" si="2"/>
        <v>0</v>
      </c>
      <c r="J20" s="692">
        <f t="shared" si="2"/>
        <v>0</v>
      </c>
      <c r="K20" s="692">
        <f t="shared" si="2"/>
        <v>0</v>
      </c>
      <c r="L20" s="692">
        <f t="shared" si="2"/>
        <v>0</v>
      </c>
      <c r="M20" s="692">
        <f t="shared" si="2"/>
        <v>0</v>
      </c>
      <c r="N20" s="692">
        <f t="shared" si="2"/>
        <v>0</v>
      </c>
      <c r="O20" s="692">
        <f t="shared" si="3"/>
        <v>0</v>
      </c>
      <c r="P20" s="692">
        <f t="shared" si="3"/>
        <v>0</v>
      </c>
      <c r="Q20" s="692">
        <f t="shared" si="3"/>
        <v>0</v>
      </c>
      <c r="R20" s="692">
        <f t="shared" si="3"/>
        <v>0</v>
      </c>
      <c r="S20" s="692">
        <f t="shared" si="3"/>
        <v>0</v>
      </c>
      <c r="T20" s="692">
        <f t="shared" si="3"/>
        <v>0</v>
      </c>
      <c r="U20" s="692">
        <f t="shared" si="3"/>
        <v>0</v>
      </c>
      <c r="V20" s="692">
        <f t="shared" si="3"/>
        <v>0</v>
      </c>
      <c r="W20" s="692">
        <f t="array" ref="W20">'Forma 11'!$Z$25</f>
        <v>0</v>
      </c>
      <c r="X20" s="692">
        <f>SUM('Forma 9'!$X$20,'Forma 10'!$X$20,'Forma 12'!$X$21,)</f>
        <v>0</v>
      </c>
      <c r="Y20" s="692">
        <f>SUM('Forma 9'!$Y$20,'Forma 10'!$Y$20,'Forma 12'!$Y$21,)</f>
        <v>0</v>
      </c>
      <c r="Z20" s="760">
        <f t="array" ref="Z20">'Forma 11'!$AC$25</f>
        <v>0</v>
      </c>
      <c r="AA20" s="692">
        <f>SUM('Forma 9'!$AA$20,'Forma 10'!$AA$20,'Forma 12'!$AA$21,)</f>
        <v>0</v>
      </c>
      <c r="AB20" s="693">
        <f>SUM('Forma 9'!$AB$20,'Forma 10'!$AB$20,'Forma 12'!$AB$21,)</f>
        <v>0</v>
      </c>
      <c r="AC20" s="729"/>
      <c r="AD20" s="730"/>
      <c r="AE20" s="730"/>
      <c r="AF20" s="730"/>
      <c r="AG20" s="731"/>
      <c r="AH20" s="731"/>
      <c r="AI20" s="731"/>
      <c r="AJ20" s="731"/>
      <c r="AK20" s="731"/>
      <c r="AL20" s="731"/>
      <c r="AM20" s="731"/>
      <c r="AN20" s="731"/>
      <c r="AO20" s="731"/>
      <c r="AP20" s="731"/>
      <c r="AQ20" s="731"/>
      <c r="AR20" s="731"/>
      <c r="AS20" s="731"/>
      <c r="AT20" s="731"/>
      <c r="AU20" s="731"/>
    </row>
    <row r="21" spans="2:48" s="329" customFormat="1" ht="13.2" x14ac:dyDescent="0.25">
      <c r="B21" s="268" t="s">
        <v>123</v>
      </c>
      <c r="C21" s="454" t="s">
        <v>124</v>
      </c>
      <c r="D21" s="396">
        <f t="shared" si="1"/>
        <v>0</v>
      </c>
      <c r="E21" s="690">
        <f t="shared" si="2"/>
        <v>0</v>
      </c>
      <c r="F21" s="691">
        <f t="shared" si="2"/>
        <v>0</v>
      </c>
      <c r="G21" s="691">
        <f t="shared" si="2"/>
        <v>0</v>
      </c>
      <c r="H21" s="691">
        <f t="shared" si="2"/>
        <v>0</v>
      </c>
      <c r="I21" s="692">
        <f t="shared" si="2"/>
        <v>0</v>
      </c>
      <c r="J21" s="692">
        <f t="shared" si="2"/>
        <v>0</v>
      </c>
      <c r="K21" s="692">
        <f t="shared" si="2"/>
        <v>0</v>
      </c>
      <c r="L21" s="692">
        <f t="shared" si="2"/>
        <v>0</v>
      </c>
      <c r="M21" s="692">
        <f t="shared" si="2"/>
        <v>0</v>
      </c>
      <c r="N21" s="692">
        <f t="shared" si="2"/>
        <v>0</v>
      </c>
      <c r="O21" s="692">
        <f t="shared" si="3"/>
        <v>0</v>
      </c>
      <c r="P21" s="692">
        <f t="shared" si="3"/>
        <v>0</v>
      </c>
      <c r="Q21" s="692">
        <f t="shared" si="3"/>
        <v>0</v>
      </c>
      <c r="R21" s="692">
        <f t="shared" si="3"/>
        <v>0</v>
      </c>
      <c r="S21" s="692">
        <f t="shared" si="3"/>
        <v>0</v>
      </c>
      <c r="T21" s="692">
        <f t="shared" si="3"/>
        <v>0</v>
      </c>
      <c r="U21" s="692">
        <f t="shared" si="3"/>
        <v>0</v>
      </c>
      <c r="V21" s="692">
        <f t="shared" si="3"/>
        <v>0</v>
      </c>
      <c r="W21" s="692">
        <f t="array" ref="W21">'Forma 11'!$Z$26</f>
        <v>0</v>
      </c>
      <c r="X21" s="692">
        <f>SUM('Forma 9'!$X$21,'Forma 10'!$X$21,'Forma 12'!$X$22,)</f>
        <v>0</v>
      </c>
      <c r="Y21" s="692">
        <f>SUM('Forma 9'!$Y$21,'Forma 10'!$Y$21,'Forma 12'!$Y$22,)</f>
        <v>0</v>
      </c>
      <c r="Z21" s="760">
        <f t="array" ref="Z21">'Forma 11'!$AC$26</f>
        <v>0</v>
      </c>
      <c r="AA21" s="692">
        <f>SUM('Forma 9'!$AA$21,'Forma 10'!$AA$21,'Forma 12'!$AA$22,)</f>
        <v>0</v>
      </c>
      <c r="AB21" s="693">
        <f>SUM('Forma 9'!$AB$21,'Forma 10'!$AB$21,'Forma 12'!$AB$22,)</f>
        <v>0</v>
      </c>
      <c r="AC21" s="729"/>
      <c r="AD21" s="730"/>
      <c r="AE21" s="730"/>
      <c r="AF21" s="730"/>
      <c r="AG21" s="731"/>
      <c r="AH21" s="731"/>
      <c r="AI21" s="731"/>
      <c r="AJ21" s="731"/>
      <c r="AK21" s="731"/>
      <c r="AL21" s="731"/>
      <c r="AM21" s="731"/>
      <c r="AN21" s="731"/>
      <c r="AO21" s="731"/>
      <c r="AP21" s="731"/>
      <c r="AQ21" s="731"/>
      <c r="AR21" s="731"/>
      <c r="AS21" s="731"/>
      <c r="AT21" s="731"/>
      <c r="AU21" s="731"/>
    </row>
    <row r="22" spans="2:48" s="329" customFormat="1" ht="13.2" x14ac:dyDescent="0.25">
      <c r="B22" s="268" t="s">
        <v>125</v>
      </c>
      <c r="C22" s="454" t="s">
        <v>126</v>
      </c>
      <c r="D22" s="396">
        <f t="shared" si="1"/>
        <v>0</v>
      </c>
      <c r="E22" s="690">
        <f t="shared" si="2"/>
        <v>0</v>
      </c>
      <c r="F22" s="691">
        <f t="shared" si="2"/>
        <v>0</v>
      </c>
      <c r="G22" s="691">
        <f t="shared" si="2"/>
        <v>0</v>
      </c>
      <c r="H22" s="691">
        <f t="shared" si="2"/>
        <v>0</v>
      </c>
      <c r="I22" s="692">
        <f t="shared" si="2"/>
        <v>0</v>
      </c>
      <c r="J22" s="692">
        <f t="shared" si="2"/>
        <v>0</v>
      </c>
      <c r="K22" s="692">
        <f t="shared" si="2"/>
        <v>0</v>
      </c>
      <c r="L22" s="692">
        <f t="shared" si="2"/>
        <v>0</v>
      </c>
      <c r="M22" s="692">
        <f t="shared" si="2"/>
        <v>0</v>
      </c>
      <c r="N22" s="692">
        <f t="shared" si="2"/>
        <v>0</v>
      </c>
      <c r="O22" s="692">
        <f t="shared" si="3"/>
        <v>0</v>
      </c>
      <c r="P22" s="692">
        <f t="shared" si="3"/>
        <v>0</v>
      </c>
      <c r="Q22" s="692">
        <f t="shared" si="3"/>
        <v>0</v>
      </c>
      <c r="R22" s="692">
        <f t="shared" si="3"/>
        <v>0</v>
      </c>
      <c r="S22" s="692">
        <f t="shared" si="3"/>
        <v>0</v>
      </c>
      <c r="T22" s="692">
        <f t="shared" si="3"/>
        <v>0</v>
      </c>
      <c r="U22" s="692">
        <f t="shared" si="3"/>
        <v>0</v>
      </c>
      <c r="V22" s="692">
        <f t="shared" si="3"/>
        <v>0</v>
      </c>
      <c r="W22" s="692">
        <f t="array" ref="W22">'Forma 11'!$Z$27</f>
        <v>0</v>
      </c>
      <c r="X22" s="692">
        <f>SUM('Forma 9'!$X$22,'Forma 10'!$X$22,'Forma 12'!$X$23,)</f>
        <v>0</v>
      </c>
      <c r="Y22" s="692">
        <f>SUM('Forma 9'!$Y$22,'Forma 10'!$Y$22,'Forma 12'!$Y$23,)</f>
        <v>0</v>
      </c>
      <c r="Z22" s="760">
        <f t="array" ref="Z22">'Forma 11'!$AC$27</f>
        <v>0</v>
      </c>
      <c r="AA22" s="692">
        <f>SUM('Forma 9'!$AA$22,'Forma 10'!$AA$22,'Forma 12'!$AA$23,)</f>
        <v>0</v>
      </c>
      <c r="AB22" s="693">
        <f>SUM('Forma 9'!$AB$22,'Forma 10'!$AB$22,'Forma 12'!$AB$23,)</f>
        <v>0</v>
      </c>
      <c r="AC22" s="729"/>
      <c r="AD22" s="730"/>
      <c r="AE22" s="730"/>
      <c r="AF22" s="730"/>
      <c r="AG22" s="731"/>
      <c r="AH22" s="731"/>
      <c r="AI22" s="731"/>
      <c r="AJ22" s="731"/>
      <c r="AK22" s="731"/>
      <c r="AL22" s="731"/>
      <c r="AM22" s="731"/>
      <c r="AN22" s="731"/>
      <c r="AO22" s="731"/>
      <c r="AP22" s="731"/>
      <c r="AQ22" s="731"/>
      <c r="AR22" s="731"/>
      <c r="AS22" s="731"/>
      <c r="AT22" s="731"/>
      <c r="AU22" s="731"/>
    </row>
    <row r="23" spans="2:48" s="329" customFormat="1" ht="13.2" x14ac:dyDescent="0.25">
      <c r="B23" s="268" t="s">
        <v>127</v>
      </c>
      <c r="C23" s="454" t="s">
        <v>128</v>
      </c>
      <c r="D23" s="396">
        <f t="shared" si="1"/>
        <v>0</v>
      </c>
      <c r="E23" s="690">
        <f t="shared" si="2"/>
        <v>0</v>
      </c>
      <c r="F23" s="691">
        <f t="shared" si="2"/>
        <v>0</v>
      </c>
      <c r="G23" s="691">
        <f t="shared" si="2"/>
        <v>0</v>
      </c>
      <c r="H23" s="691">
        <f t="shared" si="2"/>
        <v>0</v>
      </c>
      <c r="I23" s="692">
        <f t="shared" si="2"/>
        <v>0</v>
      </c>
      <c r="J23" s="692">
        <f t="shared" si="2"/>
        <v>0</v>
      </c>
      <c r="K23" s="692">
        <f t="shared" si="2"/>
        <v>0</v>
      </c>
      <c r="L23" s="692">
        <f t="shared" si="2"/>
        <v>0</v>
      </c>
      <c r="M23" s="692">
        <f t="shared" si="2"/>
        <v>0</v>
      </c>
      <c r="N23" s="692">
        <f t="shared" si="2"/>
        <v>0</v>
      </c>
      <c r="O23" s="692">
        <f t="shared" si="3"/>
        <v>0</v>
      </c>
      <c r="P23" s="692">
        <f t="shared" si="3"/>
        <v>0</v>
      </c>
      <c r="Q23" s="692">
        <f t="shared" si="3"/>
        <v>0</v>
      </c>
      <c r="R23" s="692">
        <f t="shared" si="3"/>
        <v>0</v>
      </c>
      <c r="S23" s="692">
        <f t="shared" si="3"/>
        <v>0</v>
      </c>
      <c r="T23" s="692">
        <f t="shared" si="3"/>
        <v>0</v>
      </c>
      <c r="U23" s="692">
        <f t="shared" si="3"/>
        <v>0</v>
      </c>
      <c r="V23" s="692">
        <f t="shared" si="3"/>
        <v>0</v>
      </c>
      <c r="W23" s="692">
        <f t="array" ref="W23">'Forma 11'!$Z$28</f>
        <v>0</v>
      </c>
      <c r="X23" s="692">
        <f>SUM('Forma 9'!$X$23,'Forma 10'!$X$23,'Forma 12'!$X$24,)</f>
        <v>0</v>
      </c>
      <c r="Y23" s="692">
        <f>SUM('Forma 9'!$Y$23,'Forma 10'!$Y$23,'Forma 12'!$Y$24,)</f>
        <v>0</v>
      </c>
      <c r="Z23" s="760">
        <f t="array" ref="Z23">'Forma 11'!$AC$28</f>
        <v>0</v>
      </c>
      <c r="AA23" s="692">
        <f>SUM('Forma 9'!$AA$23,'Forma 10'!$AA$23,'Forma 12'!$AA$24,)</f>
        <v>0</v>
      </c>
      <c r="AB23" s="693">
        <f>SUM('Forma 9'!$AB$23,'Forma 10'!$AB$23,'Forma 12'!$AB$24,)</f>
        <v>0</v>
      </c>
      <c r="AC23" s="729"/>
      <c r="AD23" s="730"/>
      <c r="AE23" s="730"/>
      <c r="AF23" s="730"/>
      <c r="AG23" s="731"/>
      <c r="AH23" s="731"/>
      <c r="AI23" s="731"/>
      <c r="AJ23" s="731"/>
      <c r="AK23" s="731"/>
      <c r="AL23" s="731"/>
      <c r="AM23" s="731"/>
      <c r="AN23" s="731"/>
      <c r="AO23" s="731"/>
      <c r="AP23" s="731"/>
      <c r="AQ23" s="731"/>
      <c r="AR23" s="731"/>
      <c r="AS23" s="731"/>
      <c r="AT23" s="731"/>
      <c r="AU23" s="731"/>
    </row>
    <row r="24" spans="2:48" s="329" customFormat="1" ht="13.2" x14ac:dyDescent="0.25">
      <c r="B24" s="260" t="s">
        <v>129</v>
      </c>
      <c r="C24" s="347" t="str">
        <f>'Forma 2'!$C$19</f>
        <v>Kitos sąnaudos, susijusios su šilumos įsigijimu (nurodyti)</v>
      </c>
      <c r="D24" s="396">
        <f t="shared" si="1"/>
        <v>0</v>
      </c>
      <c r="E24" s="690">
        <f t="shared" si="2"/>
        <v>0</v>
      </c>
      <c r="F24" s="691">
        <f t="shared" si="2"/>
        <v>0</v>
      </c>
      <c r="G24" s="691">
        <f t="shared" si="2"/>
        <v>0</v>
      </c>
      <c r="H24" s="691">
        <f t="shared" si="2"/>
        <v>0</v>
      </c>
      <c r="I24" s="692">
        <f t="shared" si="2"/>
        <v>0</v>
      </c>
      <c r="J24" s="692">
        <f t="shared" si="2"/>
        <v>0</v>
      </c>
      <c r="K24" s="692">
        <f t="shared" si="2"/>
        <v>0</v>
      </c>
      <c r="L24" s="692">
        <f t="shared" si="2"/>
        <v>0</v>
      </c>
      <c r="M24" s="692">
        <f t="shared" si="2"/>
        <v>0</v>
      </c>
      <c r="N24" s="692">
        <f t="shared" si="2"/>
        <v>0</v>
      </c>
      <c r="O24" s="692">
        <f t="shared" si="3"/>
        <v>0</v>
      </c>
      <c r="P24" s="692">
        <f t="shared" si="3"/>
        <v>0</v>
      </c>
      <c r="Q24" s="692">
        <f t="shared" si="3"/>
        <v>0</v>
      </c>
      <c r="R24" s="692">
        <f t="shared" si="3"/>
        <v>0</v>
      </c>
      <c r="S24" s="692">
        <f t="shared" si="3"/>
        <v>0</v>
      </c>
      <c r="T24" s="692">
        <f t="shared" si="3"/>
        <v>0</v>
      </c>
      <c r="U24" s="692">
        <f t="shared" si="3"/>
        <v>0</v>
      </c>
      <c r="V24" s="692">
        <f t="shared" si="3"/>
        <v>0</v>
      </c>
      <c r="W24" s="692">
        <f>'Forma 11'!$Z$29</f>
        <v>0</v>
      </c>
      <c r="X24" s="692">
        <f>SUM('Forma 9'!$X$24,'Forma 10'!$X$24,'Forma 12'!$X$25)</f>
        <v>0</v>
      </c>
      <c r="Y24" s="692">
        <f>SUM('Forma 9'!$Y$24,'Forma 10'!$Y$24,'Forma 12'!$Y$25)</f>
        <v>0</v>
      </c>
      <c r="Z24" s="760">
        <f>'Forma 11'!$AC$29</f>
        <v>0</v>
      </c>
      <c r="AA24" s="692">
        <f>SUM('Forma 9'!$AA$24,'Forma 10'!$AA$24,'Forma 12'!$AA$25,)</f>
        <v>0</v>
      </c>
      <c r="AB24" s="693">
        <f>SUM('Forma 9'!$AB$24,'Forma 10'!$AB$24,'Forma 12'!$AB$25)</f>
        <v>0</v>
      </c>
      <c r="AC24" s="729"/>
      <c r="AD24" s="730"/>
      <c r="AE24" s="730"/>
      <c r="AF24" s="730"/>
      <c r="AG24" s="731"/>
      <c r="AH24" s="731"/>
      <c r="AI24" s="731"/>
      <c r="AJ24" s="731"/>
      <c r="AK24" s="731"/>
      <c r="AL24" s="731"/>
      <c r="AM24" s="731"/>
      <c r="AN24" s="731"/>
      <c r="AO24" s="731"/>
      <c r="AP24" s="731"/>
      <c r="AQ24" s="731"/>
      <c r="AR24" s="731"/>
      <c r="AS24" s="731"/>
      <c r="AT24" s="731"/>
      <c r="AU24" s="731"/>
    </row>
    <row r="25" spans="2:48" s="329" customFormat="1" ht="13.2" x14ac:dyDescent="0.25">
      <c r="B25" s="271" t="s">
        <v>131</v>
      </c>
      <c r="C25" s="405" t="s">
        <v>132</v>
      </c>
      <c r="D25" s="396">
        <f t="shared" ref="D25:AU25" si="4">SUM(D26:D44)</f>
        <v>1441665.91</v>
      </c>
      <c r="E25" s="732">
        <f t="shared" si="4"/>
        <v>1413996.15</v>
      </c>
      <c r="F25" s="303">
        <f t="shared" si="4"/>
        <v>0</v>
      </c>
      <c r="G25" s="303">
        <f t="shared" si="4"/>
        <v>0</v>
      </c>
      <c r="H25" s="303">
        <f t="shared" si="4"/>
        <v>0</v>
      </c>
      <c r="I25" s="308">
        <f t="shared" si="4"/>
        <v>0</v>
      </c>
      <c r="J25" s="308">
        <f t="shared" si="4"/>
        <v>0</v>
      </c>
      <c r="K25" s="308">
        <f t="shared" si="4"/>
        <v>0</v>
      </c>
      <c r="L25" s="308">
        <f t="shared" si="4"/>
        <v>0</v>
      </c>
      <c r="M25" s="308">
        <f t="shared" si="4"/>
        <v>0</v>
      </c>
      <c r="N25" s="308">
        <f t="shared" si="4"/>
        <v>0</v>
      </c>
      <c r="O25" s="308">
        <f t="shared" si="4"/>
        <v>0</v>
      </c>
      <c r="P25" s="308">
        <f t="shared" si="4"/>
        <v>0</v>
      </c>
      <c r="Q25" s="308">
        <f t="shared" si="4"/>
        <v>0</v>
      </c>
      <c r="R25" s="308">
        <f t="shared" si="4"/>
        <v>0</v>
      </c>
      <c r="S25" s="308">
        <f t="shared" si="4"/>
        <v>0</v>
      </c>
      <c r="T25" s="308">
        <f t="shared" si="4"/>
        <v>0</v>
      </c>
      <c r="U25" s="308">
        <f t="shared" si="4"/>
        <v>0</v>
      </c>
      <c r="V25" s="308">
        <f t="shared" si="4"/>
        <v>0</v>
      </c>
      <c r="W25" s="308">
        <f t="shared" si="4"/>
        <v>0</v>
      </c>
      <c r="X25" s="308">
        <f t="shared" si="4"/>
        <v>0</v>
      </c>
      <c r="Y25" s="308">
        <f t="shared" si="4"/>
        <v>0</v>
      </c>
      <c r="Z25" s="761">
        <f t="shared" si="4"/>
        <v>27669.759999999998</v>
      </c>
      <c r="AA25" s="308">
        <f t="shared" si="4"/>
        <v>0</v>
      </c>
      <c r="AB25" s="694">
        <f t="shared" si="4"/>
        <v>0</v>
      </c>
      <c r="AC25" s="732">
        <f t="shared" si="4"/>
        <v>1413996.15</v>
      </c>
      <c r="AD25" s="303">
        <f t="shared" si="4"/>
        <v>0</v>
      </c>
      <c r="AE25" s="303">
        <f t="shared" si="4"/>
        <v>0</v>
      </c>
      <c r="AF25" s="303">
        <f t="shared" si="4"/>
        <v>0</v>
      </c>
      <c r="AG25" s="308">
        <f t="shared" si="4"/>
        <v>0</v>
      </c>
      <c r="AH25" s="308">
        <f t="shared" si="4"/>
        <v>0</v>
      </c>
      <c r="AI25" s="308">
        <f t="shared" si="4"/>
        <v>0</v>
      </c>
      <c r="AJ25" s="308">
        <f t="shared" si="4"/>
        <v>0</v>
      </c>
      <c r="AK25" s="308">
        <f t="shared" si="4"/>
        <v>0</v>
      </c>
      <c r="AL25" s="308">
        <f t="shared" si="4"/>
        <v>0</v>
      </c>
      <c r="AM25" s="308">
        <f t="shared" si="4"/>
        <v>0</v>
      </c>
      <c r="AN25" s="308">
        <f t="shared" si="4"/>
        <v>0</v>
      </c>
      <c r="AO25" s="308">
        <f t="shared" si="4"/>
        <v>0</v>
      </c>
      <c r="AP25" s="308">
        <f t="shared" si="4"/>
        <v>0</v>
      </c>
      <c r="AQ25" s="308">
        <f t="shared" si="4"/>
        <v>0</v>
      </c>
      <c r="AR25" s="308">
        <f t="shared" si="4"/>
        <v>0</v>
      </c>
      <c r="AS25" s="308">
        <f t="shared" si="4"/>
        <v>0</v>
      </c>
      <c r="AT25" s="308">
        <f t="shared" si="4"/>
        <v>0</v>
      </c>
      <c r="AU25" s="308">
        <f t="shared" si="4"/>
        <v>0</v>
      </c>
    </row>
    <row r="26" spans="2:48" s="329" customFormat="1" ht="13.2" x14ac:dyDescent="0.25">
      <c r="B26" s="260" t="s">
        <v>133</v>
      </c>
      <c r="C26" s="355" t="s">
        <v>134</v>
      </c>
      <c r="D26" s="396">
        <f t="shared" ref="D26:D44" si="5">SUM(E26:AB26)</f>
        <v>0</v>
      </c>
      <c r="E26" s="690">
        <f t="shared" ref="E26:E44" si="6">SUM(AC26)</f>
        <v>0</v>
      </c>
      <c r="F26" s="691">
        <f t="shared" ref="F26:F44" si="7">SUM(AD26)</f>
        <v>0</v>
      </c>
      <c r="G26" s="691">
        <f t="shared" ref="G26:G44" si="8">SUM(AE26)</f>
        <v>0</v>
      </c>
      <c r="H26" s="691">
        <f t="shared" ref="H26:H44" si="9">SUM(AF26)</f>
        <v>0</v>
      </c>
      <c r="I26" s="692">
        <f t="shared" ref="I26:I44" si="10">SUM(AG26)</f>
        <v>0</v>
      </c>
      <c r="J26" s="692">
        <f t="shared" ref="J26:J44" si="11">SUM(AH26)</f>
        <v>0</v>
      </c>
      <c r="K26" s="692">
        <f t="shared" ref="K26:K44" si="12">SUM(AI26)</f>
        <v>0</v>
      </c>
      <c r="L26" s="692">
        <f t="shared" ref="L26:L44" si="13">SUM(AJ26)</f>
        <v>0</v>
      </c>
      <c r="M26" s="692">
        <f t="shared" ref="M26:M44" si="14">SUM(AK26)</f>
        <v>0</v>
      </c>
      <c r="N26" s="692">
        <f t="shared" ref="N26:N44" si="15">SUM(AL26)</f>
        <v>0</v>
      </c>
      <c r="O26" s="692">
        <f t="shared" ref="O26:O44" si="16">SUM(AM26)</f>
        <v>0</v>
      </c>
      <c r="P26" s="692">
        <f t="shared" ref="P26:P44" si="17">SUM(AN26)</f>
        <v>0</v>
      </c>
      <c r="Q26" s="692">
        <f t="shared" ref="Q26:Q44" si="18">SUM(AO26)</f>
        <v>0</v>
      </c>
      <c r="R26" s="692">
        <f t="shared" ref="R26:R44" si="19">SUM(AP26)</f>
        <v>0</v>
      </c>
      <c r="S26" s="692">
        <f t="shared" ref="S26:S44" si="20">SUM(AQ26)</f>
        <v>0</v>
      </c>
      <c r="T26" s="692">
        <f t="shared" ref="T26:T44" si="21">SUM(AR26)</f>
        <v>0</v>
      </c>
      <c r="U26" s="692">
        <f t="shared" ref="U26:U44" si="22">SUM(AS26)</f>
        <v>0</v>
      </c>
      <c r="V26" s="692">
        <f t="shared" ref="V26:V44" si="23">SUM(AT26)</f>
        <v>0</v>
      </c>
      <c r="W26" s="692">
        <f>'Forma 11'!$Z$31</f>
        <v>0</v>
      </c>
      <c r="X26" s="692">
        <f>SUM('Forma 9'!$X$26,'Forma 10'!$X$26,'Forma 12'!$X$27)</f>
        <v>0</v>
      </c>
      <c r="Y26" s="692">
        <f>SUM('Forma 9'!$Y$26,'Forma 10'!$Y$26,'Forma 12'!$Y$27)</f>
        <v>0</v>
      </c>
      <c r="Z26" s="760">
        <f>'Forma 11'!$AC$31</f>
        <v>0</v>
      </c>
      <c r="AA26" s="692">
        <f>SUM('Forma 9'!$AA$26,'Forma 10'!$AA$26,'Forma 12'!$AA$27,)</f>
        <v>0</v>
      </c>
      <c r="AB26" s="693">
        <f>SUM('Forma 9'!$AB$26,'Forma 10'!$AB$26,'Forma 12'!$AB$27)</f>
        <v>0</v>
      </c>
      <c r="AC26" s="729"/>
      <c r="AD26" s="730"/>
      <c r="AE26" s="730"/>
      <c r="AF26" s="730"/>
      <c r="AG26" s="731"/>
      <c r="AH26" s="731"/>
      <c r="AI26" s="731"/>
      <c r="AJ26" s="731"/>
      <c r="AK26" s="731"/>
      <c r="AL26" s="731"/>
      <c r="AM26" s="731"/>
      <c r="AN26" s="731"/>
      <c r="AO26" s="731"/>
      <c r="AP26" s="731"/>
      <c r="AQ26" s="731"/>
      <c r="AR26" s="731"/>
      <c r="AS26" s="731"/>
      <c r="AT26" s="731"/>
      <c r="AU26" s="731"/>
    </row>
    <row r="27" spans="2:48" s="329" customFormat="1" ht="13.2" x14ac:dyDescent="0.25">
      <c r="B27" s="260" t="s">
        <v>135</v>
      </c>
      <c r="C27" s="355" t="s">
        <v>136</v>
      </c>
      <c r="D27" s="396">
        <f t="shared" si="5"/>
        <v>0</v>
      </c>
      <c r="E27" s="690">
        <f t="shared" si="6"/>
        <v>0</v>
      </c>
      <c r="F27" s="691">
        <f t="shared" si="7"/>
        <v>0</v>
      </c>
      <c r="G27" s="691">
        <f t="shared" si="8"/>
        <v>0</v>
      </c>
      <c r="H27" s="691">
        <f t="shared" si="9"/>
        <v>0</v>
      </c>
      <c r="I27" s="692">
        <f t="shared" si="10"/>
        <v>0</v>
      </c>
      <c r="J27" s="692">
        <f t="shared" si="11"/>
        <v>0</v>
      </c>
      <c r="K27" s="692">
        <f t="shared" si="12"/>
        <v>0</v>
      </c>
      <c r="L27" s="692">
        <f t="shared" si="13"/>
        <v>0</v>
      </c>
      <c r="M27" s="692">
        <f t="shared" si="14"/>
        <v>0</v>
      </c>
      <c r="N27" s="692">
        <f t="shared" si="15"/>
        <v>0</v>
      </c>
      <c r="O27" s="692">
        <f t="shared" si="16"/>
        <v>0</v>
      </c>
      <c r="P27" s="692">
        <f t="shared" si="17"/>
        <v>0</v>
      </c>
      <c r="Q27" s="692">
        <f t="shared" si="18"/>
        <v>0</v>
      </c>
      <c r="R27" s="692">
        <f t="shared" si="19"/>
        <v>0</v>
      </c>
      <c r="S27" s="692">
        <f t="shared" si="20"/>
        <v>0</v>
      </c>
      <c r="T27" s="692">
        <f t="shared" si="21"/>
        <v>0</v>
      </c>
      <c r="U27" s="692">
        <f t="shared" si="22"/>
        <v>0</v>
      </c>
      <c r="V27" s="692">
        <f t="shared" si="23"/>
        <v>0</v>
      </c>
      <c r="W27" s="692">
        <f>'Forma 11'!$Z$32</f>
        <v>0</v>
      </c>
      <c r="X27" s="692">
        <f>SUM('Forma 9'!$X$27,'Forma 10'!$X$27,'Forma 12'!$X$28)</f>
        <v>0</v>
      </c>
      <c r="Y27" s="692">
        <f>SUM('Forma 9'!$Y$27,'Forma 10'!$Y$27,'Forma 12'!$Y$28)</f>
        <v>0</v>
      </c>
      <c r="Z27" s="760">
        <f>'Forma 11'!$AC$32</f>
        <v>0</v>
      </c>
      <c r="AA27" s="692">
        <f>SUM('Forma 9'!$AA$27,'Forma 10'!$AA$27,'Forma 12'!$AA$28,)</f>
        <v>0</v>
      </c>
      <c r="AB27" s="693">
        <f>SUM('Forma 9'!$AB$27,'Forma 10'!$AB$27,'Forma 12'!$AB$28)</f>
        <v>0</v>
      </c>
      <c r="AC27" s="729"/>
      <c r="AD27" s="730"/>
      <c r="AE27" s="730"/>
      <c r="AF27" s="730"/>
      <c r="AG27" s="731"/>
      <c r="AH27" s="731"/>
      <c r="AI27" s="731"/>
      <c r="AJ27" s="731"/>
      <c r="AK27" s="731"/>
      <c r="AL27" s="731"/>
      <c r="AM27" s="731"/>
      <c r="AN27" s="731"/>
      <c r="AO27" s="731"/>
      <c r="AP27" s="731"/>
      <c r="AQ27" s="731"/>
      <c r="AR27" s="731"/>
      <c r="AS27" s="731"/>
      <c r="AT27" s="731"/>
      <c r="AU27" s="731"/>
    </row>
    <row r="28" spans="2:48" s="329" customFormat="1" ht="26.4" x14ac:dyDescent="0.25">
      <c r="B28" s="260" t="s">
        <v>137</v>
      </c>
      <c r="C28" s="355" t="s">
        <v>138</v>
      </c>
      <c r="D28" s="396">
        <f t="shared" si="5"/>
        <v>1394145.64</v>
      </c>
      <c r="E28" s="700">
        <f t="shared" si="6"/>
        <v>1366475.88</v>
      </c>
      <c r="F28" s="691">
        <f t="shared" si="7"/>
        <v>0</v>
      </c>
      <c r="G28" s="691">
        <f t="shared" si="8"/>
        <v>0</v>
      </c>
      <c r="H28" s="691">
        <f t="shared" si="9"/>
        <v>0</v>
      </c>
      <c r="I28" s="692">
        <f t="shared" si="10"/>
        <v>0</v>
      </c>
      <c r="J28" s="692">
        <f t="shared" si="11"/>
        <v>0</v>
      </c>
      <c r="K28" s="692">
        <f t="shared" si="12"/>
        <v>0</v>
      </c>
      <c r="L28" s="692">
        <f t="shared" si="13"/>
        <v>0</v>
      </c>
      <c r="M28" s="692">
        <f t="shared" si="14"/>
        <v>0</v>
      </c>
      <c r="N28" s="692">
        <f t="shared" si="15"/>
        <v>0</v>
      </c>
      <c r="O28" s="692">
        <f t="shared" si="16"/>
        <v>0</v>
      </c>
      <c r="P28" s="692">
        <f t="shared" si="17"/>
        <v>0</v>
      </c>
      <c r="Q28" s="692">
        <f t="shared" si="18"/>
        <v>0</v>
      </c>
      <c r="R28" s="692">
        <f t="shared" si="19"/>
        <v>0</v>
      </c>
      <c r="S28" s="692">
        <f t="shared" si="20"/>
        <v>0</v>
      </c>
      <c r="T28" s="692">
        <f t="shared" si="21"/>
        <v>0</v>
      </c>
      <c r="U28" s="692">
        <f t="shared" si="22"/>
        <v>0</v>
      </c>
      <c r="V28" s="692">
        <f t="shared" si="23"/>
        <v>0</v>
      </c>
      <c r="W28" s="692">
        <f>'Forma 11'!$Z$33</f>
        <v>0</v>
      </c>
      <c r="X28" s="692">
        <f>SUM('Forma 9'!$X$28,'Forma 10'!$X$28,'Forma 12'!$X$29)</f>
        <v>0</v>
      </c>
      <c r="Y28" s="692">
        <f>SUM('Forma 9'!$Y$28,'Forma 10'!$Y$28,'Forma 12'!$Y$29)</f>
        <v>0</v>
      </c>
      <c r="Z28" s="762">
        <f>'Forma 9'!Z28</f>
        <v>27669.759999999998</v>
      </c>
      <c r="AA28" s="692">
        <f>SUM('Forma 9'!$AA$28,'Forma 10'!$AA$28,'Forma 12'!$AA$29,)</f>
        <v>0</v>
      </c>
      <c r="AB28" s="693">
        <f>SUM('Forma 9'!$AB$28,'Forma 10'!$AB$28,'Forma 12'!$AB$29)</f>
        <v>0</v>
      </c>
      <c r="AC28" s="733">
        <v>1366475.88</v>
      </c>
      <c r="AD28" s="730"/>
      <c r="AE28" s="730"/>
      <c r="AF28" s="730"/>
      <c r="AG28" s="731"/>
      <c r="AH28" s="731"/>
      <c r="AI28" s="731"/>
      <c r="AJ28" s="731"/>
      <c r="AK28" s="731"/>
      <c r="AL28" s="731"/>
      <c r="AM28" s="731"/>
      <c r="AN28" s="731"/>
      <c r="AO28" s="731"/>
      <c r="AP28" s="731"/>
      <c r="AQ28" s="731"/>
      <c r="AR28" s="731"/>
      <c r="AS28" s="731"/>
      <c r="AT28" s="731"/>
      <c r="AU28" s="731"/>
    </row>
    <row r="29" spans="2:48" s="329" customFormat="1" ht="13.2" x14ac:dyDescent="0.25">
      <c r="B29" s="260" t="s">
        <v>139</v>
      </c>
      <c r="C29" s="355" t="s">
        <v>140</v>
      </c>
      <c r="D29" s="396">
        <f t="shared" si="5"/>
        <v>47520.27</v>
      </c>
      <c r="E29" s="700">
        <f t="shared" si="6"/>
        <v>47520.27</v>
      </c>
      <c r="F29" s="691">
        <f t="shared" si="7"/>
        <v>0</v>
      </c>
      <c r="G29" s="691">
        <f t="shared" si="8"/>
        <v>0</v>
      </c>
      <c r="H29" s="691">
        <f t="shared" si="9"/>
        <v>0</v>
      </c>
      <c r="I29" s="692">
        <f t="shared" si="10"/>
        <v>0</v>
      </c>
      <c r="J29" s="692">
        <f t="shared" si="11"/>
        <v>0</v>
      </c>
      <c r="K29" s="692">
        <f t="shared" si="12"/>
        <v>0</v>
      </c>
      <c r="L29" s="692">
        <f t="shared" si="13"/>
        <v>0</v>
      </c>
      <c r="M29" s="692">
        <f t="shared" si="14"/>
        <v>0</v>
      </c>
      <c r="N29" s="692">
        <f t="shared" si="15"/>
        <v>0</v>
      </c>
      <c r="O29" s="692">
        <f t="shared" si="16"/>
        <v>0</v>
      </c>
      <c r="P29" s="692">
        <f t="shared" si="17"/>
        <v>0</v>
      </c>
      <c r="Q29" s="692">
        <f t="shared" si="18"/>
        <v>0</v>
      </c>
      <c r="R29" s="692">
        <f t="shared" si="19"/>
        <v>0</v>
      </c>
      <c r="S29" s="692">
        <f t="shared" si="20"/>
        <v>0</v>
      </c>
      <c r="T29" s="692">
        <f t="shared" si="21"/>
        <v>0</v>
      </c>
      <c r="U29" s="692">
        <f t="shared" si="22"/>
        <v>0</v>
      </c>
      <c r="V29" s="692">
        <f t="shared" si="23"/>
        <v>0</v>
      </c>
      <c r="W29" s="692">
        <f t="array" ref="W29">'Forma 11'!$Z$34</f>
        <v>0</v>
      </c>
      <c r="X29" s="692">
        <f>SUM('Forma 9'!$X$29,'Forma 10'!$X$29,'Forma 12'!$X$30,)</f>
        <v>0</v>
      </c>
      <c r="Y29" s="692">
        <f>SUM('Forma 9'!$Y$29,'Forma 10'!$Y$29,'Forma 12'!$Y$30,)</f>
        <v>0</v>
      </c>
      <c r="Z29" s="760">
        <f t="array" ref="Z29">'Forma 11'!$AC$34</f>
        <v>0</v>
      </c>
      <c r="AA29" s="692">
        <f>SUM('Forma 9'!$AA$29,'Forma 10'!$AA$29,'Forma 12'!$AA$30,)</f>
        <v>0</v>
      </c>
      <c r="AB29" s="693">
        <f>SUM('Forma 9'!$AB$29,'Forma 10'!$AB$29,'Forma 12'!$AB$30,)</f>
        <v>0</v>
      </c>
      <c r="AC29" s="733">
        <v>47520.27</v>
      </c>
      <c r="AD29" s="730"/>
      <c r="AE29" s="730"/>
      <c r="AF29" s="730"/>
      <c r="AG29" s="731"/>
      <c r="AH29" s="731"/>
      <c r="AI29" s="731"/>
      <c r="AJ29" s="731"/>
      <c r="AK29" s="731"/>
      <c r="AL29" s="731"/>
      <c r="AM29" s="731"/>
      <c r="AN29" s="731"/>
      <c r="AO29" s="731"/>
      <c r="AP29" s="731"/>
      <c r="AQ29" s="731"/>
      <c r="AR29" s="731"/>
      <c r="AS29" s="731"/>
      <c r="AT29" s="731"/>
      <c r="AU29" s="731"/>
    </row>
    <row r="30" spans="2:48" s="329" customFormat="1" ht="13.2" x14ac:dyDescent="0.25">
      <c r="B30" s="260" t="s">
        <v>141</v>
      </c>
      <c r="C30" s="355" t="s">
        <v>142</v>
      </c>
      <c r="D30" s="396">
        <f t="shared" si="5"/>
        <v>0</v>
      </c>
      <c r="E30" s="690">
        <f t="shared" si="6"/>
        <v>0</v>
      </c>
      <c r="F30" s="691">
        <f t="shared" si="7"/>
        <v>0</v>
      </c>
      <c r="G30" s="691">
        <f t="shared" si="8"/>
        <v>0</v>
      </c>
      <c r="H30" s="691">
        <f t="shared" si="9"/>
        <v>0</v>
      </c>
      <c r="I30" s="692">
        <f t="shared" si="10"/>
        <v>0</v>
      </c>
      <c r="J30" s="692">
        <f t="shared" si="11"/>
        <v>0</v>
      </c>
      <c r="K30" s="692">
        <f t="shared" si="12"/>
        <v>0</v>
      </c>
      <c r="L30" s="692">
        <f t="shared" si="13"/>
        <v>0</v>
      </c>
      <c r="M30" s="692">
        <f t="shared" si="14"/>
        <v>0</v>
      </c>
      <c r="N30" s="692">
        <f t="shared" si="15"/>
        <v>0</v>
      </c>
      <c r="O30" s="692">
        <f t="shared" si="16"/>
        <v>0</v>
      </c>
      <c r="P30" s="692">
        <f t="shared" si="17"/>
        <v>0</v>
      </c>
      <c r="Q30" s="692">
        <f t="shared" si="18"/>
        <v>0</v>
      </c>
      <c r="R30" s="692">
        <f t="shared" si="19"/>
        <v>0</v>
      </c>
      <c r="S30" s="692">
        <f t="shared" si="20"/>
        <v>0</v>
      </c>
      <c r="T30" s="692">
        <f t="shared" si="21"/>
        <v>0</v>
      </c>
      <c r="U30" s="692">
        <f t="shared" si="22"/>
        <v>0</v>
      </c>
      <c r="V30" s="692">
        <f t="shared" si="23"/>
        <v>0</v>
      </c>
      <c r="W30" s="692">
        <f>'Forma 11'!$Z$35</f>
        <v>0</v>
      </c>
      <c r="X30" s="692">
        <f>SUM('Forma 9'!$X$30,'Forma 10'!$X$30,'Forma 12'!$X$31)</f>
        <v>0</v>
      </c>
      <c r="Y30" s="692">
        <f>SUM('Forma 9'!$Y$30,'Forma 10'!$Y$30,'Forma 12'!$Y$31)</f>
        <v>0</v>
      </c>
      <c r="Z30" s="760">
        <f>'Forma 11'!$AC$35</f>
        <v>0</v>
      </c>
      <c r="AA30" s="692">
        <f>SUM('Forma 9'!$AA$30,'Forma 10'!$AA$30,'Forma 12'!$AA$31,)</f>
        <v>0</v>
      </c>
      <c r="AB30" s="693">
        <f>SUM('Forma 9'!$AB$30,'Forma 10'!$AB$30,'Forma 12'!$AB$31)</f>
        <v>0</v>
      </c>
      <c r="AC30" s="729"/>
      <c r="AD30" s="730"/>
      <c r="AE30" s="730"/>
      <c r="AF30" s="730"/>
      <c r="AG30" s="731"/>
      <c r="AH30" s="731"/>
      <c r="AI30" s="731"/>
      <c r="AJ30" s="731"/>
      <c r="AK30" s="731"/>
      <c r="AL30" s="731"/>
      <c r="AM30" s="731"/>
      <c r="AN30" s="731"/>
      <c r="AO30" s="731"/>
      <c r="AP30" s="731"/>
      <c r="AQ30" s="731"/>
      <c r="AR30" s="731"/>
      <c r="AS30" s="731"/>
      <c r="AT30" s="731"/>
      <c r="AU30" s="731"/>
    </row>
    <row r="31" spans="2:48" s="329" customFormat="1" ht="13.2" x14ac:dyDescent="0.25">
      <c r="B31" s="260" t="s">
        <v>143</v>
      </c>
      <c r="C31" s="355" t="s">
        <v>142</v>
      </c>
      <c r="D31" s="396">
        <f t="shared" si="5"/>
        <v>0</v>
      </c>
      <c r="E31" s="690">
        <f t="shared" si="6"/>
        <v>0</v>
      </c>
      <c r="F31" s="691">
        <f t="shared" si="7"/>
        <v>0</v>
      </c>
      <c r="G31" s="691">
        <f t="shared" si="8"/>
        <v>0</v>
      </c>
      <c r="H31" s="691">
        <f t="shared" si="9"/>
        <v>0</v>
      </c>
      <c r="I31" s="692">
        <f t="shared" si="10"/>
        <v>0</v>
      </c>
      <c r="J31" s="692">
        <f t="shared" si="11"/>
        <v>0</v>
      </c>
      <c r="K31" s="692">
        <f t="shared" si="12"/>
        <v>0</v>
      </c>
      <c r="L31" s="692">
        <f t="shared" si="13"/>
        <v>0</v>
      </c>
      <c r="M31" s="692">
        <f t="shared" si="14"/>
        <v>0</v>
      </c>
      <c r="N31" s="692">
        <f t="shared" si="15"/>
        <v>0</v>
      </c>
      <c r="O31" s="692">
        <f t="shared" si="16"/>
        <v>0</v>
      </c>
      <c r="P31" s="692">
        <f t="shared" si="17"/>
        <v>0</v>
      </c>
      <c r="Q31" s="692">
        <f t="shared" si="18"/>
        <v>0</v>
      </c>
      <c r="R31" s="692">
        <f t="shared" si="19"/>
        <v>0</v>
      </c>
      <c r="S31" s="692">
        <f t="shared" si="20"/>
        <v>0</v>
      </c>
      <c r="T31" s="692">
        <f t="shared" si="21"/>
        <v>0</v>
      </c>
      <c r="U31" s="692">
        <f t="shared" si="22"/>
        <v>0</v>
      </c>
      <c r="V31" s="692">
        <f t="shared" si="23"/>
        <v>0</v>
      </c>
      <c r="W31" s="692">
        <f>'Forma 11'!$Z$36</f>
        <v>0</v>
      </c>
      <c r="X31" s="692">
        <f>SUM('Forma 9'!$X$31,'Forma 10'!$X$31,'Forma 12'!$X$32)</f>
        <v>0</v>
      </c>
      <c r="Y31" s="692">
        <f>SUM('Forma 9'!$Y$31,'Forma 10'!$Y$31,'Forma 12'!$Y$32)</f>
        <v>0</v>
      </c>
      <c r="Z31" s="760">
        <f>'Forma 11'!$AC$36</f>
        <v>0</v>
      </c>
      <c r="AA31" s="692">
        <f>SUM('Forma 9'!$AA$31,'Forma 10'!$AA$31,'Forma 12'!$AA$32,)</f>
        <v>0</v>
      </c>
      <c r="AB31" s="693">
        <f>SUM('Forma 9'!$AB$31,'Forma 10'!$AB$31,'Forma 12'!$AB$32)</f>
        <v>0</v>
      </c>
      <c r="AC31" s="729"/>
      <c r="AD31" s="730"/>
      <c r="AE31" s="730"/>
      <c r="AF31" s="730"/>
      <c r="AG31" s="731"/>
      <c r="AH31" s="731"/>
      <c r="AI31" s="731"/>
      <c r="AJ31" s="731"/>
      <c r="AK31" s="731"/>
      <c r="AL31" s="731"/>
      <c r="AM31" s="731"/>
      <c r="AN31" s="731"/>
      <c r="AO31" s="731"/>
      <c r="AP31" s="731"/>
      <c r="AQ31" s="731"/>
      <c r="AR31" s="731"/>
      <c r="AS31" s="731"/>
      <c r="AT31" s="731"/>
      <c r="AU31" s="731"/>
    </row>
    <row r="32" spans="2:48" s="329" customFormat="1" ht="13.2" x14ac:dyDescent="0.25">
      <c r="B32" s="260" t="s">
        <v>144</v>
      </c>
      <c r="C32" s="355" t="s">
        <v>142</v>
      </c>
      <c r="D32" s="396">
        <f t="shared" si="5"/>
        <v>0</v>
      </c>
      <c r="E32" s="690">
        <f t="shared" si="6"/>
        <v>0</v>
      </c>
      <c r="F32" s="691">
        <f t="shared" si="7"/>
        <v>0</v>
      </c>
      <c r="G32" s="691">
        <f t="shared" si="8"/>
        <v>0</v>
      </c>
      <c r="H32" s="691">
        <f t="shared" si="9"/>
        <v>0</v>
      </c>
      <c r="I32" s="692">
        <f t="shared" si="10"/>
        <v>0</v>
      </c>
      <c r="J32" s="692">
        <f t="shared" si="11"/>
        <v>0</v>
      </c>
      <c r="K32" s="692">
        <f t="shared" si="12"/>
        <v>0</v>
      </c>
      <c r="L32" s="692">
        <f t="shared" si="13"/>
        <v>0</v>
      </c>
      <c r="M32" s="692">
        <f t="shared" si="14"/>
        <v>0</v>
      </c>
      <c r="N32" s="692">
        <f t="shared" si="15"/>
        <v>0</v>
      </c>
      <c r="O32" s="692">
        <f t="shared" si="16"/>
        <v>0</v>
      </c>
      <c r="P32" s="692">
        <f t="shared" si="17"/>
        <v>0</v>
      </c>
      <c r="Q32" s="692">
        <f t="shared" si="18"/>
        <v>0</v>
      </c>
      <c r="R32" s="692">
        <f t="shared" si="19"/>
        <v>0</v>
      </c>
      <c r="S32" s="692">
        <f t="shared" si="20"/>
        <v>0</v>
      </c>
      <c r="T32" s="692">
        <f t="shared" si="21"/>
        <v>0</v>
      </c>
      <c r="U32" s="692">
        <f t="shared" si="22"/>
        <v>0</v>
      </c>
      <c r="V32" s="692">
        <f t="shared" si="23"/>
        <v>0</v>
      </c>
      <c r="W32" s="692">
        <f>'Forma 11'!$Z$37</f>
        <v>0</v>
      </c>
      <c r="X32" s="692">
        <f>SUM('Forma 9'!$X$32,'Forma 10'!$X$32,'Forma 12'!$X$33)</f>
        <v>0</v>
      </c>
      <c r="Y32" s="692">
        <f>SUM('Forma 9'!$Y$32,'Forma 10'!$Y$32,'Forma 12'!$Y$33)</f>
        <v>0</v>
      </c>
      <c r="Z32" s="760">
        <f>'Forma 11'!$AC$37</f>
        <v>0</v>
      </c>
      <c r="AA32" s="692">
        <f>SUM('Forma 9'!$AA$32,'Forma 10'!$AA$32,'Forma 12'!$AA$33,)</f>
        <v>0</v>
      </c>
      <c r="AB32" s="693">
        <f>SUM('Forma 9'!$AB$32,'Forma 10'!$AB$32,'Forma 12'!$AB$33)</f>
        <v>0</v>
      </c>
      <c r="AC32" s="729"/>
      <c r="AD32" s="730"/>
      <c r="AE32" s="730"/>
      <c r="AF32" s="730"/>
      <c r="AG32" s="731"/>
      <c r="AH32" s="731"/>
      <c r="AI32" s="731"/>
      <c r="AJ32" s="731"/>
      <c r="AK32" s="731"/>
      <c r="AL32" s="731"/>
      <c r="AM32" s="731"/>
      <c r="AN32" s="731"/>
      <c r="AO32" s="731"/>
      <c r="AP32" s="731"/>
      <c r="AQ32" s="731"/>
      <c r="AR32" s="731"/>
      <c r="AS32" s="731"/>
      <c r="AT32" s="731"/>
      <c r="AU32" s="731"/>
    </row>
    <row r="33" spans="2:47" s="329" customFormat="1" ht="13.2" x14ac:dyDescent="0.25">
      <c r="B33" s="260" t="s">
        <v>145</v>
      </c>
      <c r="C33" s="355" t="s">
        <v>142</v>
      </c>
      <c r="D33" s="396">
        <f t="shared" si="5"/>
        <v>0</v>
      </c>
      <c r="E33" s="690">
        <f t="shared" si="6"/>
        <v>0</v>
      </c>
      <c r="F33" s="691">
        <f t="shared" si="7"/>
        <v>0</v>
      </c>
      <c r="G33" s="691">
        <f t="shared" si="8"/>
        <v>0</v>
      </c>
      <c r="H33" s="691">
        <f t="shared" si="9"/>
        <v>0</v>
      </c>
      <c r="I33" s="692">
        <f t="shared" si="10"/>
        <v>0</v>
      </c>
      <c r="J33" s="692">
        <f t="shared" si="11"/>
        <v>0</v>
      </c>
      <c r="K33" s="692">
        <f t="shared" si="12"/>
        <v>0</v>
      </c>
      <c r="L33" s="692">
        <f t="shared" si="13"/>
        <v>0</v>
      </c>
      <c r="M33" s="692">
        <f t="shared" si="14"/>
        <v>0</v>
      </c>
      <c r="N33" s="692">
        <f t="shared" si="15"/>
        <v>0</v>
      </c>
      <c r="O33" s="692">
        <f t="shared" si="16"/>
        <v>0</v>
      </c>
      <c r="P33" s="692">
        <f t="shared" si="17"/>
        <v>0</v>
      </c>
      <c r="Q33" s="692">
        <f t="shared" si="18"/>
        <v>0</v>
      </c>
      <c r="R33" s="692">
        <f t="shared" si="19"/>
        <v>0</v>
      </c>
      <c r="S33" s="692">
        <f t="shared" si="20"/>
        <v>0</v>
      </c>
      <c r="T33" s="692">
        <f t="shared" si="21"/>
        <v>0</v>
      </c>
      <c r="U33" s="692">
        <f t="shared" si="22"/>
        <v>0</v>
      </c>
      <c r="V33" s="692">
        <f t="shared" si="23"/>
        <v>0</v>
      </c>
      <c r="W33" s="692">
        <f>'Forma 11'!$Z$38</f>
        <v>0</v>
      </c>
      <c r="X33" s="692">
        <f>SUM('Forma 9'!$X$33,'Forma 10'!$X$33,'Forma 12'!$X$34)</f>
        <v>0</v>
      </c>
      <c r="Y33" s="692">
        <f>SUM('Forma 9'!$Y$33,'Forma 10'!$Y$33,'Forma 12'!$Y$34)</f>
        <v>0</v>
      </c>
      <c r="Z33" s="760">
        <f>'Forma 11'!$AC$38</f>
        <v>0</v>
      </c>
      <c r="AA33" s="692">
        <f>SUM('Forma 9'!$AA$33,'Forma 10'!$AA$33,'Forma 12'!$AA$34,)</f>
        <v>0</v>
      </c>
      <c r="AB33" s="693">
        <f>SUM('Forma 9'!$AB$33,'Forma 10'!$AB$33,'Forma 12'!$AB$34)</f>
        <v>0</v>
      </c>
      <c r="AC33" s="729"/>
      <c r="AD33" s="730"/>
      <c r="AE33" s="730"/>
      <c r="AF33" s="730"/>
      <c r="AG33" s="731"/>
      <c r="AH33" s="731"/>
      <c r="AI33" s="731"/>
      <c r="AJ33" s="731"/>
      <c r="AK33" s="731"/>
      <c r="AL33" s="731"/>
      <c r="AM33" s="731"/>
      <c r="AN33" s="731"/>
      <c r="AO33" s="731"/>
      <c r="AP33" s="731"/>
      <c r="AQ33" s="731"/>
      <c r="AR33" s="731"/>
      <c r="AS33" s="731"/>
      <c r="AT33" s="731"/>
      <c r="AU33" s="731"/>
    </row>
    <row r="34" spans="2:47" s="329" customFormat="1" ht="13.2" x14ac:dyDescent="0.25">
      <c r="B34" s="260" t="s">
        <v>146</v>
      </c>
      <c r="C34" s="355" t="s">
        <v>142</v>
      </c>
      <c r="D34" s="396">
        <f t="shared" si="5"/>
        <v>0</v>
      </c>
      <c r="E34" s="690">
        <f t="shared" si="6"/>
        <v>0</v>
      </c>
      <c r="F34" s="691">
        <f t="shared" si="7"/>
        <v>0</v>
      </c>
      <c r="G34" s="691">
        <f t="shared" si="8"/>
        <v>0</v>
      </c>
      <c r="H34" s="691">
        <f t="shared" si="9"/>
        <v>0</v>
      </c>
      <c r="I34" s="692">
        <f t="shared" si="10"/>
        <v>0</v>
      </c>
      <c r="J34" s="692">
        <f t="shared" si="11"/>
        <v>0</v>
      </c>
      <c r="K34" s="692">
        <f t="shared" si="12"/>
        <v>0</v>
      </c>
      <c r="L34" s="692">
        <f t="shared" si="13"/>
        <v>0</v>
      </c>
      <c r="M34" s="692">
        <f t="shared" si="14"/>
        <v>0</v>
      </c>
      <c r="N34" s="692">
        <f t="shared" si="15"/>
        <v>0</v>
      </c>
      <c r="O34" s="692">
        <f t="shared" si="16"/>
        <v>0</v>
      </c>
      <c r="P34" s="692">
        <f t="shared" si="17"/>
        <v>0</v>
      </c>
      <c r="Q34" s="692">
        <f t="shared" si="18"/>
        <v>0</v>
      </c>
      <c r="R34" s="692">
        <f t="shared" si="19"/>
        <v>0</v>
      </c>
      <c r="S34" s="692">
        <f t="shared" si="20"/>
        <v>0</v>
      </c>
      <c r="T34" s="692">
        <f t="shared" si="21"/>
        <v>0</v>
      </c>
      <c r="U34" s="692">
        <f t="shared" si="22"/>
        <v>0</v>
      </c>
      <c r="V34" s="692">
        <f t="shared" si="23"/>
        <v>0</v>
      </c>
      <c r="W34" s="692">
        <f>'Forma 11'!$Z$39</f>
        <v>0</v>
      </c>
      <c r="X34" s="692">
        <f>SUM('Forma 9'!$X$34,'Forma 10'!$X$34,'Forma 12'!$X$35)</f>
        <v>0</v>
      </c>
      <c r="Y34" s="692">
        <f>SUM('Forma 9'!$Y$34,'Forma 10'!$Y$34,'Forma 12'!$Y$35)</f>
        <v>0</v>
      </c>
      <c r="Z34" s="760">
        <f>'Forma 11'!$AC$39</f>
        <v>0</v>
      </c>
      <c r="AA34" s="692">
        <f>SUM('Forma 9'!$AA$34,'Forma 10'!$AA$34,'Forma 12'!$AA$35,)</f>
        <v>0</v>
      </c>
      <c r="AB34" s="693">
        <f>SUM('Forma 9'!$AB$34,'Forma 10'!$AB$34,'Forma 12'!$AB$35)</f>
        <v>0</v>
      </c>
      <c r="AC34" s="729"/>
      <c r="AD34" s="730"/>
      <c r="AE34" s="730"/>
      <c r="AF34" s="730"/>
      <c r="AG34" s="731"/>
      <c r="AH34" s="731"/>
      <c r="AI34" s="731"/>
      <c r="AJ34" s="731"/>
      <c r="AK34" s="731"/>
      <c r="AL34" s="731"/>
      <c r="AM34" s="731"/>
      <c r="AN34" s="731"/>
      <c r="AO34" s="731"/>
      <c r="AP34" s="731"/>
      <c r="AQ34" s="731"/>
      <c r="AR34" s="731"/>
      <c r="AS34" s="731"/>
      <c r="AT34" s="731"/>
      <c r="AU34" s="731"/>
    </row>
    <row r="35" spans="2:47" s="329" customFormat="1" ht="13.2" x14ac:dyDescent="0.25">
      <c r="B35" s="260" t="s">
        <v>147</v>
      </c>
      <c r="C35" s="355" t="s">
        <v>142</v>
      </c>
      <c r="D35" s="396">
        <f t="shared" si="5"/>
        <v>0</v>
      </c>
      <c r="E35" s="690">
        <f t="shared" si="6"/>
        <v>0</v>
      </c>
      <c r="F35" s="691">
        <f t="shared" si="7"/>
        <v>0</v>
      </c>
      <c r="G35" s="691">
        <f t="shared" si="8"/>
        <v>0</v>
      </c>
      <c r="H35" s="691">
        <f t="shared" si="9"/>
        <v>0</v>
      </c>
      <c r="I35" s="692">
        <f t="shared" si="10"/>
        <v>0</v>
      </c>
      <c r="J35" s="692">
        <f t="shared" si="11"/>
        <v>0</v>
      </c>
      <c r="K35" s="692">
        <f t="shared" si="12"/>
        <v>0</v>
      </c>
      <c r="L35" s="692">
        <f t="shared" si="13"/>
        <v>0</v>
      </c>
      <c r="M35" s="692">
        <f t="shared" si="14"/>
        <v>0</v>
      </c>
      <c r="N35" s="692">
        <f t="shared" si="15"/>
        <v>0</v>
      </c>
      <c r="O35" s="692">
        <f t="shared" si="16"/>
        <v>0</v>
      </c>
      <c r="P35" s="692">
        <f t="shared" si="17"/>
        <v>0</v>
      </c>
      <c r="Q35" s="692">
        <f t="shared" si="18"/>
        <v>0</v>
      </c>
      <c r="R35" s="692">
        <f t="shared" si="19"/>
        <v>0</v>
      </c>
      <c r="S35" s="692">
        <f t="shared" si="20"/>
        <v>0</v>
      </c>
      <c r="T35" s="692">
        <f t="shared" si="21"/>
        <v>0</v>
      </c>
      <c r="U35" s="692">
        <f t="shared" si="22"/>
        <v>0</v>
      </c>
      <c r="V35" s="692">
        <f t="shared" si="23"/>
        <v>0</v>
      </c>
      <c r="W35" s="692">
        <f>'Forma 11'!$Z$40</f>
        <v>0</v>
      </c>
      <c r="X35" s="692">
        <f>SUM('Forma 9'!$X$35,'Forma 10'!$X$35,'Forma 12'!$X$36)</f>
        <v>0</v>
      </c>
      <c r="Y35" s="692">
        <f>SUM('Forma 9'!$Y$35,'Forma 10'!$Y$35,'Forma 12'!$Y$36)</f>
        <v>0</v>
      </c>
      <c r="Z35" s="760">
        <f>'Forma 11'!$AC$40</f>
        <v>0</v>
      </c>
      <c r="AA35" s="692">
        <f>SUM('Forma 9'!$AA$35,'Forma 10'!$AA$35,'Forma 12'!$AA$36,)</f>
        <v>0</v>
      </c>
      <c r="AB35" s="693">
        <f>SUM('Forma 9'!$AB$35,'Forma 10'!$AB$35,'Forma 12'!$AB$36)</f>
        <v>0</v>
      </c>
      <c r="AC35" s="729"/>
      <c r="AD35" s="730"/>
      <c r="AE35" s="730"/>
      <c r="AF35" s="730"/>
      <c r="AG35" s="731"/>
      <c r="AH35" s="731"/>
      <c r="AI35" s="731"/>
      <c r="AJ35" s="731"/>
      <c r="AK35" s="731"/>
      <c r="AL35" s="731"/>
      <c r="AM35" s="731"/>
      <c r="AN35" s="731"/>
      <c r="AO35" s="731"/>
      <c r="AP35" s="731"/>
      <c r="AQ35" s="731"/>
      <c r="AR35" s="731"/>
      <c r="AS35" s="731"/>
      <c r="AT35" s="731"/>
      <c r="AU35" s="731"/>
    </row>
    <row r="36" spans="2:47" s="329" customFormat="1" ht="13.2" x14ac:dyDescent="0.25">
      <c r="B36" s="260" t="s">
        <v>148</v>
      </c>
      <c r="C36" s="355" t="s">
        <v>142</v>
      </c>
      <c r="D36" s="396">
        <f t="shared" si="5"/>
        <v>0</v>
      </c>
      <c r="E36" s="690">
        <f t="shared" si="6"/>
        <v>0</v>
      </c>
      <c r="F36" s="691">
        <f t="shared" si="7"/>
        <v>0</v>
      </c>
      <c r="G36" s="691">
        <f t="shared" si="8"/>
        <v>0</v>
      </c>
      <c r="H36" s="691">
        <f t="shared" si="9"/>
        <v>0</v>
      </c>
      <c r="I36" s="692">
        <f t="shared" si="10"/>
        <v>0</v>
      </c>
      <c r="J36" s="692">
        <f t="shared" si="11"/>
        <v>0</v>
      </c>
      <c r="K36" s="692">
        <f t="shared" si="12"/>
        <v>0</v>
      </c>
      <c r="L36" s="692">
        <f t="shared" si="13"/>
        <v>0</v>
      </c>
      <c r="M36" s="692">
        <f t="shared" si="14"/>
        <v>0</v>
      </c>
      <c r="N36" s="692">
        <f t="shared" si="15"/>
        <v>0</v>
      </c>
      <c r="O36" s="692">
        <f t="shared" si="16"/>
        <v>0</v>
      </c>
      <c r="P36" s="692">
        <f t="shared" si="17"/>
        <v>0</v>
      </c>
      <c r="Q36" s="692">
        <f t="shared" si="18"/>
        <v>0</v>
      </c>
      <c r="R36" s="692">
        <f t="shared" si="19"/>
        <v>0</v>
      </c>
      <c r="S36" s="692">
        <f t="shared" si="20"/>
        <v>0</v>
      </c>
      <c r="T36" s="692">
        <f t="shared" si="21"/>
        <v>0</v>
      </c>
      <c r="U36" s="692">
        <f t="shared" si="22"/>
        <v>0</v>
      </c>
      <c r="V36" s="692">
        <f t="shared" si="23"/>
        <v>0</v>
      </c>
      <c r="W36" s="692">
        <f>'Forma 11'!$Z$41</f>
        <v>0</v>
      </c>
      <c r="X36" s="692">
        <f>SUM('Forma 9'!$X$36,'Forma 10'!$X$36,'Forma 12'!$X$37)</f>
        <v>0</v>
      </c>
      <c r="Y36" s="692">
        <f>SUM('Forma 9'!$Y$36,'Forma 10'!$Y$36,'Forma 12'!$Y$37)</f>
        <v>0</v>
      </c>
      <c r="Z36" s="760">
        <f>'Forma 11'!$AC$41</f>
        <v>0</v>
      </c>
      <c r="AA36" s="692">
        <f>SUM('Forma 9'!$AA$36,'Forma 10'!$AA$36,'Forma 12'!$AA$37,)</f>
        <v>0</v>
      </c>
      <c r="AB36" s="693">
        <f>SUM('Forma 9'!$AB$36,'Forma 10'!$AB$36,'Forma 12'!$AB$37)</f>
        <v>0</v>
      </c>
      <c r="AC36" s="729"/>
      <c r="AD36" s="730"/>
      <c r="AE36" s="730"/>
      <c r="AF36" s="730"/>
      <c r="AG36" s="731"/>
      <c r="AH36" s="731"/>
      <c r="AI36" s="731"/>
      <c r="AJ36" s="731"/>
      <c r="AK36" s="731"/>
      <c r="AL36" s="731"/>
      <c r="AM36" s="731"/>
      <c r="AN36" s="731"/>
      <c r="AO36" s="731"/>
      <c r="AP36" s="731"/>
      <c r="AQ36" s="731"/>
      <c r="AR36" s="731"/>
      <c r="AS36" s="731"/>
      <c r="AT36" s="731"/>
      <c r="AU36" s="731"/>
    </row>
    <row r="37" spans="2:47" s="329" customFormat="1" ht="13.2" x14ac:dyDescent="0.25">
      <c r="B37" s="260" t="s">
        <v>149</v>
      </c>
      <c r="C37" s="355" t="s">
        <v>142</v>
      </c>
      <c r="D37" s="396">
        <f t="shared" si="5"/>
        <v>0</v>
      </c>
      <c r="E37" s="690">
        <f t="shared" si="6"/>
        <v>0</v>
      </c>
      <c r="F37" s="691">
        <f t="shared" si="7"/>
        <v>0</v>
      </c>
      <c r="G37" s="691">
        <f t="shared" si="8"/>
        <v>0</v>
      </c>
      <c r="H37" s="691">
        <f t="shared" si="9"/>
        <v>0</v>
      </c>
      <c r="I37" s="692">
        <f t="shared" si="10"/>
        <v>0</v>
      </c>
      <c r="J37" s="692">
        <f t="shared" si="11"/>
        <v>0</v>
      </c>
      <c r="K37" s="692">
        <f t="shared" si="12"/>
        <v>0</v>
      </c>
      <c r="L37" s="692">
        <f t="shared" si="13"/>
        <v>0</v>
      </c>
      <c r="M37" s="692">
        <f t="shared" si="14"/>
        <v>0</v>
      </c>
      <c r="N37" s="692">
        <f t="shared" si="15"/>
        <v>0</v>
      </c>
      <c r="O37" s="692">
        <f t="shared" si="16"/>
        <v>0</v>
      </c>
      <c r="P37" s="692">
        <f t="shared" si="17"/>
        <v>0</v>
      </c>
      <c r="Q37" s="692">
        <f t="shared" si="18"/>
        <v>0</v>
      </c>
      <c r="R37" s="692">
        <f t="shared" si="19"/>
        <v>0</v>
      </c>
      <c r="S37" s="692">
        <f t="shared" si="20"/>
        <v>0</v>
      </c>
      <c r="T37" s="692">
        <f t="shared" si="21"/>
        <v>0</v>
      </c>
      <c r="U37" s="692">
        <f t="shared" si="22"/>
        <v>0</v>
      </c>
      <c r="V37" s="692">
        <f t="shared" si="23"/>
        <v>0</v>
      </c>
      <c r="W37" s="692">
        <f>'Forma 11'!$Z$42</f>
        <v>0</v>
      </c>
      <c r="X37" s="692">
        <f>SUM('Forma 9'!$X$37,'Forma 10'!$X$37,'Forma 12'!$X$38)</f>
        <v>0</v>
      </c>
      <c r="Y37" s="692">
        <f>SUM('Forma 9'!$Y$37,'Forma 10'!$Y$37,'Forma 12'!$Y$38)</f>
        <v>0</v>
      </c>
      <c r="Z37" s="760">
        <f>'Forma 11'!$AC$42</f>
        <v>0</v>
      </c>
      <c r="AA37" s="692">
        <f>SUM('Forma 9'!$AA$37,'Forma 10'!$AA$37,'Forma 12'!$AA$38,)</f>
        <v>0</v>
      </c>
      <c r="AB37" s="693">
        <f>SUM('Forma 9'!$AB$37,'Forma 10'!$AB$37,'Forma 12'!$AB$38)</f>
        <v>0</v>
      </c>
      <c r="AC37" s="729"/>
      <c r="AD37" s="730"/>
      <c r="AE37" s="730"/>
      <c r="AF37" s="730"/>
      <c r="AG37" s="731"/>
      <c r="AH37" s="731"/>
      <c r="AI37" s="731"/>
      <c r="AJ37" s="731"/>
      <c r="AK37" s="731"/>
      <c r="AL37" s="731"/>
      <c r="AM37" s="731"/>
      <c r="AN37" s="731"/>
      <c r="AO37" s="731"/>
      <c r="AP37" s="731"/>
      <c r="AQ37" s="731"/>
      <c r="AR37" s="731"/>
      <c r="AS37" s="731"/>
      <c r="AT37" s="731"/>
      <c r="AU37" s="731"/>
    </row>
    <row r="38" spans="2:47" s="329" customFormat="1" ht="13.2" x14ac:dyDescent="0.25">
      <c r="B38" s="260" t="s">
        <v>150</v>
      </c>
      <c r="C38" s="355" t="s">
        <v>142</v>
      </c>
      <c r="D38" s="396">
        <f t="shared" si="5"/>
        <v>0</v>
      </c>
      <c r="E38" s="690">
        <f t="shared" si="6"/>
        <v>0</v>
      </c>
      <c r="F38" s="691">
        <f t="shared" si="7"/>
        <v>0</v>
      </c>
      <c r="G38" s="691">
        <f t="shared" si="8"/>
        <v>0</v>
      </c>
      <c r="H38" s="691">
        <f t="shared" si="9"/>
        <v>0</v>
      </c>
      <c r="I38" s="692">
        <f t="shared" si="10"/>
        <v>0</v>
      </c>
      <c r="J38" s="692">
        <f t="shared" si="11"/>
        <v>0</v>
      </c>
      <c r="K38" s="692">
        <f t="shared" si="12"/>
        <v>0</v>
      </c>
      <c r="L38" s="692">
        <f t="shared" si="13"/>
        <v>0</v>
      </c>
      <c r="M38" s="692">
        <f t="shared" si="14"/>
        <v>0</v>
      </c>
      <c r="N38" s="692">
        <f t="shared" si="15"/>
        <v>0</v>
      </c>
      <c r="O38" s="692">
        <f t="shared" si="16"/>
        <v>0</v>
      </c>
      <c r="P38" s="692">
        <f t="shared" si="17"/>
        <v>0</v>
      </c>
      <c r="Q38" s="692">
        <f t="shared" si="18"/>
        <v>0</v>
      </c>
      <c r="R38" s="692">
        <f t="shared" si="19"/>
        <v>0</v>
      </c>
      <c r="S38" s="692">
        <f t="shared" si="20"/>
        <v>0</v>
      </c>
      <c r="T38" s="692">
        <f t="shared" si="21"/>
        <v>0</v>
      </c>
      <c r="U38" s="692">
        <f t="shared" si="22"/>
        <v>0</v>
      </c>
      <c r="V38" s="692">
        <f t="shared" si="23"/>
        <v>0</v>
      </c>
      <c r="W38" s="692">
        <f>'Forma 11'!$Z$43</f>
        <v>0</v>
      </c>
      <c r="X38" s="692">
        <f>SUM('Forma 9'!$X$38,'Forma 10'!$X$38,'Forma 12'!$X$39)</f>
        <v>0</v>
      </c>
      <c r="Y38" s="692">
        <f>SUM('Forma 9'!$Y$38,'Forma 10'!$Y$38,'Forma 12'!$Y$39)</f>
        <v>0</v>
      </c>
      <c r="Z38" s="760">
        <f>'Forma 11'!$AC$43</f>
        <v>0</v>
      </c>
      <c r="AA38" s="692">
        <f>SUM('Forma 9'!$AA$38,'Forma 10'!$AA$38,'Forma 12'!$AA$39,)</f>
        <v>0</v>
      </c>
      <c r="AB38" s="693">
        <f>SUM('Forma 9'!$AB$38,'Forma 10'!$AB$38,'Forma 12'!$AB$39)</f>
        <v>0</v>
      </c>
      <c r="AC38" s="729"/>
      <c r="AD38" s="730"/>
      <c r="AE38" s="730"/>
      <c r="AF38" s="730"/>
      <c r="AG38" s="731"/>
      <c r="AH38" s="731"/>
      <c r="AI38" s="731"/>
      <c r="AJ38" s="731"/>
      <c r="AK38" s="731"/>
      <c r="AL38" s="731"/>
      <c r="AM38" s="731"/>
      <c r="AN38" s="731"/>
      <c r="AO38" s="731"/>
      <c r="AP38" s="731"/>
      <c r="AQ38" s="731"/>
      <c r="AR38" s="731"/>
      <c r="AS38" s="731"/>
      <c r="AT38" s="731"/>
      <c r="AU38" s="731"/>
    </row>
    <row r="39" spans="2:47" s="329" customFormat="1" ht="13.2" x14ac:dyDescent="0.25">
      <c r="B39" s="260" t="s">
        <v>151</v>
      </c>
      <c r="C39" s="355" t="s">
        <v>142</v>
      </c>
      <c r="D39" s="396">
        <f t="shared" si="5"/>
        <v>0</v>
      </c>
      <c r="E39" s="690">
        <f t="shared" si="6"/>
        <v>0</v>
      </c>
      <c r="F39" s="691">
        <f t="shared" si="7"/>
        <v>0</v>
      </c>
      <c r="G39" s="691">
        <f t="shared" si="8"/>
        <v>0</v>
      </c>
      <c r="H39" s="691">
        <f t="shared" si="9"/>
        <v>0</v>
      </c>
      <c r="I39" s="692">
        <f t="shared" si="10"/>
        <v>0</v>
      </c>
      <c r="J39" s="692">
        <f t="shared" si="11"/>
        <v>0</v>
      </c>
      <c r="K39" s="692">
        <f t="shared" si="12"/>
        <v>0</v>
      </c>
      <c r="L39" s="692">
        <f t="shared" si="13"/>
        <v>0</v>
      </c>
      <c r="M39" s="692">
        <f t="shared" si="14"/>
        <v>0</v>
      </c>
      <c r="N39" s="692">
        <f t="shared" si="15"/>
        <v>0</v>
      </c>
      <c r="O39" s="692">
        <f t="shared" si="16"/>
        <v>0</v>
      </c>
      <c r="P39" s="692">
        <f t="shared" si="17"/>
        <v>0</v>
      </c>
      <c r="Q39" s="692">
        <f t="shared" si="18"/>
        <v>0</v>
      </c>
      <c r="R39" s="692">
        <f t="shared" si="19"/>
        <v>0</v>
      </c>
      <c r="S39" s="692">
        <f t="shared" si="20"/>
        <v>0</v>
      </c>
      <c r="T39" s="692">
        <f t="shared" si="21"/>
        <v>0</v>
      </c>
      <c r="U39" s="692">
        <f t="shared" si="22"/>
        <v>0</v>
      </c>
      <c r="V39" s="692">
        <f t="shared" si="23"/>
        <v>0</v>
      </c>
      <c r="W39" s="692">
        <f>'Forma 11'!$Z$44</f>
        <v>0</v>
      </c>
      <c r="X39" s="692">
        <f>SUM('Forma 9'!$X$39,'Forma 10'!$X$39,'Forma 12'!$X$40)</f>
        <v>0</v>
      </c>
      <c r="Y39" s="692">
        <f>SUM('Forma 9'!$Y$39,'Forma 10'!$Y$39,'Forma 12'!$Y$40)</f>
        <v>0</v>
      </c>
      <c r="Z39" s="760">
        <f>'Forma 11'!$AC$44</f>
        <v>0</v>
      </c>
      <c r="AA39" s="692">
        <f>SUM('Forma 9'!$AA$39,'Forma 10'!$AA$39,'Forma 12'!$AA$40,)</f>
        <v>0</v>
      </c>
      <c r="AB39" s="693">
        <f>SUM('Forma 9'!$AB$39,'Forma 10'!$AB$39,'Forma 12'!$AB$40)</f>
        <v>0</v>
      </c>
      <c r="AC39" s="729"/>
      <c r="AD39" s="730"/>
      <c r="AE39" s="730"/>
      <c r="AF39" s="730"/>
      <c r="AG39" s="731"/>
      <c r="AH39" s="731"/>
      <c r="AI39" s="731"/>
      <c r="AJ39" s="731"/>
      <c r="AK39" s="731"/>
      <c r="AL39" s="731"/>
      <c r="AM39" s="731"/>
      <c r="AN39" s="731"/>
      <c r="AO39" s="731"/>
      <c r="AP39" s="731"/>
      <c r="AQ39" s="731"/>
      <c r="AR39" s="731"/>
      <c r="AS39" s="731"/>
      <c r="AT39" s="731"/>
      <c r="AU39" s="731"/>
    </row>
    <row r="40" spans="2:47" s="329" customFormat="1" ht="13.2" x14ac:dyDescent="0.25">
      <c r="B40" s="260" t="s">
        <v>152</v>
      </c>
      <c r="C40" s="355" t="s">
        <v>142</v>
      </c>
      <c r="D40" s="396">
        <f t="shared" si="5"/>
        <v>0</v>
      </c>
      <c r="E40" s="690">
        <f t="shared" si="6"/>
        <v>0</v>
      </c>
      <c r="F40" s="691">
        <f t="shared" si="7"/>
        <v>0</v>
      </c>
      <c r="G40" s="691">
        <f t="shared" si="8"/>
        <v>0</v>
      </c>
      <c r="H40" s="691">
        <f t="shared" si="9"/>
        <v>0</v>
      </c>
      <c r="I40" s="692">
        <f t="shared" si="10"/>
        <v>0</v>
      </c>
      <c r="J40" s="692">
        <f t="shared" si="11"/>
        <v>0</v>
      </c>
      <c r="K40" s="692">
        <f t="shared" si="12"/>
        <v>0</v>
      </c>
      <c r="L40" s="692">
        <f t="shared" si="13"/>
        <v>0</v>
      </c>
      <c r="M40" s="692">
        <f t="shared" si="14"/>
        <v>0</v>
      </c>
      <c r="N40" s="692">
        <f t="shared" si="15"/>
        <v>0</v>
      </c>
      <c r="O40" s="692">
        <f t="shared" si="16"/>
        <v>0</v>
      </c>
      <c r="P40" s="692">
        <f t="shared" si="17"/>
        <v>0</v>
      </c>
      <c r="Q40" s="692">
        <f t="shared" si="18"/>
        <v>0</v>
      </c>
      <c r="R40" s="692">
        <f t="shared" si="19"/>
        <v>0</v>
      </c>
      <c r="S40" s="692">
        <f t="shared" si="20"/>
        <v>0</v>
      </c>
      <c r="T40" s="692">
        <f t="shared" si="21"/>
        <v>0</v>
      </c>
      <c r="U40" s="692">
        <f t="shared" si="22"/>
        <v>0</v>
      </c>
      <c r="V40" s="692">
        <f t="shared" si="23"/>
        <v>0</v>
      </c>
      <c r="W40" s="692">
        <f>'Forma 11'!$Z$45</f>
        <v>0</v>
      </c>
      <c r="X40" s="692">
        <f>SUM('Forma 9'!$X$40,'Forma 10'!$X$40,'Forma 12'!$X$41)</f>
        <v>0</v>
      </c>
      <c r="Y40" s="692">
        <f>SUM('Forma 9'!$Y$40,'Forma 10'!$Y$40,'Forma 12'!$Y$41)</f>
        <v>0</v>
      </c>
      <c r="Z40" s="760">
        <f>'Forma 11'!$AC$45</f>
        <v>0</v>
      </c>
      <c r="AA40" s="692">
        <f>SUM('Forma 9'!$AA$40,'Forma 10'!$AA$40,'Forma 12'!$AA$41,)</f>
        <v>0</v>
      </c>
      <c r="AB40" s="693">
        <f>SUM('Forma 9'!$AB$40,'Forma 10'!$AB$40,'Forma 12'!$AB$41)</f>
        <v>0</v>
      </c>
      <c r="AC40" s="729"/>
      <c r="AD40" s="730"/>
      <c r="AE40" s="730"/>
      <c r="AF40" s="730"/>
      <c r="AG40" s="731"/>
      <c r="AH40" s="731"/>
      <c r="AI40" s="731"/>
      <c r="AJ40" s="731"/>
      <c r="AK40" s="731"/>
      <c r="AL40" s="731"/>
      <c r="AM40" s="731"/>
      <c r="AN40" s="731"/>
      <c r="AO40" s="731"/>
      <c r="AP40" s="731"/>
      <c r="AQ40" s="731"/>
      <c r="AR40" s="731"/>
      <c r="AS40" s="731"/>
      <c r="AT40" s="731"/>
      <c r="AU40" s="731"/>
    </row>
    <row r="41" spans="2:47" s="329" customFormat="1" ht="13.2" x14ac:dyDescent="0.25">
      <c r="B41" s="260" t="s">
        <v>153</v>
      </c>
      <c r="C41" s="660" t="s">
        <v>142</v>
      </c>
      <c r="D41" s="396">
        <f t="shared" si="5"/>
        <v>0</v>
      </c>
      <c r="E41" s="690">
        <f t="shared" si="6"/>
        <v>0</v>
      </c>
      <c r="F41" s="691">
        <f t="shared" si="7"/>
        <v>0</v>
      </c>
      <c r="G41" s="691">
        <f t="shared" si="8"/>
        <v>0</v>
      </c>
      <c r="H41" s="691">
        <f t="shared" si="9"/>
        <v>0</v>
      </c>
      <c r="I41" s="692">
        <f t="shared" si="10"/>
        <v>0</v>
      </c>
      <c r="J41" s="692">
        <f t="shared" si="11"/>
        <v>0</v>
      </c>
      <c r="K41" s="692">
        <f t="shared" si="12"/>
        <v>0</v>
      </c>
      <c r="L41" s="692">
        <f t="shared" si="13"/>
        <v>0</v>
      </c>
      <c r="M41" s="692">
        <f t="shared" si="14"/>
        <v>0</v>
      </c>
      <c r="N41" s="692">
        <f t="shared" si="15"/>
        <v>0</v>
      </c>
      <c r="O41" s="692">
        <f t="shared" si="16"/>
        <v>0</v>
      </c>
      <c r="P41" s="692">
        <f t="shared" si="17"/>
        <v>0</v>
      </c>
      <c r="Q41" s="692">
        <f t="shared" si="18"/>
        <v>0</v>
      </c>
      <c r="R41" s="692">
        <f t="shared" si="19"/>
        <v>0</v>
      </c>
      <c r="S41" s="692">
        <f t="shared" si="20"/>
        <v>0</v>
      </c>
      <c r="T41" s="692">
        <f t="shared" si="21"/>
        <v>0</v>
      </c>
      <c r="U41" s="692">
        <f t="shared" si="22"/>
        <v>0</v>
      </c>
      <c r="V41" s="692">
        <f t="shared" si="23"/>
        <v>0</v>
      </c>
      <c r="W41" s="692">
        <f>'Forma 11'!$Z$46</f>
        <v>0</v>
      </c>
      <c r="X41" s="692">
        <f>SUM('Forma 9'!$X$41,'Forma 10'!$X$41,'Forma 12'!$X$42)</f>
        <v>0</v>
      </c>
      <c r="Y41" s="692">
        <f>SUM('Forma 9'!$Y$41,'Forma 10'!$Y$41,'Forma 12'!$Y$42)</f>
        <v>0</v>
      </c>
      <c r="Z41" s="760">
        <f>'Forma 11'!$AC$46</f>
        <v>0</v>
      </c>
      <c r="AA41" s="692">
        <f>SUM('Forma 9'!$AA$41,'Forma 10'!$AA$41,'Forma 12'!$AA$42,)</f>
        <v>0</v>
      </c>
      <c r="AB41" s="693">
        <f>SUM('Forma 9'!$AB$41,'Forma 10'!$AB$41,'Forma 12'!$AB$42)</f>
        <v>0</v>
      </c>
      <c r="AC41" s="729"/>
      <c r="AD41" s="730"/>
      <c r="AE41" s="730"/>
      <c r="AF41" s="730"/>
      <c r="AG41" s="731"/>
      <c r="AH41" s="731"/>
      <c r="AI41" s="731"/>
      <c r="AJ41" s="731"/>
      <c r="AK41" s="731"/>
      <c r="AL41" s="731"/>
      <c r="AM41" s="731"/>
      <c r="AN41" s="731"/>
      <c r="AO41" s="731"/>
      <c r="AP41" s="731"/>
      <c r="AQ41" s="731"/>
      <c r="AR41" s="731"/>
      <c r="AS41" s="731"/>
      <c r="AT41" s="731"/>
      <c r="AU41" s="731"/>
    </row>
    <row r="42" spans="2:47" s="329" customFormat="1" ht="13.2" x14ac:dyDescent="0.25">
      <c r="B42" s="260" t="s">
        <v>154</v>
      </c>
      <c r="C42" s="660" t="s">
        <v>142</v>
      </c>
      <c r="D42" s="396">
        <f t="shared" si="5"/>
        <v>0</v>
      </c>
      <c r="E42" s="690">
        <f t="shared" si="6"/>
        <v>0</v>
      </c>
      <c r="F42" s="691">
        <f t="shared" si="7"/>
        <v>0</v>
      </c>
      <c r="G42" s="691">
        <f t="shared" si="8"/>
        <v>0</v>
      </c>
      <c r="H42" s="691">
        <f t="shared" si="9"/>
        <v>0</v>
      </c>
      <c r="I42" s="692">
        <f t="shared" si="10"/>
        <v>0</v>
      </c>
      <c r="J42" s="692">
        <f t="shared" si="11"/>
        <v>0</v>
      </c>
      <c r="K42" s="692">
        <f t="shared" si="12"/>
        <v>0</v>
      </c>
      <c r="L42" s="692">
        <f t="shared" si="13"/>
        <v>0</v>
      </c>
      <c r="M42" s="692">
        <f t="shared" si="14"/>
        <v>0</v>
      </c>
      <c r="N42" s="692">
        <f t="shared" si="15"/>
        <v>0</v>
      </c>
      <c r="O42" s="692">
        <f t="shared" si="16"/>
        <v>0</v>
      </c>
      <c r="P42" s="692">
        <f t="shared" si="17"/>
        <v>0</v>
      </c>
      <c r="Q42" s="692">
        <f t="shared" si="18"/>
        <v>0</v>
      </c>
      <c r="R42" s="692">
        <f t="shared" si="19"/>
        <v>0</v>
      </c>
      <c r="S42" s="692">
        <f t="shared" si="20"/>
        <v>0</v>
      </c>
      <c r="T42" s="692">
        <f t="shared" si="21"/>
        <v>0</v>
      </c>
      <c r="U42" s="692">
        <f t="shared" si="22"/>
        <v>0</v>
      </c>
      <c r="V42" s="692">
        <f t="shared" si="23"/>
        <v>0</v>
      </c>
      <c r="W42" s="692">
        <f>'Forma 11'!$Z$47</f>
        <v>0</v>
      </c>
      <c r="X42" s="692">
        <f>SUM('Forma 9'!$X$42,'Forma 10'!$X$42,'Forma 12'!$X$43)</f>
        <v>0</v>
      </c>
      <c r="Y42" s="692">
        <f>SUM('Forma 9'!$Y$42,'Forma 10'!$Y$42,'Forma 12'!$Y$43)</f>
        <v>0</v>
      </c>
      <c r="Z42" s="760">
        <f>'Forma 11'!$AC$47</f>
        <v>0</v>
      </c>
      <c r="AA42" s="692">
        <f>SUM('Forma 9'!$AA$42,'Forma 10'!$AA$42,'Forma 12'!$AA$43,)</f>
        <v>0</v>
      </c>
      <c r="AB42" s="693">
        <f>SUM('Forma 9'!$AB$42,'Forma 10'!$AB$42,'Forma 12'!$AB$43)</f>
        <v>0</v>
      </c>
      <c r="AC42" s="729"/>
      <c r="AD42" s="730"/>
      <c r="AE42" s="730"/>
      <c r="AF42" s="730"/>
      <c r="AG42" s="731"/>
      <c r="AH42" s="731"/>
      <c r="AI42" s="731"/>
      <c r="AJ42" s="731"/>
      <c r="AK42" s="731"/>
      <c r="AL42" s="731"/>
      <c r="AM42" s="731"/>
      <c r="AN42" s="731"/>
      <c r="AO42" s="731"/>
      <c r="AP42" s="731"/>
      <c r="AQ42" s="731"/>
      <c r="AR42" s="731"/>
      <c r="AS42" s="731"/>
      <c r="AT42" s="731"/>
      <c r="AU42" s="731"/>
    </row>
    <row r="43" spans="2:47" s="329" customFormat="1" ht="13.2" x14ac:dyDescent="0.25">
      <c r="B43" s="260" t="s">
        <v>155</v>
      </c>
      <c r="C43" s="660" t="s">
        <v>142</v>
      </c>
      <c r="D43" s="396">
        <f t="shared" si="5"/>
        <v>0</v>
      </c>
      <c r="E43" s="690">
        <f t="shared" si="6"/>
        <v>0</v>
      </c>
      <c r="F43" s="691">
        <f t="shared" si="7"/>
        <v>0</v>
      </c>
      <c r="G43" s="691">
        <f t="shared" si="8"/>
        <v>0</v>
      </c>
      <c r="H43" s="691">
        <f t="shared" si="9"/>
        <v>0</v>
      </c>
      <c r="I43" s="692">
        <f t="shared" si="10"/>
        <v>0</v>
      </c>
      <c r="J43" s="692">
        <f t="shared" si="11"/>
        <v>0</v>
      </c>
      <c r="K43" s="692">
        <f t="shared" si="12"/>
        <v>0</v>
      </c>
      <c r="L43" s="692">
        <f t="shared" si="13"/>
        <v>0</v>
      </c>
      <c r="M43" s="692">
        <f t="shared" si="14"/>
        <v>0</v>
      </c>
      <c r="N43" s="692">
        <f t="shared" si="15"/>
        <v>0</v>
      </c>
      <c r="O43" s="692">
        <f t="shared" si="16"/>
        <v>0</v>
      </c>
      <c r="P43" s="692">
        <f t="shared" si="17"/>
        <v>0</v>
      </c>
      <c r="Q43" s="692">
        <f t="shared" si="18"/>
        <v>0</v>
      </c>
      <c r="R43" s="692">
        <f t="shared" si="19"/>
        <v>0</v>
      </c>
      <c r="S43" s="692">
        <f t="shared" si="20"/>
        <v>0</v>
      </c>
      <c r="T43" s="692">
        <f t="shared" si="21"/>
        <v>0</v>
      </c>
      <c r="U43" s="692">
        <f t="shared" si="22"/>
        <v>0</v>
      </c>
      <c r="V43" s="692">
        <f t="shared" si="23"/>
        <v>0</v>
      </c>
      <c r="W43" s="692">
        <f>'Forma 11'!$Z$48</f>
        <v>0</v>
      </c>
      <c r="X43" s="692">
        <f>SUM('Forma 9'!$X$43,'Forma 10'!$X$43,'Forma 12'!$X$44)</f>
        <v>0</v>
      </c>
      <c r="Y43" s="692">
        <f>SUM('Forma 9'!$Y$43,'Forma 10'!$Y$43,'Forma 12'!$Y$44)</f>
        <v>0</v>
      </c>
      <c r="Z43" s="760">
        <f>'Forma 11'!$AC$48</f>
        <v>0</v>
      </c>
      <c r="AA43" s="692">
        <f>SUM('Forma 9'!$AA$43,'Forma 10'!$AA$43,'Forma 12'!$AA$44,)</f>
        <v>0</v>
      </c>
      <c r="AB43" s="693">
        <f>SUM('Forma 9'!$AB$43,'Forma 10'!$AB$43,'Forma 12'!$AB$44)</f>
        <v>0</v>
      </c>
      <c r="AC43" s="729"/>
      <c r="AD43" s="730"/>
      <c r="AE43" s="730"/>
      <c r="AF43" s="730"/>
      <c r="AG43" s="731"/>
      <c r="AH43" s="731"/>
      <c r="AI43" s="731"/>
      <c r="AJ43" s="731"/>
      <c r="AK43" s="731"/>
      <c r="AL43" s="731"/>
      <c r="AM43" s="731"/>
      <c r="AN43" s="731"/>
      <c r="AO43" s="731"/>
      <c r="AP43" s="731"/>
      <c r="AQ43" s="731"/>
      <c r="AR43" s="731"/>
      <c r="AS43" s="731"/>
      <c r="AT43" s="731"/>
      <c r="AU43" s="731"/>
    </row>
    <row r="44" spans="2:47" s="329" customFormat="1" ht="13.2" x14ac:dyDescent="0.25">
      <c r="B44" s="260" t="s">
        <v>156</v>
      </c>
      <c r="C44" s="347" t="s">
        <v>142</v>
      </c>
      <c r="D44" s="396">
        <f t="shared" si="5"/>
        <v>0</v>
      </c>
      <c r="E44" s="690">
        <f t="shared" si="6"/>
        <v>0</v>
      </c>
      <c r="F44" s="691">
        <f t="shared" si="7"/>
        <v>0</v>
      </c>
      <c r="G44" s="691">
        <f t="shared" si="8"/>
        <v>0</v>
      </c>
      <c r="H44" s="691">
        <f t="shared" si="9"/>
        <v>0</v>
      </c>
      <c r="I44" s="692">
        <f t="shared" si="10"/>
        <v>0</v>
      </c>
      <c r="J44" s="692">
        <f t="shared" si="11"/>
        <v>0</v>
      </c>
      <c r="K44" s="692">
        <f t="shared" si="12"/>
        <v>0</v>
      </c>
      <c r="L44" s="692">
        <f t="shared" si="13"/>
        <v>0</v>
      </c>
      <c r="M44" s="692">
        <f t="shared" si="14"/>
        <v>0</v>
      </c>
      <c r="N44" s="692">
        <f t="shared" si="15"/>
        <v>0</v>
      </c>
      <c r="O44" s="692">
        <f t="shared" si="16"/>
        <v>0</v>
      </c>
      <c r="P44" s="692">
        <f t="shared" si="17"/>
        <v>0</v>
      </c>
      <c r="Q44" s="692">
        <f t="shared" si="18"/>
        <v>0</v>
      </c>
      <c r="R44" s="692">
        <f t="shared" si="19"/>
        <v>0</v>
      </c>
      <c r="S44" s="692">
        <f t="shared" si="20"/>
        <v>0</v>
      </c>
      <c r="T44" s="692">
        <f t="shared" si="21"/>
        <v>0</v>
      </c>
      <c r="U44" s="692">
        <f t="shared" si="22"/>
        <v>0</v>
      </c>
      <c r="V44" s="692">
        <f t="shared" si="23"/>
        <v>0</v>
      </c>
      <c r="W44" s="692">
        <f>'Forma 11'!$Z$49</f>
        <v>0</v>
      </c>
      <c r="X44" s="692">
        <f>SUM('Forma 9'!$X$44,'Forma 10'!$X$44,'Forma 12'!$X$45)</f>
        <v>0</v>
      </c>
      <c r="Y44" s="692">
        <f>SUM('Forma 9'!$Y$44,'Forma 10'!$Y$44,'Forma 12'!$Y$45)</f>
        <v>0</v>
      </c>
      <c r="Z44" s="760">
        <f>'Forma 11'!$AC$49</f>
        <v>0</v>
      </c>
      <c r="AA44" s="692">
        <f>SUM('Forma 9'!$AA$44,'Forma 10'!$AA$44,'Forma 12'!$AA$45,)</f>
        <v>0</v>
      </c>
      <c r="AB44" s="693">
        <f>SUM('Forma 9'!$AB$44,'Forma 10'!$AB$44,'Forma 12'!$AB$45)</f>
        <v>0</v>
      </c>
      <c r="AC44" s="729"/>
      <c r="AD44" s="730"/>
      <c r="AE44" s="730"/>
      <c r="AF44" s="730"/>
      <c r="AG44" s="731"/>
      <c r="AH44" s="731"/>
      <c r="AI44" s="731"/>
      <c r="AJ44" s="731"/>
      <c r="AK44" s="731"/>
      <c r="AL44" s="731"/>
      <c r="AM44" s="731"/>
      <c r="AN44" s="731"/>
      <c r="AO44" s="731"/>
      <c r="AP44" s="731"/>
      <c r="AQ44" s="731"/>
      <c r="AR44" s="731"/>
      <c r="AS44" s="731"/>
      <c r="AT44" s="731"/>
      <c r="AU44" s="731"/>
    </row>
    <row r="45" spans="2:47" s="329" customFormat="1" ht="26.4" x14ac:dyDescent="0.25">
      <c r="B45" s="271" t="s">
        <v>157</v>
      </c>
      <c r="C45" s="356" t="s">
        <v>158</v>
      </c>
      <c r="D45" s="396">
        <f t="shared" ref="D45:AU45" si="24">SUM(D46:D48)</f>
        <v>111772.71</v>
      </c>
      <c r="E45" s="732">
        <f t="shared" si="24"/>
        <v>53881.919999999998</v>
      </c>
      <c r="F45" s="303">
        <f t="shared" si="24"/>
        <v>0</v>
      </c>
      <c r="G45" s="303">
        <f t="shared" si="24"/>
        <v>0</v>
      </c>
      <c r="H45" s="303">
        <f t="shared" si="24"/>
        <v>0</v>
      </c>
      <c r="I45" s="308">
        <f t="shared" si="24"/>
        <v>0</v>
      </c>
      <c r="J45" s="302">
        <f t="shared" si="24"/>
        <v>52697.36</v>
      </c>
      <c r="K45" s="308">
        <f t="shared" si="24"/>
        <v>0</v>
      </c>
      <c r="L45" s="308">
        <f t="shared" si="24"/>
        <v>0</v>
      </c>
      <c r="M45" s="308">
        <f t="shared" si="24"/>
        <v>0</v>
      </c>
      <c r="N45" s="308">
        <f t="shared" si="24"/>
        <v>0</v>
      </c>
      <c r="O45" s="308">
        <f t="shared" si="24"/>
        <v>0</v>
      </c>
      <c r="P45" s="308">
        <f t="shared" si="24"/>
        <v>0</v>
      </c>
      <c r="Q45" s="308">
        <f t="shared" si="24"/>
        <v>0</v>
      </c>
      <c r="R45" s="308">
        <f t="shared" si="24"/>
        <v>0</v>
      </c>
      <c r="S45" s="308">
        <f t="shared" si="24"/>
        <v>0</v>
      </c>
      <c r="T45" s="308">
        <f t="shared" si="24"/>
        <v>0</v>
      </c>
      <c r="U45" s="308">
        <f t="shared" si="24"/>
        <v>0</v>
      </c>
      <c r="V45" s="308">
        <f t="shared" si="24"/>
        <v>0</v>
      </c>
      <c r="W45" s="308">
        <f t="shared" si="24"/>
        <v>0</v>
      </c>
      <c r="X45" s="308">
        <f t="shared" si="24"/>
        <v>0</v>
      </c>
      <c r="Y45" s="308">
        <f t="shared" si="24"/>
        <v>0</v>
      </c>
      <c r="Z45" s="761">
        <f t="shared" si="24"/>
        <v>966.47</v>
      </c>
      <c r="AA45" s="308">
        <f t="shared" si="24"/>
        <v>0</v>
      </c>
      <c r="AB45" s="734">
        <f t="shared" si="24"/>
        <v>4226.96</v>
      </c>
      <c r="AC45" s="732">
        <f t="shared" si="24"/>
        <v>53881.919999999998</v>
      </c>
      <c r="AD45" s="303">
        <f t="shared" si="24"/>
        <v>0</v>
      </c>
      <c r="AE45" s="303">
        <f t="shared" si="24"/>
        <v>0</v>
      </c>
      <c r="AF45" s="303">
        <f t="shared" si="24"/>
        <v>0</v>
      </c>
      <c r="AG45" s="308">
        <f t="shared" si="24"/>
        <v>0</v>
      </c>
      <c r="AH45" s="302">
        <f t="shared" si="24"/>
        <v>52697.36</v>
      </c>
      <c r="AI45" s="308">
        <f t="shared" si="24"/>
        <v>0</v>
      </c>
      <c r="AJ45" s="308">
        <f t="shared" si="24"/>
        <v>0</v>
      </c>
      <c r="AK45" s="308">
        <f t="shared" si="24"/>
        <v>0</v>
      </c>
      <c r="AL45" s="308">
        <f t="shared" si="24"/>
        <v>0</v>
      </c>
      <c r="AM45" s="308">
        <f t="shared" si="24"/>
        <v>0</v>
      </c>
      <c r="AN45" s="308">
        <f t="shared" si="24"/>
        <v>0</v>
      </c>
      <c r="AO45" s="308">
        <f t="shared" si="24"/>
        <v>0</v>
      </c>
      <c r="AP45" s="308">
        <f t="shared" si="24"/>
        <v>0</v>
      </c>
      <c r="AQ45" s="308">
        <f t="shared" si="24"/>
        <v>0</v>
      </c>
      <c r="AR45" s="308">
        <f t="shared" si="24"/>
        <v>0</v>
      </c>
      <c r="AS45" s="308">
        <f t="shared" si="24"/>
        <v>0</v>
      </c>
      <c r="AT45" s="308">
        <f t="shared" si="24"/>
        <v>0</v>
      </c>
      <c r="AU45" s="308">
        <f t="shared" si="24"/>
        <v>0</v>
      </c>
    </row>
    <row r="46" spans="2:47" s="329" customFormat="1" ht="13.2" x14ac:dyDescent="0.25">
      <c r="B46" s="260" t="s">
        <v>159</v>
      </c>
      <c r="C46" s="347" t="s">
        <v>160</v>
      </c>
      <c r="D46" s="396">
        <f>SUM(E46:AB46)</f>
        <v>111772.71</v>
      </c>
      <c r="E46" s="700">
        <f t="shared" ref="E46:N48" si="25">SUM(AC46)</f>
        <v>53881.919999999998</v>
      </c>
      <c r="F46" s="691">
        <f t="shared" si="25"/>
        <v>0</v>
      </c>
      <c r="G46" s="691">
        <f t="shared" si="25"/>
        <v>0</v>
      </c>
      <c r="H46" s="691">
        <f t="shared" si="25"/>
        <v>0</v>
      </c>
      <c r="I46" s="692">
        <f t="shared" si="25"/>
        <v>0</v>
      </c>
      <c r="J46" s="701">
        <f t="shared" si="25"/>
        <v>52697.36</v>
      </c>
      <c r="K46" s="692">
        <f t="shared" si="25"/>
        <v>0</v>
      </c>
      <c r="L46" s="692">
        <f t="shared" si="25"/>
        <v>0</v>
      </c>
      <c r="M46" s="692">
        <f t="shared" si="25"/>
        <v>0</v>
      </c>
      <c r="N46" s="692">
        <f t="shared" si="25"/>
        <v>0</v>
      </c>
      <c r="O46" s="692">
        <f t="shared" ref="O46:V48" si="26">SUM(AM46)</f>
        <v>0</v>
      </c>
      <c r="P46" s="692">
        <f t="shared" si="26"/>
        <v>0</v>
      </c>
      <c r="Q46" s="692">
        <f t="shared" si="26"/>
        <v>0</v>
      </c>
      <c r="R46" s="692">
        <f t="shared" si="26"/>
        <v>0</v>
      </c>
      <c r="S46" s="692">
        <f t="shared" si="26"/>
        <v>0</v>
      </c>
      <c r="T46" s="692">
        <f t="shared" si="26"/>
        <v>0</v>
      </c>
      <c r="U46" s="692">
        <f t="shared" si="26"/>
        <v>0</v>
      </c>
      <c r="V46" s="692">
        <f t="shared" si="26"/>
        <v>0</v>
      </c>
      <c r="W46" s="692">
        <f>'Forma 11'!$Z$51</f>
        <v>0</v>
      </c>
      <c r="X46" s="692">
        <f>SUM('Forma 9'!$X$46,'Forma 10'!$X$46,'Forma 12'!$X$47)</f>
        <v>0</v>
      </c>
      <c r="Y46" s="692">
        <f>SUM('Forma 9'!$Y$46,'Forma 10'!$Y$46,'Forma 12'!$Y$47)</f>
        <v>0</v>
      </c>
      <c r="Z46" s="762">
        <f>'Forma 9'!Z46</f>
        <v>966.47</v>
      </c>
      <c r="AA46" s="692">
        <f>SUM('Forma 9'!$AA$46,'Forma 10'!$AA$46,'Forma 12'!$AA$47,)</f>
        <v>0</v>
      </c>
      <c r="AB46" s="735">
        <f>SUM('Forma 9'!$AB$46,'Forma 10'!$AB$46,'Forma 12'!$AB$47)</f>
        <v>4226.96</v>
      </c>
      <c r="AC46" s="733">
        <v>53881.919999999998</v>
      </c>
      <c r="AD46" s="730"/>
      <c r="AE46" s="730"/>
      <c r="AF46" s="730"/>
      <c r="AG46" s="731"/>
      <c r="AH46" s="736">
        <v>52697.36</v>
      </c>
      <c r="AI46" s="731"/>
      <c r="AJ46" s="731"/>
      <c r="AK46" s="731"/>
      <c r="AL46" s="731"/>
      <c r="AM46" s="731"/>
      <c r="AN46" s="731"/>
      <c r="AO46" s="731"/>
      <c r="AP46" s="731"/>
      <c r="AQ46" s="731"/>
      <c r="AR46" s="731"/>
      <c r="AS46" s="731"/>
      <c r="AT46" s="731"/>
      <c r="AU46" s="731"/>
    </row>
    <row r="47" spans="2:47" s="329" customFormat="1" ht="13.2" x14ac:dyDescent="0.25">
      <c r="B47" s="260" t="s">
        <v>161</v>
      </c>
      <c r="C47" s="341" t="s">
        <v>162</v>
      </c>
      <c r="D47" s="396">
        <f>SUM(E47:AB47)</f>
        <v>0</v>
      </c>
      <c r="E47" s="690">
        <f t="shared" si="25"/>
        <v>0</v>
      </c>
      <c r="F47" s="691">
        <f t="shared" si="25"/>
        <v>0</v>
      </c>
      <c r="G47" s="691">
        <f t="shared" si="25"/>
        <v>0</v>
      </c>
      <c r="H47" s="691">
        <f t="shared" si="25"/>
        <v>0</v>
      </c>
      <c r="I47" s="692">
        <f t="shared" si="25"/>
        <v>0</v>
      </c>
      <c r="J47" s="692">
        <f t="shared" si="25"/>
        <v>0</v>
      </c>
      <c r="K47" s="692">
        <f t="shared" si="25"/>
        <v>0</v>
      </c>
      <c r="L47" s="692">
        <f t="shared" si="25"/>
        <v>0</v>
      </c>
      <c r="M47" s="692">
        <f t="shared" si="25"/>
        <v>0</v>
      </c>
      <c r="N47" s="692">
        <f t="shared" si="25"/>
        <v>0</v>
      </c>
      <c r="O47" s="692">
        <f t="shared" si="26"/>
        <v>0</v>
      </c>
      <c r="P47" s="692">
        <f t="shared" si="26"/>
        <v>0</v>
      </c>
      <c r="Q47" s="692">
        <f t="shared" si="26"/>
        <v>0</v>
      </c>
      <c r="R47" s="692">
        <f t="shared" si="26"/>
        <v>0</v>
      </c>
      <c r="S47" s="692">
        <f t="shared" si="26"/>
        <v>0</v>
      </c>
      <c r="T47" s="692">
        <f t="shared" si="26"/>
        <v>0</v>
      </c>
      <c r="U47" s="692">
        <f t="shared" si="26"/>
        <v>0</v>
      </c>
      <c r="V47" s="692">
        <f t="shared" si="26"/>
        <v>0</v>
      </c>
      <c r="W47" s="692">
        <v>0</v>
      </c>
      <c r="X47" s="692">
        <f>'Forma 11'!$AA$195</f>
        <v>0</v>
      </c>
      <c r="Y47" s="692">
        <f>'Forma 11'!$AB$195</f>
        <v>0</v>
      </c>
      <c r="Z47" s="760">
        <v>0</v>
      </c>
      <c r="AA47" s="692">
        <f>SUM('Forma 9'!$AA$47,'Forma 10'!$AA$47,'Forma 12'!$AA$48,)</f>
        <v>0</v>
      </c>
      <c r="AB47" s="693">
        <f>'Forma 11'!$AE$195</f>
        <v>0</v>
      </c>
      <c r="AC47" s="729"/>
      <c r="AD47" s="730"/>
      <c r="AE47" s="730"/>
      <c r="AF47" s="730"/>
      <c r="AG47" s="731"/>
      <c r="AH47" s="731"/>
      <c r="AI47" s="731"/>
      <c r="AJ47" s="731"/>
      <c r="AK47" s="731"/>
      <c r="AL47" s="731"/>
      <c r="AM47" s="731"/>
      <c r="AN47" s="731"/>
      <c r="AO47" s="731"/>
      <c r="AP47" s="731"/>
      <c r="AQ47" s="731"/>
      <c r="AR47" s="731"/>
      <c r="AS47" s="731"/>
      <c r="AT47" s="731"/>
      <c r="AU47" s="731"/>
    </row>
    <row r="48" spans="2:47" s="329" customFormat="1" ht="13.2" x14ac:dyDescent="0.25">
      <c r="B48" s="260" t="s">
        <v>530</v>
      </c>
      <c r="C48" s="347" t="s">
        <v>142</v>
      </c>
      <c r="D48" s="396">
        <f>SUM(E48:AB48)</f>
        <v>0</v>
      </c>
      <c r="E48" s="690">
        <f t="shared" si="25"/>
        <v>0</v>
      </c>
      <c r="F48" s="691">
        <f t="shared" si="25"/>
        <v>0</v>
      </c>
      <c r="G48" s="691">
        <f t="shared" si="25"/>
        <v>0</v>
      </c>
      <c r="H48" s="691">
        <f t="shared" si="25"/>
        <v>0</v>
      </c>
      <c r="I48" s="692">
        <f t="shared" si="25"/>
        <v>0</v>
      </c>
      <c r="J48" s="692">
        <f t="shared" si="25"/>
        <v>0</v>
      </c>
      <c r="K48" s="692">
        <f t="shared" si="25"/>
        <v>0</v>
      </c>
      <c r="L48" s="692">
        <f t="shared" si="25"/>
        <v>0</v>
      </c>
      <c r="M48" s="692">
        <f t="shared" si="25"/>
        <v>0</v>
      </c>
      <c r="N48" s="692">
        <f t="shared" si="25"/>
        <v>0</v>
      </c>
      <c r="O48" s="692">
        <f t="shared" si="26"/>
        <v>0</v>
      </c>
      <c r="P48" s="692">
        <f t="shared" si="26"/>
        <v>0</v>
      </c>
      <c r="Q48" s="692">
        <f t="shared" si="26"/>
        <v>0</v>
      </c>
      <c r="R48" s="692">
        <f t="shared" si="26"/>
        <v>0</v>
      </c>
      <c r="S48" s="692">
        <f t="shared" si="26"/>
        <v>0</v>
      </c>
      <c r="T48" s="692">
        <f t="shared" si="26"/>
        <v>0</v>
      </c>
      <c r="U48" s="692">
        <f t="shared" si="26"/>
        <v>0</v>
      </c>
      <c r="V48" s="692">
        <f t="shared" si="26"/>
        <v>0</v>
      </c>
      <c r="W48" s="692">
        <f>'Forma 11'!$Z$52</f>
        <v>0</v>
      </c>
      <c r="X48" s="692">
        <f>SUM('Forma 9'!$X$47,'Forma 10'!$X$47,'Forma 12'!$X$48)</f>
        <v>0</v>
      </c>
      <c r="Y48" s="692">
        <f>SUM('Forma 9'!$Y$47,'Forma 10'!$Y$47,'Forma 12'!$Y$48)</f>
        <v>0</v>
      </c>
      <c r="Z48" s="760">
        <f>'Forma 11'!$AC$52</f>
        <v>0</v>
      </c>
      <c r="AA48" s="692">
        <f>SUM('Forma 9'!$AA$48,'Forma 10'!$AA$48,'Forma 12'!$AA$49,)</f>
        <v>0</v>
      </c>
      <c r="AB48" s="693">
        <f>SUM('Forma 9'!$AB$47,'Forma 10'!$AB$47,'Forma 12'!$AB$48)</f>
        <v>0</v>
      </c>
      <c r="AC48" s="729"/>
      <c r="AD48" s="730"/>
      <c r="AE48" s="730"/>
      <c r="AF48" s="730"/>
      <c r="AG48" s="731"/>
      <c r="AH48" s="731"/>
      <c r="AI48" s="731"/>
      <c r="AJ48" s="731"/>
      <c r="AK48" s="731"/>
      <c r="AL48" s="731"/>
      <c r="AM48" s="731"/>
      <c r="AN48" s="731"/>
      <c r="AO48" s="731"/>
      <c r="AP48" s="731"/>
      <c r="AQ48" s="731"/>
      <c r="AR48" s="731"/>
      <c r="AS48" s="731"/>
      <c r="AT48" s="731"/>
      <c r="AU48" s="731"/>
    </row>
    <row r="49" spans="2:47" s="329" customFormat="1" ht="26.4" x14ac:dyDescent="0.25">
      <c r="B49" s="271" t="s">
        <v>163</v>
      </c>
      <c r="C49" s="356" t="s">
        <v>164</v>
      </c>
      <c r="D49" s="396">
        <f t="shared" ref="D49:AU49" si="27">SUM(D50:D52)</f>
        <v>232210.81</v>
      </c>
      <c r="E49" s="732">
        <f t="shared" si="27"/>
        <v>18.14</v>
      </c>
      <c r="F49" s="303">
        <f t="shared" si="27"/>
        <v>0</v>
      </c>
      <c r="G49" s="303">
        <f t="shared" si="27"/>
        <v>0</v>
      </c>
      <c r="H49" s="303">
        <f t="shared" si="27"/>
        <v>0</v>
      </c>
      <c r="I49" s="308">
        <f t="shared" si="27"/>
        <v>0</v>
      </c>
      <c r="J49" s="302">
        <f t="shared" si="27"/>
        <v>578.61</v>
      </c>
      <c r="K49" s="308">
        <f t="shared" si="27"/>
        <v>0</v>
      </c>
      <c r="L49" s="308">
        <f t="shared" si="27"/>
        <v>0</v>
      </c>
      <c r="M49" s="308">
        <f t="shared" si="27"/>
        <v>0</v>
      </c>
      <c r="N49" s="302">
        <f t="shared" si="27"/>
        <v>228526.31</v>
      </c>
      <c r="O49" s="308">
        <f t="shared" si="27"/>
        <v>0</v>
      </c>
      <c r="P49" s="308">
        <f t="shared" si="27"/>
        <v>0</v>
      </c>
      <c r="Q49" s="308">
        <f t="shared" si="27"/>
        <v>0</v>
      </c>
      <c r="R49" s="308">
        <f t="shared" si="27"/>
        <v>0</v>
      </c>
      <c r="S49" s="308">
        <f t="shared" si="27"/>
        <v>0</v>
      </c>
      <c r="T49" s="308">
        <f t="shared" si="27"/>
        <v>0</v>
      </c>
      <c r="U49" s="308">
        <f t="shared" si="27"/>
        <v>0</v>
      </c>
      <c r="V49" s="308">
        <f t="shared" si="27"/>
        <v>0</v>
      </c>
      <c r="W49" s="308">
        <f t="shared" si="27"/>
        <v>0</v>
      </c>
      <c r="X49" s="308">
        <f t="shared" si="27"/>
        <v>0</v>
      </c>
      <c r="Y49" s="308">
        <f t="shared" si="27"/>
        <v>0</v>
      </c>
      <c r="Z49" s="763">
        <f t="shared" si="27"/>
        <v>0</v>
      </c>
      <c r="AA49" s="308">
        <f t="shared" si="27"/>
        <v>0</v>
      </c>
      <c r="AB49" s="734">
        <f t="shared" si="27"/>
        <v>3087.75</v>
      </c>
      <c r="AC49" s="732">
        <f t="shared" si="27"/>
        <v>18.14</v>
      </c>
      <c r="AD49" s="303">
        <f t="shared" si="27"/>
        <v>0</v>
      </c>
      <c r="AE49" s="303">
        <f t="shared" si="27"/>
        <v>0</v>
      </c>
      <c r="AF49" s="303">
        <f t="shared" si="27"/>
        <v>0</v>
      </c>
      <c r="AG49" s="308">
        <f t="shared" si="27"/>
        <v>0</v>
      </c>
      <c r="AH49" s="302">
        <f t="shared" si="27"/>
        <v>578.61</v>
      </c>
      <c r="AI49" s="308">
        <f t="shared" si="27"/>
        <v>0</v>
      </c>
      <c r="AJ49" s="308">
        <f t="shared" si="27"/>
        <v>0</v>
      </c>
      <c r="AK49" s="308">
        <f t="shared" si="27"/>
        <v>0</v>
      </c>
      <c r="AL49" s="302">
        <f t="shared" si="27"/>
        <v>228526.31</v>
      </c>
      <c r="AM49" s="308">
        <f t="shared" si="27"/>
        <v>0</v>
      </c>
      <c r="AN49" s="308">
        <f t="shared" si="27"/>
        <v>0</v>
      </c>
      <c r="AO49" s="308">
        <f t="shared" si="27"/>
        <v>0</v>
      </c>
      <c r="AP49" s="308">
        <f t="shared" si="27"/>
        <v>0</v>
      </c>
      <c r="AQ49" s="308">
        <f t="shared" si="27"/>
        <v>0</v>
      </c>
      <c r="AR49" s="308">
        <f t="shared" si="27"/>
        <v>0</v>
      </c>
      <c r="AS49" s="308">
        <f t="shared" si="27"/>
        <v>0</v>
      </c>
      <c r="AT49" s="308">
        <f t="shared" si="27"/>
        <v>0</v>
      </c>
      <c r="AU49" s="308">
        <f t="shared" si="27"/>
        <v>0</v>
      </c>
    </row>
    <row r="50" spans="2:47" s="329" customFormat="1" ht="13.2" x14ac:dyDescent="0.25">
      <c r="B50" s="260" t="s">
        <v>165</v>
      </c>
      <c r="C50" s="660" t="s">
        <v>166</v>
      </c>
      <c r="D50" s="396">
        <f>SUM(E50:AB50)</f>
        <v>232210.81</v>
      </c>
      <c r="E50" s="700">
        <f t="shared" ref="E50:N52" si="28">SUM(AC50)</f>
        <v>18.14</v>
      </c>
      <c r="F50" s="691">
        <f t="shared" si="28"/>
        <v>0</v>
      </c>
      <c r="G50" s="691">
        <f t="shared" si="28"/>
        <v>0</v>
      </c>
      <c r="H50" s="691">
        <f t="shared" si="28"/>
        <v>0</v>
      </c>
      <c r="I50" s="692">
        <f t="shared" si="28"/>
        <v>0</v>
      </c>
      <c r="J50" s="701">
        <f t="shared" si="28"/>
        <v>578.61</v>
      </c>
      <c r="K50" s="692">
        <f t="shared" si="28"/>
        <v>0</v>
      </c>
      <c r="L50" s="692">
        <f t="shared" si="28"/>
        <v>0</v>
      </c>
      <c r="M50" s="692">
        <f t="shared" si="28"/>
        <v>0</v>
      </c>
      <c r="N50" s="701">
        <f t="shared" si="28"/>
        <v>228526.31</v>
      </c>
      <c r="O50" s="692">
        <f t="shared" ref="O50:V52" si="29">SUM(AM50)</f>
        <v>0</v>
      </c>
      <c r="P50" s="692">
        <f t="shared" si="29"/>
        <v>0</v>
      </c>
      <c r="Q50" s="692">
        <f t="shared" si="29"/>
        <v>0</v>
      </c>
      <c r="R50" s="692">
        <f t="shared" si="29"/>
        <v>0</v>
      </c>
      <c r="S50" s="692">
        <f t="shared" si="29"/>
        <v>0</v>
      </c>
      <c r="T50" s="692">
        <f t="shared" si="29"/>
        <v>0</v>
      </c>
      <c r="U50" s="692">
        <f t="shared" si="29"/>
        <v>0</v>
      </c>
      <c r="V50" s="692">
        <f t="shared" si="29"/>
        <v>0</v>
      </c>
      <c r="W50" s="692">
        <f>'Forma 11'!$Z$54</f>
        <v>0</v>
      </c>
      <c r="X50" s="692">
        <f>SUM('Forma 9'!$X$49,'Forma 10'!$X$49,'Forma 12'!$X$50)</f>
        <v>0</v>
      </c>
      <c r="Y50" s="692">
        <f>SUM('Forma 9'!$Y$49,'Forma 10'!$Y$49,'Forma 12'!$Y$50)</f>
        <v>0</v>
      </c>
      <c r="Z50" s="760">
        <f>'Forma 11'!$AC$54</f>
        <v>0</v>
      </c>
      <c r="AA50" s="692">
        <f>SUM('Forma 9'!$AA$50,'Forma 10'!$AA$50,'Forma 12'!$AA$51,)</f>
        <v>0</v>
      </c>
      <c r="AB50" s="735">
        <f>SUM('Forma 9'!$AB$49,'Forma 10'!$AB$49,'Forma 12'!$AB$50)</f>
        <v>3087.75</v>
      </c>
      <c r="AC50" s="733">
        <v>18.14</v>
      </c>
      <c r="AD50" s="730"/>
      <c r="AE50" s="730"/>
      <c r="AF50" s="730"/>
      <c r="AG50" s="731"/>
      <c r="AH50" s="736">
        <v>578.61</v>
      </c>
      <c r="AI50" s="731"/>
      <c r="AJ50" s="731"/>
      <c r="AK50" s="731"/>
      <c r="AL50" s="736">
        <v>228526.31</v>
      </c>
      <c r="AM50" s="731"/>
      <c r="AN50" s="731"/>
      <c r="AO50" s="731"/>
      <c r="AP50" s="731"/>
      <c r="AQ50" s="731"/>
      <c r="AR50" s="731"/>
      <c r="AS50" s="731"/>
      <c r="AT50" s="731"/>
      <c r="AU50" s="731"/>
    </row>
    <row r="51" spans="2:47" s="329" customFormat="1" ht="13.2" x14ac:dyDescent="0.25">
      <c r="B51" s="260" t="s">
        <v>167</v>
      </c>
      <c r="C51" s="341" t="s">
        <v>168</v>
      </c>
      <c r="D51" s="396">
        <f>SUM(E51:AB51)</f>
        <v>0</v>
      </c>
      <c r="E51" s="690">
        <f t="shared" si="28"/>
        <v>0</v>
      </c>
      <c r="F51" s="691">
        <f t="shared" si="28"/>
        <v>0</v>
      </c>
      <c r="G51" s="691">
        <f t="shared" si="28"/>
        <v>0</v>
      </c>
      <c r="H51" s="691">
        <f t="shared" si="28"/>
        <v>0</v>
      </c>
      <c r="I51" s="692">
        <f t="shared" si="28"/>
        <v>0</v>
      </c>
      <c r="J51" s="692">
        <f t="shared" si="28"/>
        <v>0</v>
      </c>
      <c r="K51" s="692">
        <f t="shared" si="28"/>
        <v>0</v>
      </c>
      <c r="L51" s="692">
        <f t="shared" si="28"/>
        <v>0</v>
      </c>
      <c r="M51" s="692">
        <f t="shared" si="28"/>
        <v>0</v>
      </c>
      <c r="N51" s="692">
        <f t="shared" si="28"/>
        <v>0</v>
      </c>
      <c r="O51" s="692">
        <f t="shared" si="29"/>
        <v>0</v>
      </c>
      <c r="P51" s="692">
        <f t="shared" si="29"/>
        <v>0</v>
      </c>
      <c r="Q51" s="692">
        <f t="shared" si="29"/>
        <v>0</v>
      </c>
      <c r="R51" s="692">
        <f t="shared" si="29"/>
        <v>0</v>
      </c>
      <c r="S51" s="692">
        <f t="shared" si="29"/>
        <v>0</v>
      </c>
      <c r="T51" s="692">
        <f t="shared" si="29"/>
        <v>0</v>
      </c>
      <c r="U51" s="692">
        <f t="shared" si="29"/>
        <v>0</v>
      </c>
      <c r="V51" s="692">
        <f t="shared" si="29"/>
        <v>0</v>
      </c>
      <c r="W51" s="692">
        <f>'Forma 11'!$Z$55</f>
        <v>0</v>
      </c>
      <c r="X51" s="692">
        <f>SUM('Forma 9'!$X$50,'Forma 10'!$X$50,'Forma 12'!$X$51)</f>
        <v>0</v>
      </c>
      <c r="Y51" s="692">
        <f>SUM('Forma 9'!$Y$50,'Forma 10'!$Y$50,'Forma 12'!$Y$51)</f>
        <v>0</v>
      </c>
      <c r="Z51" s="760">
        <f>'Forma 11'!$AC$55</f>
        <v>0</v>
      </c>
      <c r="AA51" s="692">
        <f>SUM('Forma 9'!$AA$51,'Forma 10'!$AA$51,'Forma 12'!$AA$52,)</f>
        <v>0</v>
      </c>
      <c r="AB51" s="693">
        <f>SUM('Forma 9'!$AB$50,'Forma 10'!$AB$50,'Forma 12'!$AB$51)</f>
        <v>0</v>
      </c>
      <c r="AC51" s="729"/>
      <c r="AD51" s="730"/>
      <c r="AE51" s="730"/>
      <c r="AF51" s="730"/>
      <c r="AG51" s="731"/>
      <c r="AH51" s="731"/>
      <c r="AI51" s="731"/>
      <c r="AJ51" s="731"/>
      <c r="AK51" s="731"/>
      <c r="AL51" s="731"/>
      <c r="AM51" s="731"/>
      <c r="AN51" s="731"/>
      <c r="AO51" s="731"/>
      <c r="AP51" s="731"/>
      <c r="AQ51" s="731"/>
      <c r="AR51" s="731"/>
      <c r="AS51" s="731"/>
      <c r="AT51" s="731"/>
      <c r="AU51" s="731"/>
    </row>
    <row r="52" spans="2:47" s="329" customFormat="1" ht="13.2" x14ac:dyDescent="0.25">
      <c r="B52" s="260" t="s">
        <v>169</v>
      </c>
      <c r="C52" s="347" t="s">
        <v>170</v>
      </c>
      <c r="D52" s="396">
        <f>SUM(E52:AB52)</f>
        <v>0</v>
      </c>
      <c r="E52" s="690">
        <f t="shared" si="28"/>
        <v>0</v>
      </c>
      <c r="F52" s="691">
        <f t="shared" si="28"/>
        <v>0</v>
      </c>
      <c r="G52" s="691">
        <f t="shared" si="28"/>
        <v>0</v>
      </c>
      <c r="H52" s="691">
        <f t="shared" si="28"/>
        <v>0</v>
      </c>
      <c r="I52" s="692">
        <f t="shared" si="28"/>
        <v>0</v>
      </c>
      <c r="J52" s="692">
        <f t="shared" si="28"/>
        <v>0</v>
      </c>
      <c r="K52" s="692">
        <f t="shared" si="28"/>
        <v>0</v>
      </c>
      <c r="L52" s="692">
        <f t="shared" si="28"/>
        <v>0</v>
      </c>
      <c r="M52" s="692">
        <f t="shared" si="28"/>
        <v>0</v>
      </c>
      <c r="N52" s="692">
        <f t="shared" si="28"/>
        <v>0</v>
      </c>
      <c r="O52" s="692">
        <f t="shared" si="29"/>
        <v>0</v>
      </c>
      <c r="P52" s="692">
        <f t="shared" si="29"/>
        <v>0</v>
      </c>
      <c r="Q52" s="692">
        <f t="shared" si="29"/>
        <v>0</v>
      </c>
      <c r="R52" s="692">
        <f t="shared" si="29"/>
        <v>0</v>
      </c>
      <c r="S52" s="692">
        <f t="shared" si="29"/>
        <v>0</v>
      </c>
      <c r="T52" s="692">
        <f t="shared" si="29"/>
        <v>0</v>
      </c>
      <c r="U52" s="692">
        <f t="shared" si="29"/>
        <v>0</v>
      </c>
      <c r="V52" s="692">
        <f t="shared" si="29"/>
        <v>0</v>
      </c>
      <c r="W52" s="692">
        <f>'Forma 11'!$Z$56</f>
        <v>0</v>
      </c>
      <c r="X52" s="692">
        <f>SUM('Forma 9'!$X$51,'Forma 10'!$X$51,'Forma 12'!$X$52)</f>
        <v>0</v>
      </c>
      <c r="Y52" s="692">
        <f>SUM('Forma 9'!$Y$51,'Forma 10'!$Y$51,'Forma 12'!$Y$52)</f>
        <v>0</v>
      </c>
      <c r="Z52" s="760">
        <f>'Forma 11'!$AC$56</f>
        <v>0</v>
      </c>
      <c r="AA52" s="692">
        <f>SUM('Forma 9'!$AA$52,'Forma 10'!$AA$52,'Forma 12'!$AA$53,)</f>
        <v>0</v>
      </c>
      <c r="AB52" s="693">
        <f>SUM('Forma 9'!$AB$51,'Forma 10'!$AB$51,'Forma 12'!$AB$52)</f>
        <v>0</v>
      </c>
      <c r="AC52" s="729"/>
      <c r="AD52" s="730"/>
      <c r="AE52" s="730"/>
      <c r="AF52" s="730"/>
      <c r="AG52" s="731"/>
      <c r="AH52" s="731"/>
      <c r="AI52" s="731"/>
      <c r="AJ52" s="731"/>
      <c r="AK52" s="731"/>
      <c r="AL52" s="731"/>
      <c r="AM52" s="731"/>
      <c r="AN52" s="731"/>
      <c r="AO52" s="731"/>
      <c r="AP52" s="731"/>
      <c r="AQ52" s="731"/>
      <c r="AR52" s="731"/>
      <c r="AS52" s="731"/>
      <c r="AT52" s="731"/>
      <c r="AU52" s="731"/>
    </row>
    <row r="53" spans="2:47" s="329" customFormat="1" ht="13.2" x14ac:dyDescent="0.25">
      <c r="B53" s="271" t="s">
        <v>171</v>
      </c>
      <c r="C53" s="405" t="s">
        <v>172</v>
      </c>
      <c r="D53" s="396">
        <f t="shared" ref="D53:AU53" si="30">SUM(D54:D56)</f>
        <v>3400</v>
      </c>
      <c r="E53" s="407">
        <f t="shared" si="30"/>
        <v>0</v>
      </c>
      <c r="F53" s="303">
        <f t="shared" si="30"/>
        <v>0</v>
      </c>
      <c r="G53" s="303">
        <f t="shared" si="30"/>
        <v>0</v>
      </c>
      <c r="H53" s="303">
        <f t="shared" si="30"/>
        <v>0</v>
      </c>
      <c r="I53" s="308">
        <f t="shared" si="30"/>
        <v>0</v>
      </c>
      <c r="J53" s="308">
        <f t="shared" si="30"/>
        <v>0</v>
      </c>
      <c r="K53" s="308">
        <f t="shared" si="30"/>
        <v>0</v>
      </c>
      <c r="L53" s="308">
        <f t="shared" si="30"/>
        <v>0</v>
      </c>
      <c r="M53" s="308">
        <f t="shared" si="30"/>
        <v>0</v>
      </c>
      <c r="N53" s="308">
        <f t="shared" si="30"/>
        <v>0</v>
      </c>
      <c r="O53" s="308">
        <f t="shared" si="30"/>
        <v>0</v>
      </c>
      <c r="P53" s="308">
        <f t="shared" si="30"/>
        <v>0</v>
      </c>
      <c r="Q53" s="308">
        <f t="shared" si="30"/>
        <v>0</v>
      </c>
      <c r="R53" s="308">
        <f t="shared" si="30"/>
        <v>0</v>
      </c>
      <c r="S53" s="308">
        <f t="shared" si="30"/>
        <v>0</v>
      </c>
      <c r="T53" s="308">
        <f t="shared" si="30"/>
        <v>0</v>
      </c>
      <c r="U53" s="308">
        <f t="shared" si="30"/>
        <v>0</v>
      </c>
      <c r="V53" s="302">
        <f t="shared" si="30"/>
        <v>3400</v>
      </c>
      <c r="W53" s="308">
        <f t="shared" si="30"/>
        <v>0</v>
      </c>
      <c r="X53" s="308">
        <f t="shared" si="30"/>
        <v>0</v>
      </c>
      <c r="Y53" s="308">
        <f t="shared" si="30"/>
        <v>0</v>
      </c>
      <c r="Z53" s="763">
        <f t="shared" si="30"/>
        <v>0</v>
      </c>
      <c r="AA53" s="308">
        <f t="shared" si="30"/>
        <v>0</v>
      </c>
      <c r="AB53" s="694">
        <f t="shared" si="30"/>
        <v>0</v>
      </c>
      <c r="AC53" s="407">
        <f t="shared" si="30"/>
        <v>0</v>
      </c>
      <c r="AD53" s="303">
        <f t="shared" si="30"/>
        <v>0</v>
      </c>
      <c r="AE53" s="303">
        <f t="shared" si="30"/>
        <v>0</v>
      </c>
      <c r="AF53" s="303">
        <f t="shared" si="30"/>
        <v>0</v>
      </c>
      <c r="AG53" s="308">
        <f t="shared" si="30"/>
        <v>0</v>
      </c>
      <c r="AH53" s="308">
        <f t="shared" si="30"/>
        <v>0</v>
      </c>
      <c r="AI53" s="308">
        <f t="shared" si="30"/>
        <v>0</v>
      </c>
      <c r="AJ53" s="308">
        <f t="shared" si="30"/>
        <v>0</v>
      </c>
      <c r="AK53" s="308">
        <f t="shared" si="30"/>
        <v>0</v>
      </c>
      <c r="AL53" s="308">
        <f t="shared" si="30"/>
        <v>0</v>
      </c>
      <c r="AM53" s="308">
        <f t="shared" si="30"/>
        <v>0</v>
      </c>
      <c r="AN53" s="308">
        <f t="shared" si="30"/>
        <v>0</v>
      </c>
      <c r="AO53" s="308">
        <f t="shared" si="30"/>
        <v>0</v>
      </c>
      <c r="AP53" s="308">
        <f t="shared" si="30"/>
        <v>0</v>
      </c>
      <c r="AQ53" s="308">
        <f t="shared" si="30"/>
        <v>0</v>
      </c>
      <c r="AR53" s="308">
        <f t="shared" si="30"/>
        <v>0</v>
      </c>
      <c r="AS53" s="308">
        <f t="shared" si="30"/>
        <v>0</v>
      </c>
      <c r="AT53" s="302">
        <f t="shared" si="30"/>
        <v>3400</v>
      </c>
      <c r="AU53" s="308">
        <f t="shared" si="30"/>
        <v>0</v>
      </c>
    </row>
    <row r="54" spans="2:47" s="329" customFormat="1" ht="13.2" x14ac:dyDescent="0.25">
      <c r="B54" s="260" t="s">
        <v>173</v>
      </c>
      <c r="C54" s="347" t="s">
        <v>174</v>
      </c>
      <c r="D54" s="396">
        <f>SUM(E54:AB54)</f>
        <v>0</v>
      </c>
      <c r="E54" s="690">
        <f t="shared" ref="E54:N56" si="31">SUM(AC54)</f>
        <v>0</v>
      </c>
      <c r="F54" s="691">
        <f t="shared" si="31"/>
        <v>0</v>
      </c>
      <c r="G54" s="691">
        <f t="shared" si="31"/>
        <v>0</v>
      </c>
      <c r="H54" s="691">
        <f t="shared" si="31"/>
        <v>0</v>
      </c>
      <c r="I54" s="692">
        <f t="shared" si="31"/>
        <v>0</v>
      </c>
      <c r="J54" s="692">
        <f t="shared" si="31"/>
        <v>0</v>
      </c>
      <c r="K54" s="692">
        <f t="shared" si="31"/>
        <v>0</v>
      </c>
      <c r="L54" s="692">
        <f t="shared" si="31"/>
        <v>0</v>
      </c>
      <c r="M54" s="692">
        <f t="shared" si="31"/>
        <v>0</v>
      </c>
      <c r="N54" s="692">
        <f t="shared" si="31"/>
        <v>0</v>
      </c>
      <c r="O54" s="692">
        <f t="shared" ref="O54:V56" si="32">SUM(AM54)</f>
        <v>0</v>
      </c>
      <c r="P54" s="692">
        <f t="shared" si="32"/>
        <v>0</v>
      </c>
      <c r="Q54" s="692">
        <f t="shared" si="32"/>
        <v>0</v>
      </c>
      <c r="R54" s="692">
        <f t="shared" si="32"/>
        <v>0</v>
      </c>
      <c r="S54" s="692">
        <f t="shared" si="32"/>
        <v>0</v>
      </c>
      <c r="T54" s="692">
        <f t="shared" si="32"/>
        <v>0</v>
      </c>
      <c r="U54" s="692">
        <f t="shared" si="32"/>
        <v>0</v>
      </c>
      <c r="V54" s="692">
        <f t="shared" si="32"/>
        <v>0</v>
      </c>
      <c r="W54" s="692">
        <f>'Forma 11'!$Z$58</f>
        <v>0</v>
      </c>
      <c r="X54" s="692">
        <f>SUM('Forma 9'!$X$53,'Forma 10'!$X$53,'Forma 12'!$X$54)</f>
        <v>0</v>
      </c>
      <c r="Y54" s="692">
        <f>SUM('Forma 9'!$Y$53,'Forma 10'!$Y$53,'Forma 12'!$Y$54)</f>
        <v>0</v>
      </c>
      <c r="Z54" s="760">
        <f>'Forma 11'!$AC$58</f>
        <v>0</v>
      </c>
      <c r="AA54" s="692">
        <f>SUM('Forma 9'!$AA$54,'Forma 10'!$AA$54,'Forma 12'!$AA$55,)</f>
        <v>0</v>
      </c>
      <c r="AB54" s="693">
        <f>SUM('Forma 9'!$AB$53,'Forma 10'!$AB$53,'Forma 12'!$AB$54)</f>
        <v>0</v>
      </c>
      <c r="AC54" s="729"/>
      <c r="AD54" s="730"/>
      <c r="AE54" s="730"/>
      <c r="AF54" s="730"/>
      <c r="AG54" s="731"/>
      <c r="AH54" s="731"/>
      <c r="AI54" s="731"/>
      <c r="AJ54" s="731"/>
      <c r="AK54" s="731"/>
      <c r="AL54" s="731"/>
      <c r="AM54" s="731"/>
      <c r="AN54" s="731"/>
      <c r="AO54" s="731"/>
      <c r="AP54" s="731"/>
      <c r="AQ54" s="731"/>
      <c r="AR54" s="731"/>
      <c r="AS54" s="731"/>
      <c r="AT54" s="731"/>
      <c r="AU54" s="731"/>
    </row>
    <row r="55" spans="2:47" s="329" customFormat="1" ht="13.2" x14ac:dyDescent="0.25">
      <c r="B55" s="260" t="s">
        <v>175</v>
      </c>
      <c r="C55" s="347" t="s">
        <v>176</v>
      </c>
      <c r="D55" s="396">
        <f>SUM(E55:AB55)</f>
        <v>3400</v>
      </c>
      <c r="E55" s="690">
        <f t="shared" si="31"/>
        <v>0</v>
      </c>
      <c r="F55" s="691">
        <f t="shared" si="31"/>
        <v>0</v>
      </c>
      <c r="G55" s="691">
        <f t="shared" si="31"/>
        <v>0</v>
      </c>
      <c r="H55" s="691">
        <f t="shared" si="31"/>
        <v>0</v>
      </c>
      <c r="I55" s="692">
        <f t="shared" si="31"/>
        <v>0</v>
      </c>
      <c r="J55" s="692">
        <f t="shared" si="31"/>
        <v>0</v>
      </c>
      <c r="K55" s="692">
        <f t="shared" si="31"/>
        <v>0</v>
      </c>
      <c r="L55" s="692">
        <f t="shared" si="31"/>
        <v>0</v>
      </c>
      <c r="M55" s="692">
        <f t="shared" si="31"/>
        <v>0</v>
      </c>
      <c r="N55" s="692">
        <f t="shared" si="31"/>
        <v>0</v>
      </c>
      <c r="O55" s="692">
        <f t="shared" si="32"/>
        <v>0</v>
      </c>
      <c r="P55" s="692">
        <f t="shared" si="32"/>
        <v>0</v>
      </c>
      <c r="Q55" s="692">
        <f t="shared" si="32"/>
        <v>0</v>
      </c>
      <c r="R55" s="692">
        <f t="shared" si="32"/>
        <v>0</v>
      </c>
      <c r="S55" s="692">
        <f t="shared" si="32"/>
        <v>0</v>
      </c>
      <c r="T55" s="692">
        <f t="shared" si="32"/>
        <v>0</v>
      </c>
      <c r="U55" s="692">
        <f t="shared" si="32"/>
        <v>0</v>
      </c>
      <c r="V55" s="701">
        <f t="shared" si="32"/>
        <v>3400</v>
      </c>
      <c r="W55" s="692">
        <f>'Forma 11'!$Z$59</f>
        <v>0</v>
      </c>
      <c r="X55" s="692">
        <f>SUM('Forma 9'!$X$54,'Forma 10'!$X$54,'Forma 12'!$X$55)</f>
        <v>0</v>
      </c>
      <c r="Y55" s="692">
        <f>SUM('Forma 9'!$Y$54,'Forma 10'!$Y$54,'Forma 12'!$Y$55)</f>
        <v>0</v>
      </c>
      <c r="Z55" s="760">
        <f>'Forma 11'!$AC$59</f>
        <v>0</v>
      </c>
      <c r="AA55" s="692">
        <f>SUM('Forma 9'!$AA$55,'Forma 10'!$AA$55,'Forma 12'!$AA$56,)</f>
        <v>0</v>
      </c>
      <c r="AB55" s="693">
        <f>SUM('Forma 9'!$AB$54,'Forma 10'!$AB$54,'Forma 12'!$AB$55)</f>
        <v>0</v>
      </c>
      <c r="AC55" s="729"/>
      <c r="AD55" s="730"/>
      <c r="AE55" s="730"/>
      <c r="AF55" s="730"/>
      <c r="AG55" s="731"/>
      <c r="AH55" s="731"/>
      <c r="AI55" s="731"/>
      <c r="AJ55" s="731"/>
      <c r="AK55" s="731"/>
      <c r="AL55" s="731"/>
      <c r="AM55" s="731"/>
      <c r="AN55" s="731"/>
      <c r="AO55" s="731"/>
      <c r="AP55" s="731"/>
      <c r="AQ55" s="731"/>
      <c r="AR55" s="731"/>
      <c r="AS55" s="731"/>
      <c r="AT55" s="736">
        <v>3400</v>
      </c>
      <c r="AU55" s="731"/>
    </row>
    <row r="56" spans="2:47" s="329" customFormat="1" ht="13.2" x14ac:dyDescent="0.25">
      <c r="B56" s="260" t="s">
        <v>177</v>
      </c>
      <c r="C56" s="347" t="s">
        <v>142</v>
      </c>
      <c r="D56" s="396">
        <f>SUM(E56:AB56)</f>
        <v>0</v>
      </c>
      <c r="E56" s="690">
        <f t="shared" si="31"/>
        <v>0</v>
      </c>
      <c r="F56" s="691">
        <f t="shared" si="31"/>
        <v>0</v>
      </c>
      <c r="G56" s="691">
        <f t="shared" si="31"/>
        <v>0</v>
      </c>
      <c r="H56" s="691">
        <f t="shared" si="31"/>
        <v>0</v>
      </c>
      <c r="I56" s="692">
        <f t="shared" si="31"/>
        <v>0</v>
      </c>
      <c r="J56" s="692">
        <f t="shared" si="31"/>
        <v>0</v>
      </c>
      <c r="K56" s="692">
        <f t="shared" si="31"/>
        <v>0</v>
      </c>
      <c r="L56" s="692">
        <f t="shared" si="31"/>
        <v>0</v>
      </c>
      <c r="M56" s="692">
        <f t="shared" si="31"/>
        <v>0</v>
      </c>
      <c r="N56" s="692">
        <f t="shared" si="31"/>
        <v>0</v>
      </c>
      <c r="O56" s="692">
        <f t="shared" si="32"/>
        <v>0</v>
      </c>
      <c r="P56" s="692">
        <f t="shared" si="32"/>
        <v>0</v>
      </c>
      <c r="Q56" s="692">
        <f t="shared" si="32"/>
        <v>0</v>
      </c>
      <c r="R56" s="692">
        <f t="shared" si="32"/>
        <v>0</v>
      </c>
      <c r="S56" s="692">
        <f t="shared" si="32"/>
        <v>0</v>
      </c>
      <c r="T56" s="692">
        <f t="shared" si="32"/>
        <v>0</v>
      </c>
      <c r="U56" s="692">
        <f t="shared" si="32"/>
        <v>0</v>
      </c>
      <c r="V56" s="692">
        <f t="shared" si="32"/>
        <v>0</v>
      </c>
      <c r="W56" s="692">
        <f>'Forma 11'!$Z$60</f>
        <v>0</v>
      </c>
      <c r="X56" s="692">
        <f>SUM('Forma 9'!$X$55,'Forma 10'!$X$55,'Forma 12'!$X$56)</f>
        <v>0</v>
      </c>
      <c r="Y56" s="692">
        <f>SUM('Forma 9'!$Y$55,'Forma 10'!$Y$55,'Forma 12'!$Y$56)</f>
        <v>0</v>
      </c>
      <c r="Z56" s="760">
        <f>'Forma 11'!$AC$60</f>
        <v>0</v>
      </c>
      <c r="AA56" s="692">
        <f>SUM('Forma 9'!$AA$56,'Forma 10'!$AA$56,'Forma 12'!$AA$57,)</f>
        <v>0</v>
      </c>
      <c r="AB56" s="693">
        <f>SUM('Forma 9'!$AB$55,'Forma 10'!$AB$55,'Forma 12'!$AB$56)</f>
        <v>0</v>
      </c>
      <c r="AC56" s="729"/>
      <c r="AD56" s="730"/>
      <c r="AE56" s="730"/>
      <c r="AF56" s="730"/>
      <c r="AG56" s="731"/>
      <c r="AH56" s="731"/>
      <c r="AI56" s="731"/>
      <c r="AJ56" s="731"/>
      <c r="AK56" s="731"/>
      <c r="AL56" s="731"/>
      <c r="AM56" s="731"/>
      <c r="AN56" s="731"/>
      <c r="AO56" s="731"/>
      <c r="AP56" s="731"/>
      <c r="AQ56" s="731"/>
      <c r="AR56" s="731"/>
      <c r="AS56" s="731"/>
      <c r="AT56" s="731"/>
      <c r="AU56" s="731"/>
    </row>
    <row r="57" spans="2:47" s="329" customFormat="1" ht="13.2" x14ac:dyDescent="0.25">
      <c r="B57" s="286" t="s">
        <v>178</v>
      </c>
      <c r="C57" s="356" t="s">
        <v>179</v>
      </c>
      <c r="D57" s="396">
        <f t="shared" ref="D57:AU57" si="33">SUM(D58:D64)</f>
        <v>15372.189999999999</v>
      </c>
      <c r="E57" s="732">
        <f t="shared" si="33"/>
        <v>14964.359999999999</v>
      </c>
      <c r="F57" s="303">
        <f t="shared" si="33"/>
        <v>0</v>
      </c>
      <c r="G57" s="303">
        <f t="shared" si="33"/>
        <v>0</v>
      </c>
      <c r="H57" s="303">
        <f t="shared" si="33"/>
        <v>0</v>
      </c>
      <c r="I57" s="308">
        <f t="shared" si="33"/>
        <v>0</v>
      </c>
      <c r="J57" s="308">
        <f t="shared" si="33"/>
        <v>0</v>
      </c>
      <c r="K57" s="308">
        <f t="shared" si="33"/>
        <v>0</v>
      </c>
      <c r="L57" s="308">
        <f t="shared" si="33"/>
        <v>0</v>
      </c>
      <c r="M57" s="308">
        <f t="shared" si="33"/>
        <v>0</v>
      </c>
      <c r="N57" s="308">
        <f t="shared" si="33"/>
        <v>0</v>
      </c>
      <c r="O57" s="308">
        <f t="shared" si="33"/>
        <v>0</v>
      </c>
      <c r="P57" s="308">
        <f t="shared" si="33"/>
        <v>0</v>
      </c>
      <c r="Q57" s="308">
        <f t="shared" si="33"/>
        <v>0</v>
      </c>
      <c r="R57" s="308">
        <f t="shared" si="33"/>
        <v>0</v>
      </c>
      <c r="S57" s="308">
        <f t="shared" si="33"/>
        <v>0</v>
      </c>
      <c r="T57" s="308">
        <f t="shared" si="33"/>
        <v>0</v>
      </c>
      <c r="U57" s="308">
        <f t="shared" si="33"/>
        <v>0</v>
      </c>
      <c r="V57" s="308">
        <f t="shared" si="33"/>
        <v>0</v>
      </c>
      <c r="W57" s="308">
        <f t="shared" si="33"/>
        <v>0</v>
      </c>
      <c r="X57" s="308">
        <f t="shared" si="33"/>
        <v>0</v>
      </c>
      <c r="Y57" s="308">
        <f t="shared" si="33"/>
        <v>0</v>
      </c>
      <c r="Z57" s="761">
        <f t="shared" si="33"/>
        <v>407.83</v>
      </c>
      <c r="AA57" s="308">
        <f t="shared" si="33"/>
        <v>0</v>
      </c>
      <c r="AB57" s="694">
        <f t="shared" si="33"/>
        <v>0</v>
      </c>
      <c r="AC57" s="732">
        <f t="shared" si="33"/>
        <v>14964.359999999999</v>
      </c>
      <c r="AD57" s="303">
        <f t="shared" si="33"/>
        <v>0</v>
      </c>
      <c r="AE57" s="303">
        <f t="shared" si="33"/>
        <v>0</v>
      </c>
      <c r="AF57" s="303">
        <f t="shared" si="33"/>
        <v>0</v>
      </c>
      <c r="AG57" s="308">
        <f t="shared" si="33"/>
        <v>0</v>
      </c>
      <c r="AH57" s="308">
        <f t="shared" si="33"/>
        <v>0</v>
      </c>
      <c r="AI57" s="308">
        <f t="shared" si="33"/>
        <v>0</v>
      </c>
      <c r="AJ57" s="308">
        <f t="shared" si="33"/>
        <v>0</v>
      </c>
      <c r="AK57" s="308">
        <f t="shared" si="33"/>
        <v>0</v>
      </c>
      <c r="AL57" s="308">
        <f t="shared" si="33"/>
        <v>0</v>
      </c>
      <c r="AM57" s="308">
        <f t="shared" si="33"/>
        <v>0</v>
      </c>
      <c r="AN57" s="308">
        <f t="shared" si="33"/>
        <v>0</v>
      </c>
      <c r="AO57" s="308">
        <f t="shared" si="33"/>
        <v>0</v>
      </c>
      <c r="AP57" s="308">
        <f t="shared" si="33"/>
        <v>0</v>
      </c>
      <c r="AQ57" s="308">
        <f t="shared" si="33"/>
        <v>0</v>
      </c>
      <c r="AR57" s="308">
        <f t="shared" si="33"/>
        <v>0</v>
      </c>
      <c r="AS57" s="308">
        <f t="shared" si="33"/>
        <v>0</v>
      </c>
      <c r="AT57" s="308">
        <f t="shared" si="33"/>
        <v>0</v>
      </c>
      <c r="AU57" s="308">
        <f t="shared" si="33"/>
        <v>0</v>
      </c>
    </row>
    <row r="58" spans="2:47" s="329" customFormat="1" ht="13.2" x14ac:dyDescent="0.25">
      <c r="B58" s="287" t="s">
        <v>180</v>
      </c>
      <c r="C58" s="358" t="s">
        <v>181</v>
      </c>
      <c r="D58" s="396">
        <f t="shared" ref="D58:D64" si="34">SUM(E58:AB58)</f>
        <v>2270</v>
      </c>
      <c r="E58" s="700">
        <f t="shared" ref="E58:N64" si="35">SUM(AC58)</f>
        <v>2209.5300000000002</v>
      </c>
      <c r="F58" s="691">
        <f t="shared" si="35"/>
        <v>0</v>
      </c>
      <c r="G58" s="691">
        <f t="shared" si="35"/>
        <v>0</v>
      </c>
      <c r="H58" s="691">
        <f t="shared" si="35"/>
        <v>0</v>
      </c>
      <c r="I58" s="692">
        <f t="shared" si="35"/>
        <v>0</v>
      </c>
      <c r="J58" s="692">
        <f t="shared" si="35"/>
        <v>0</v>
      </c>
      <c r="K58" s="692">
        <f t="shared" si="35"/>
        <v>0</v>
      </c>
      <c r="L58" s="692">
        <f t="shared" si="35"/>
        <v>0</v>
      </c>
      <c r="M58" s="692">
        <f t="shared" si="35"/>
        <v>0</v>
      </c>
      <c r="N58" s="692">
        <f t="shared" si="35"/>
        <v>0</v>
      </c>
      <c r="O58" s="692">
        <f t="shared" ref="O58:V64" si="36">SUM(AM58)</f>
        <v>0</v>
      </c>
      <c r="P58" s="692">
        <f t="shared" si="36"/>
        <v>0</v>
      </c>
      <c r="Q58" s="692">
        <f t="shared" si="36"/>
        <v>0</v>
      </c>
      <c r="R58" s="692">
        <f t="shared" si="36"/>
        <v>0</v>
      </c>
      <c r="S58" s="692">
        <f t="shared" si="36"/>
        <v>0</v>
      </c>
      <c r="T58" s="692">
        <f t="shared" si="36"/>
        <v>0</v>
      </c>
      <c r="U58" s="692">
        <f t="shared" si="36"/>
        <v>0</v>
      </c>
      <c r="V58" s="692">
        <f t="shared" si="36"/>
        <v>0</v>
      </c>
      <c r="W58" s="692">
        <f>'Forma 11'!$Z$62</f>
        <v>0</v>
      </c>
      <c r="X58" s="692">
        <f>SUM('Forma 9'!$X$57,'Forma 10'!$X$57,'Forma 12'!$X$58)</f>
        <v>0</v>
      </c>
      <c r="Y58" s="692">
        <f>SUM('Forma 9'!$Y$57,'Forma 10'!$Y$57,'Forma 12'!$Y$58)</f>
        <v>0</v>
      </c>
      <c r="Z58" s="762">
        <f>'Forma 9'!Z57</f>
        <v>60.47</v>
      </c>
      <c r="AA58" s="692">
        <f>SUM('Forma 9'!$AA$57,'Forma 10'!$AA$57,'Forma 12'!$AA$58,)</f>
        <v>0</v>
      </c>
      <c r="AB58" s="693">
        <f>SUM('Forma 9'!$AB$57,'Forma 10'!$AB$57,'Forma 12'!$AB$58)</f>
        <v>0</v>
      </c>
      <c r="AC58" s="733">
        <v>2209.5300000000002</v>
      </c>
      <c r="AD58" s="730"/>
      <c r="AE58" s="730"/>
      <c r="AF58" s="730"/>
      <c r="AG58" s="731"/>
      <c r="AH58" s="731"/>
      <c r="AI58" s="731"/>
      <c r="AJ58" s="731"/>
      <c r="AK58" s="731"/>
      <c r="AL58" s="731"/>
      <c r="AM58" s="731"/>
      <c r="AN58" s="731"/>
      <c r="AO58" s="731"/>
      <c r="AP58" s="731"/>
      <c r="AQ58" s="731"/>
      <c r="AR58" s="731"/>
      <c r="AS58" s="731"/>
      <c r="AT58" s="731"/>
      <c r="AU58" s="731"/>
    </row>
    <row r="59" spans="2:47" s="329" customFormat="1" ht="13.2" x14ac:dyDescent="0.25">
      <c r="B59" s="287" t="s">
        <v>182</v>
      </c>
      <c r="C59" s="358" t="s">
        <v>183</v>
      </c>
      <c r="D59" s="396">
        <f t="shared" si="34"/>
        <v>3345.5899999999997</v>
      </c>
      <c r="E59" s="700">
        <f t="shared" si="35"/>
        <v>3258.12</v>
      </c>
      <c r="F59" s="691">
        <f t="shared" si="35"/>
        <v>0</v>
      </c>
      <c r="G59" s="691">
        <f t="shared" si="35"/>
        <v>0</v>
      </c>
      <c r="H59" s="691">
        <f t="shared" si="35"/>
        <v>0</v>
      </c>
      <c r="I59" s="692">
        <f t="shared" si="35"/>
        <v>0</v>
      </c>
      <c r="J59" s="692">
        <f t="shared" si="35"/>
        <v>0</v>
      </c>
      <c r="K59" s="692">
        <f t="shared" si="35"/>
        <v>0</v>
      </c>
      <c r="L59" s="692">
        <f t="shared" si="35"/>
        <v>0</v>
      </c>
      <c r="M59" s="692">
        <f t="shared" si="35"/>
        <v>0</v>
      </c>
      <c r="N59" s="692">
        <f t="shared" si="35"/>
        <v>0</v>
      </c>
      <c r="O59" s="692">
        <f t="shared" si="36"/>
        <v>0</v>
      </c>
      <c r="P59" s="692">
        <f t="shared" si="36"/>
        <v>0</v>
      </c>
      <c r="Q59" s="692">
        <f t="shared" si="36"/>
        <v>0</v>
      </c>
      <c r="R59" s="692">
        <f t="shared" si="36"/>
        <v>0</v>
      </c>
      <c r="S59" s="692">
        <f t="shared" si="36"/>
        <v>0</v>
      </c>
      <c r="T59" s="692">
        <f t="shared" si="36"/>
        <v>0</v>
      </c>
      <c r="U59" s="692">
        <f t="shared" si="36"/>
        <v>0</v>
      </c>
      <c r="V59" s="692">
        <f t="shared" si="36"/>
        <v>0</v>
      </c>
      <c r="W59" s="692">
        <f>'Forma 11'!$Z$63</f>
        <v>0</v>
      </c>
      <c r="X59" s="692">
        <f>SUM('Forma 9'!$X$58,'Forma 10'!$X$58,'Forma 12'!$X$59)</f>
        <v>0</v>
      </c>
      <c r="Y59" s="692">
        <f>SUM('Forma 9'!$Y$58,'Forma 10'!$Y$58,'Forma 12'!$Y$59)</f>
        <v>0</v>
      </c>
      <c r="Z59" s="762">
        <f>'Forma 9'!Z58</f>
        <v>87.47</v>
      </c>
      <c r="AA59" s="692">
        <f>SUM('Forma 9'!$AA$58,'Forma 10'!$AA$58,'Forma 12'!$AA$59,)</f>
        <v>0</v>
      </c>
      <c r="AB59" s="693">
        <f>SUM('Forma 9'!$AB$58,'Forma 10'!$AB$58,'Forma 12'!$AB$59)</f>
        <v>0</v>
      </c>
      <c r="AC59" s="733">
        <v>3258.12</v>
      </c>
      <c r="AD59" s="730"/>
      <c r="AE59" s="730"/>
      <c r="AF59" s="730"/>
      <c r="AG59" s="731"/>
      <c r="AH59" s="731"/>
      <c r="AI59" s="731"/>
      <c r="AJ59" s="731"/>
      <c r="AK59" s="731"/>
      <c r="AL59" s="731"/>
      <c r="AM59" s="731"/>
      <c r="AN59" s="731"/>
      <c r="AO59" s="731"/>
      <c r="AP59" s="731"/>
      <c r="AQ59" s="731"/>
      <c r="AR59" s="731"/>
      <c r="AS59" s="731"/>
      <c r="AT59" s="731"/>
      <c r="AU59" s="731"/>
    </row>
    <row r="60" spans="2:47" s="329" customFormat="1" ht="13.2" x14ac:dyDescent="0.25">
      <c r="B60" s="287" t="s">
        <v>184</v>
      </c>
      <c r="C60" s="341" t="s">
        <v>185</v>
      </c>
      <c r="D60" s="396">
        <f t="shared" si="34"/>
        <v>0</v>
      </c>
      <c r="E60" s="690">
        <f t="shared" si="35"/>
        <v>0</v>
      </c>
      <c r="F60" s="691">
        <f t="shared" si="35"/>
        <v>0</v>
      </c>
      <c r="G60" s="691">
        <f t="shared" si="35"/>
        <v>0</v>
      </c>
      <c r="H60" s="691">
        <f t="shared" si="35"/>
        <v>0</v>
      </c>
      <c r="I60" s="692">
        <f t="shared" si="35"/>
        <v>0</v>
      </c>
      <c r="J60" s="692">
        <f t="shared" si="35"/>
        <v>0</v>
      </c>
      <c r="K60" s="692">
        <f t="shared" si="35"/>
        <v>0</v>
      </c>
      <c r="L60" s="692">
        <f t="shared" si="35"/>
        <v>0</v>
      </c>
      <c r="M60" s="692">
        <f t="shared" si="35"/>
        <v>0</v>
      </c>
      <c r="N60" s="692">
        <f t="shared" si="35"/>
        <v>0</v>
      </c>
      <c r="O60" s="692">
        <f t="shared" si="36"/>
        <v>0</v>
      </c>
      <c r="P60" s="692">
        <f t="shared" si="36"/>
        <v>0</v>
      </c>
      <c r="Q60" s="692">
        <f t="shared" si="36"/>
        <v>0</v>
      </c>
      <c r="R60" s="692">
        <f t="shared" si="36"/>
        <v>0</v>
      </c>
      <c r="S60" s="692">
        <f t="shared" si="36"/>
        <v>0</v>
      </c>
      <c r="T60" s="692">
        <f t="shared" si="36"/>
        <v>0</v>
      </c>
      <c r="U60" s="692">
        <f t="shared" si="36"/>
        <v>0</v>
      </c>
      <c r="V60" s="692">
        <f t="shared" si="36"/>
        <v>0</v>
      </c>
      <c r="W60" s="692">
        <f>'Forma 11'!$Z$64</f>
        <v>0</v>
      </c>
      <c r="X60" s="692">
        <f>SUM('Forma 9'!$X$59,'Forma 10'!$X$59,'Forma 12'!$X$60)</f>
        <v>0</v>
      </c>
      <c r="Y60" s="692">
        <f>SUM('Forma 9'!$Y$59,'Forma 10'!$Y$59,'Forma 12'!$Y$60)</f>
        <v>0</v>
      </c>
      <c r="Z60" s="760">
        <f>'Forma 9'!Z59</f>
        <v>0</v>
      </c>
      <c r="AA60" s="692">
        <f>SUM('Forma 9'!$AA$59,'Forma 10'!$AA$59,'Forma 12'!$AA$60,)</f>
        <v>0</v>
      </c>
      <c r="AB60" s="693">
        <f>SUM('Forma 9'!$AB$59,'Forma 10'!$AB$59,'Forma 12'!$AB$60)</f>
        <v>0</v>
      </c>
      <c r="AC60" s="729"/>
      <c r="AD60" s="730"/>
      <c r="AE60" s="730"/>
      <c r="AF60" s="730"/>
      <c r="AG60" s="731"/>
      <c r="AH60" s="731"/>
      <c r="AI60" s="731"/>
      <c r="AJ60" s="731"/>
      <c r="AK60" s="731"/>
      <c r="AL60" s="731"/>
      <c r="AM60" s="731"/>
      <c r="AN60" s="731"/>
      <c r="AO60" s="731"/>
      <c r="AP60" s="731"/>
      <c r="AQ60" s="731"/>
      <c r="AR60" s="731"/>
      <c r="AS60" s="731"/>
      <c r="AT60" s="731"/>
      <c r="AU60" s="731"/>
    </row>
    <row r="61" spans="2:47" s="329" customFormat="1" ht="13.2" x14ac:dyDescent="0.25">
      <c r="B61" s="287" t="s">
        <v>186</v>
      </c>
      <c r="C61" s="355" t="s">
        <v>187</v>
      </c>
      <c r="D61" s="396">
        <f t="shared" si="34"/>
        <v>9756.5999999999985</v>
      </c>
      <c r="E61" s="700">
        <f t="shared" si="35"/>
        <v>9496.7099999999991</v>
      </c>
      <c r="F61" s="691">
        <f t="shared" si="35"/>
        <v>0</v>
      </c>
      <c r="G61" s="691">
        <f t="shared" si="35"/>
        <v>0</v>
      </c>
      <c r="H61" s="691">
        <f t="shared" si="35"/>
        <v>0</v>
      </c>
      <c r="I61" s="692">
        <f t="shared" si="35"/>
        <v>0</v>
      </c>
      <c r="J61" s="692">
        <f t="shared" si="35"/>
        <v>0</v>
      </c>
      <c r="K61" s="692">
        <f t="shared" si="35"/>
        <v>0</v>
      </c>
      <c r="L61" s="692">
        <f t="shared" si="35"/>
        <v>0</v>
      </c>
      <c r="M61" s="692">
        <f t="shared" si="35"/>
        <v>0</v>
      </c>
      <c r="N61" s="692">
        <f t="shared" si="35"/>
        <v>0</v>
      </c>
      <c r="O61" s="692">
        <f t="shared" si="36"/>
        <v>0</v>
      </c>
      <c r="P61" s="692">
        <f t="shared" si="36"/>
        <v>0</v>
      </c>
      <c r="Q61" s="692">
        <f t="shared" si="36"/>
        <v>0</v>
      </c>
      <c r="R61" s="692">
        <f t="shared" si="36"/>
        <v>0</v>
      </c>
      <c r="S61" s="692">
        <f t="shared" si="36"/>
        <v>0</v>
      </c>
      <c r="T61" s="692">
        <f t="shared" si="36"/>
        <v>0</v>
      </c>
      <c r="U61" s="692">
        <f t="shared" si="36"/>
        <v>0</v>
      </c>
      <c r="V61" s="692">
        <f t="shared" si="36"/>
        <v>0</v>
      </c>
      <c r="W61" s="692">
        <f>'Forma 11'!$Z$65</f>
        <v>0</v>
      </c>
      <c r="X61" s="692">
        <f>SUM('Forma 9'!$X$60,'Forma 10'!$X$60,'Forma 12'!$X$61)</f>
        <v>0</v>
      </c>
      <c r="Y61" s="692">
        <f>SUM('Forma 9'!$Y$60,'Forma 10'!$Y$60,'Forma 12'!$Y$61)</f>
        <v>0</v>
      </c>
      <c r="Z61" s="762">
        <f>'Forma 9'!Z60</f>
        <v>259.89</v>
      </c>
      <c r="AA61" s="692">
        <f>SUM('Forma 9'!$AA$60,'Forma 10'!$AA$60,'Forma 12'!$AA$61,)</f>
        <v>0</v>
      </c>
      <c r="AB61" s="693">
        <f>SUM('Forma 9'!$AB$60,'Forma 10'!$AB$60,'Forma 12'!$AB$61)</f>
        <v>0</v>
      </c>
      <c r="AC61" s="733">
        <v>9496.7099999999991</v>
      </c>
      <c r="AD61" s="730"/>
      <c r="AE61" s="730"/>
      <c r="AF61" s="730"/>
      <c r="AG61" s="731"/>
      <c r="AH61" s="731"/>
      <c r="AI61" s="731"/>
      <c r="AJ61" s="731"/>
      <c r="AK61" s="731"/>
      <c r="AL61" s="731"/>
      <c r="AM61" s="731"/>
      <c r="AN61" s="731"/>
      <c r="AO61" s="731"/>
      <c r="AP61" s="731"/>
      <c r="AQ61" s="731"/>
      <c r="AR61" s="731"/>
      <c r="AS61" s="731"/>
      <c r="AT61" s="731"/>
      <c r="AU61" s="731"/>
    </row>
    <row r="62" spans="2:47" s="329" customFormat="1" ht="13.2" x14ac:dyDescent="0.25">
      <c r="B62" s="287" t="s">
        <v>188</v>
      </c>
      <c r="C62" s="341" t="s">
        <v>189</v>
      </c>
      <c r="D62" s="396">
        <f t="shared" si="34"/>
        <v>0</v>
      </c>
      <c r="E62" s="690">
        <f t="shared" si="35"/>
        <v>0</v>
      </c>
      <c r="F62" s="691">
        <f t="shared" si="35"/>
        <v>0</v>
      </c>
      <c r="G62" s="691">
        <f t="shared" si="35"/>
        <v>0</v>
      </c>
      <c r="H62" s="691">
        <f t="shared" si="35"/>
        <v>0</v>
      </c>
      <c r="I62" s="692">
        <f t="shared" si="35"/>
        <v>0</v>
      </c>
      <c r="J62" s="692">
        <f t="shared" si="35"/>
        <v>0</v>
      </c>
      <c r="K62" s="692">
        <f t="shared" si="35"/>
        <v>0</v>
      </c>
      <c r="L62" s="692">
        <f t="shared" si="35"/>
        <v>0</v>
      </c>
      <c r="M62" s="692">
        <f t="shared" si="35"/>
        <v>0</v>
      </c>
      <c r="N62" s="692">
        <f t="shared" si="35"/>
        <v>0</v>
      </c>
      <c r="O62" s="692">
        <f t="shared" si="36"/>
        <v>0</v>
      </c>
      <c r="P62" s="692">
        <f t="shared" si="36"/>
        <v>0</v>
      </c>
      <c r="Q62" s="692">
        <f t="shared" si="36"/>
        <v>0</v>
      </c>
      <c r="R62" s="692">
        <f t="shared" si="36"/>
        <v>0</v>
      </c>
      <c r="S62" s="692">
        <f t="shared" si="36"/>
        <v>0</v>
      </c>
      <c r="T62" s="692">
        <f t="shared" si="36"/>
        <v>0</v>
      </c>
      <c r="U62" s="692">
        <f t="shared" si="36"/>
        <v>0</v>
      </c>
      <c r="V62" s="692">
        <f t="shared" si="36"/>
        <v>0</v>
      </c>
      <c r="W62" s="692">
        <f>'Forma 11'!$Z$66</f>
        <v>0</v>
      </c>
      <c r="X62" s="692">
        <f>SUM('Forma 9'!$X$61,'Forma 10'!$X$61,'Forma 12'!$X$62)</f>
        <v>0</v>
      </c>
      <c r="Y62" s="692">
        <f>SUM('Forma 9'!$Y$61,'Forma 10'!$Y$61,'Forma 12'!$Y$62)</f>
        <v>0</v>
      </c>
      <c r="Z62" s="760">
        <f>'Forma 11'!$AC$66</f>
        <v>0</v>
      </c>
      <c r="AA62" s="692">
        <f>SUM('Forma 9'!$AA$61,'Forma 10'!$AA$61,'Forma 12'!$AA$62,)</f>
        <v>0</v>
      </c>
      <c r="AB62" s="693">
        <f>SUM('Forma 9'!$AB$61,'Forma 10'!$AB$61,'Forma 12'!$AB$62)</f>
        <v>0</v>
      </c>
      <c r="AC62" s="729"/>
      <c r="AD62" s="730"/>
      <c r="AE62" s="730"/>
      <c r="AF62" s="730"/>
      <c r="AG62" s="731"/>
      <c r="AH62" s="731"/>
      <c r="AI62" s="731"/>
      <c r="AJ62" s="731"/>
      <c r="AK62" s="731"/>
      <c r="AL62" s="731"/>
      <c r="AM62" s="731"/>
      <c r="AN62" s="731"/>
      <c r="AO62" s="731"/>
      <c r="AP62" s="731"/>
      <c r="AQ62" s="731"/>
      <c r="AR62" s="731"/>
      <c r="AS62" s="731"/>
      <c r="AT62" s="731"/>
      <c r="AU62" s="731"/>
    </row>
    <row r="63" spans="2:47" s="329" customFormat="1" ht="13.2" x14ac:dyDescent="0.25">
      <c r="B63" s="287" t="s">
        <v>190</v>
      </c>
      <c r="C63" s="358" t="s">
        <v>191</v>
      </c>
      <c r="D63" s="396">
        <f t="shared" si="34"/>
        <v>0</v>
      </c>
      <c r="E63" s="690">
        <f t="shared" si="35"/>
        <v>0</v>
      </c>
      <c r="F63" s="691">
        <f t="shared" si="35"/>
        <v>0</v>
      </c>
      <c r="G63" s="691">
        <f t="shared" si="35"/>
        <v>0</v>
      </c>
      <c r="H63" s="691">
        <f t="shared" si="35"/>
        <v>0</v>
      </c>
      <c r="I63" s="692">
        <f t="shared" si="35"/>
        <v>0</v>
      </c>
      <c r="J63" s="692">
        <f t="shared" si="35"/>
        <v>0</v>
      </c>
      <c r="K63" s="692">
        <f t="shared" si="35"/>
        <v>0</v>
      </c>
      <c r="L63" s="692">
        <f t="shared" si="35"/>
        <v>0</v>
      </c>
      <c r="M63" s="692">
        <f t="shared" si="35"/>
        <v>0</v>
      </c>
      <c r="N63" s="692">
        <f t="shared" si="35"/>
        <v>0</v>
      </c>
      <c r="O63" s="692">
        <f t="shared" si="36"/>
        <v>0</v>
      </c>
      <c r="P63" s="692">
        <f t="shared" si="36"/>
        <v>0</v>
      </c>
      <c r="Q63" s="692">
        <f t="shared" si="36"/>
        <v>0</v>
      </c>
      <c r="R63" s="692">
        <f t="shared" si="36"/>
        <v>0</v>
      </c>
      <c r="S63" s="692">
        <f t="shared" si="36"/>
        <v>0</v>
      </c>
      <c r="T63" s="692">
        <f t="shared" si="36"/>
        <v>0</v>
      </c>
      <c r="U63" s="692">
        <f t="shared" si="36"/>
        <v>0</v>
      </c>
      <c r="V63" s="692">
        <f t="shared" si="36"/>
        <v>0</v>
      </c>
      <c r="W63" s="692">
        <f>'Forma 11'!$Z$67</f>
        <v>0</v>
      </c>
      <c r="X63" s="692">
        <f>SUM('Forma 9'!$X$62,'Forma 10'!$X$62,'Forma 12'!$X$63)</f>
        <v>0</v>
      </c>
      <c r="Y63" s="692">
        <f>SUM('Forma 9'!$Y$62,'Forma 10'!$Y$62,'Forma 12'!$Y$63)</f>
        <v>0</v>
      </c>
      <c r="Z63" s="760">
        <f>'Forma 11'!$AC$67</f>
        <v>0</v>
      </c>
      <c r="AA63" s="692">
        <f>SUM('Forma 9'!$AA$62,'Forma 10'!$AA$62,'Forma 12'!$AA$63,)</f>
        <v>0</v>
      </c>
      <c r="AB63" s="693">
        <f>SUM('Forma 9'!$AB$62,'Forma 10'!$AB$62,'Forma 12'!$AB$63)</f>
        <v>0</v>
      </c>
      <c r="AC63" s="729"/>
      <c r="AD63" s="730"/>
      <c r="AE63" s="730"/>
      <c r="AF63" s="730"/>
      <c r="AG63" s="731"/>
      <c r="AH63" s="731"/>
      <c r="AI63" s="731"/>
      <c r="AJ63" s="731"/>
      <c r="AK63" s="731"/>
      <c r="AL63" s="731"/>
      <c r="AM63" s="731"/>
      <c r="AN63" s="731"/>
      <c r="AO63" s="731"/>
      <c r="AP63" s="731"/>
      <c r="AQ63" s="731"/>
      <c r="AR63" s="731"/>
      <c r="AS63" s="731"/>
      <c r="AT63" s="731"/>
      <c r="AU63" s="731"/>
    </row>
    <row r="64" spans="2:47" s="329" customFormat="1" ht="13.2" x14ac:dyDescent="0.25">
      <c r="B64" s="287" t="s">
        <v>192</v>
      </c>
      <c r="C64" s="358" t="s">
        <v>142</v>
      </c>
      <c r="D64" s="396">
        <f t="shared" si="34"/>
        <v>0</v>
      </c>
      <c r="E64" s="690">
        <f t="shared" si="35"/>
        <v>0</v>
      </c>
      <c r="F64" s="691">
        <f t="shared" si="35"/>
        <v>0</v>
      </c>
      <c r="G64" s="691">
        <f t="shared" si="35"/>
        <v>0</v>
      </c>
      <c r="H64" s="691">
        <f t="shared" si="35"/>
        <v>0</v>
      </c>
      <c r="I64" s="692">
        <f t="shared" si="35"/>
        <v>0</v>
      </c>
      <c r="J64" s="692">
        <f t="shared" si="35"/>
        <v>0</v>
      </c>
      <c r="K64" s="692">
        <f t="shared" si="35"/>
        <v>0</v>
      </c>
      <c r="L64" s="692">
        <f t="shared" si="35"/>
        <v>0</v>
      </c>
      <c r="M64" s="692">
        <f t="shared" si="35"/>
        <v>0</v>
      </c>
      <c r="N64" s="692">
        <f t="shared" si="35"/>
        <v>0</v>
      </c>
      <c r="O64" s="692">
        <f t="shared" si="36"/>
        <v>0</v>
      </c>
      <c r="P64" s="692">
        <f t="shared" si="36"/>
        <v>0</v>
      </c>
      <c r="Q64" s="692">
        <f t="shared" si="36"/>
        <v>0</v>
      </c>
      <c r="R64" s="692">
        <f t="shared" si="36"/>
        <v>0</v>
      </c>
      <c r="S64" s="692">
        <f t="shared" si="36"/>
        <v>0</v>
      </c>
      <c r="T64" s="692">
        <f t="shared" si="36"/>
        <v>0</v>
      </c>
      <c r="U64" s="692">
        <f t="shared" si="36"/>
        <v>0</v>
      </c>
      <c r="V64" s="692">
        <f t="shared" si="36"/>
        <v>0</v>
      </c>
      <c r="W64" s="692">
        <f>'Forma 11'!$Z$68</f>
        <v>0</v>
      </c>
      <c r="X64" s="692">
        <f>SUM('Forma 9'!$X$63,'Forma 10'!$X$63,'Forma 12'!$X$64)</f>
        <v>0</v>
      </c>
      <c r="Y64" s="692">
        <f>SUM('Forma 9'!$Y$63,'Forma 10'!$Y$63,'Forma 12'!$Y$64)</f>
        <v>0</v>
      </c>
      <c r="Z64" s="760">
        <f>'Forma 11'!$AC$68</f>
        <v>0</v>
      </c>
      <c r="AA64" s="692">
        <f>SUM('Forma 9'!$AA$63,'Forma 10'!$AA$63,'Forma 12'!$AA$64,)</f>
        <v>0</v>
      </c>
      <c r="AB64" s="693">
        <f>SUM('Forma 9'!$AB$63,'Forma 10'!$AB$63,'Forma 12'!$AB$64)</f>
        <v>0</v>
      </c>
      <c r="AC64" s="729"/>
      <c r="AD64" s="730"/>
      <c r="AE64" s="730"/>
      <c r="AF64" s="730"/>
      <c r="AG64" s="731"/>
      <c r="AH64" s="731"/>
      <c r="AI64" s="731"/>
      <c r="AJ64" s="731"/>
      <c r="AK64" s="731"/>
      <c r="AL64" s="731"/>
      <c r="AM64" s="731"/>
      <c r="AN64" s="731"/>
      <c r="AO64" s="731"/>
      <c r="AP64" s="731"/>
      <c r="AQ64" s="731"/>
      <c r="AR64" s="731"/>
      <c r="AS64" s="731"/>
      <c r="AT64" s="731"/>
      <c r="AU64" s="731"/>
    </row>
    <row r="65" spans="1:47" s="329" customFormat="1" ht="13.2" x14ac:dyDescent="0.25">
      <c r="B65" s="271" t="s">
        <v>193</v>
      </c>
      <c r="C65" s="661" t="s">
        <v>194</v>
      </c>
      <c r="D65" s="396">
        <f t="shared" ref="D65:AU65" si="37">SUM(D66:D92)</f>
        <v>239068.58</v>
      </c>
      <c r="E65" s="732">
        <f t="shared" si="37"/>
        <v>121190.10999999999</v>
      </c>
      <c r="F65" s="303">
        <f t="shared" si="37"/>
        <v>0</v>
      </c>
      <c r="G65" s="303">
        <f t="shared" si="37"/>
        <v>0</v>
      </c>
      <c r="H65" s="303">
        <f t="shared" si="37"/>
        <v>0</v>
      </c>
      <c r="I65" s="308">
        <f t="shared" si="37"/>
        <v>0</v>
      </c>
      <c r="J65" s="302">
        <f t="shared" si="37"/>
        <v>87545.200000000012</v>
      </c>
      <c r="K65" s="308">
        <f t="shared" si="37"/>
        <v>0</v>
      </c>
      <c r="L65" s="308">
        <f t="shared" si="37"/>
        <v>0</v>
      </c>
      <c r="M65" s="302">
        <f t="shared" si="37"/>
        <v>380.44</v>
      </c>
      <c r="N65" s="302">
        <f t="shared" si="37"/>
        <v>226.04000000000002</v>
      </c>
      <c r="O65" s="308">
        <f t="shared" si="37"/>
        <v>0</v>
      </c>
      <c r="P65" s="302">
        <f t="shared" si="37"/>
        <v>741.23</v>
      </c>
      <c r="Q65" s="308">
        <f t="shared" si="37"/>
        <v>0</v>
      </c>
      <c r="R65" s="308">
        <f t="shared" si="37"/>
        <v>0</v>
      </c>
      <c r="S65" s="302">
        <f t="shared" si="37"/>
        <v>424.95</v>
      </c>
      <c r="T65" s="308">
        <f t="shared" si="37"/>
        <v>0</v>
      </c>
      <c r="U65" s="308">
        <f t="shared" si="37"/>
        <v>0</v>
      </c>
      <c r="V65" s="308">
        <f t="shared" si="37"/>
        <v>0</v>
      </c>
      <c r="W65" s="308">
        <f t="shared" si="37"/>
        <v>0</v>
      </c>
      <c r="X65" s="308">
        <f t="shared" si="37"/>
        <v>0</v>
      </c>
      <c r="Y65" s="308">
        <f t="shared" si="37"/>
        <v>0</v>
      </c>
      <c r="Z65" s="761">
        <f t="shared" si="37"/>
        <v>815.7600000000001</v>
      </c>
      <c r="AA65" s="308">
        <f t="shared" si="37"/>
        <v>0</v>
      </c>
      <c r="AB65" s="734">
        <f t="shared" si="37"/>
        <v>27744.85</v>
      </c>
      <c r="AC65" s="732">
        <f t="shared" si="37"/>
        <v>121190.10999999999</v>
      </c>
      <c r="AD65" s="303">
        <f t="shared" si="37"/>
        <v>0</v>
      </c>
      <c r="AE65" s="303">
        <f t="shared" si="37"/>
        <v>0</v>
      </c>
      <c r="AF65" s="303">
        <f t="shared" si="37"/>
        <v>0</v>
      </c>
      <c r="AG65" s="308">
        <f t="shared" si="37"/>
        <v>0</v>
      </c>
      <c r="AH65" s="302">
        <f t="shared" si="37"/>
        <v>87545.200000000012</v>
      </c>
      <c r="AI65" s="308">
        <f t="shared" si="37"/>
        <v>0</v>
      </c>
      <c r="AJ65" s="308">
        <f t="shared" si="37"/>
        <v>0</v>
      </c>
      <c r="AK65" s="302">
        <f t="shared" si="37"/>
        <v>380.44</v>
      </c>
      <c r="AL65" s="302">
        <f t="shared" si="37"/>
        <v>226.04000000000002</v>
      </c>
      <c r="AM65" s="308">
        <f t="shared" si="37"/>
        <v>0</v>
      </c>
      <c r="AN65" s="302">
        <f t="shared" si="37"/>
        <v>741.23</v>
      </c>
      <c r="AO65" s="308">
        <f t="shared" si="37"/>
        <v>0</v>
      </c>
      <c r="AP65" s="308">
        <f t="shared" si="37"/>
        <v>0</v>
      </c>
      <c r="AQ65" s="302">
        <f t="shared" si="37"/>
        <v>424.95</v>
      </c>
      <c r="AR65" s="308">
        <f t="shared" si="37"/>
        <v>0</v>
      </c>
      <c r="AS65" s="308">
        <f t="shared" si="37"/>
        <v>0</v>
      </c>
      <c r="AT65" s="308">
        <f t="shared" si="37"/>
        <v>0</v>
      </c>
      <c r="AU65" s="308">
        <f t="shared" si="37"/>
        <v>0</v>
      </c>
    </row>
    <row r="66" spans="1:47" s="329" customFormat="1" ht="13.2" x14ac:dyDescent="0.25">
      <c r="A66" s="799">
        <f>E65+J65+M65</f>
        <v>209115.75</v>
      </c>
      <c r="B66" s="288" t="s">
        <v>195</v>
      </c>
      <c r="C66" s="660" t="s">
        <v>196</v>
      </c>
      <c r="D66" s="396">
        <f t="shared" ref="D66:D92" si="38">SUM(E66:AB66)</f>
        <v>0</v>
      </c>
      <c r="E66" s="690">
        <f t="shared" ref="E66:E92" si="39">SUM(AC66)</f>
        <v>0</v>
      </c>
      <c r="F66" s="691">
        <f t="shared" ref="F66:F92" si="40">SUM(AD66)</f>
        <v>0</v>
      </c>
      <c r="G66" s="691">
        <f t="shared" ref="G66:G92" si="41">SUM(AE66)</f>
        <v>0</v>
      </c>
      <c r="H66" s="691">
        <f t="shared" ref="H66:H92" si="42">SUM(AF66)</f>
        <v>0</v>
      </c>
      <c r="I66" s="692">
        <f t="shared" ref="I66:I92" si="43">SUM(AG66)</f>
        <v>0</v>
      </c>
      <c r="J66" s="692">
        <f t="shared" ref="J66:J92" si="44">SUM(AH66)</f>
        <v>0</v>
      </c>
      <c r="K66" s="692">
        <f t="shared" ref="K66:K92" si="45">SUM(AI66)</f>
        <v>0</v>
      </c>
      <c r="L66" s="692">
        <f t="shared" ref="L66:L92" si="46">SUM(AJ66)</f>
        <v>0</v>
      </c>
      <c r="M66" s="692">
        <f t="shared" ref="M66:M92" si="47">SUM(AK66)</f>
        <v>0</v>
      </c>
      <c r="N66" s="692">
        <f t="shared" ref="N66:N92" si="48">SUM(AL66)</f>
        <v>0</v>
      </c>
      <c r="O66" s="692">
        <f t="shared" ref="O66:O92" si="49">SUM(AM66)</f>
        <v>0</v>
      </c>
      <c r="P66" s="692">
        <f t="shared" ref="P66:P92" si="50">SUM(AN66)</f>
        <v>0</v>
      </c>
      <c r="Q66" s="692">
        <f t="shared" ref="Q66:Q92" si="51">SUM(AO66)</f>
        <v>0</v>
      </c>
      <c r="R66" s="692">
        <f t="shared" ref="R66:R92" si="52">SUM(AP66)</f>
        <v>0</v>
      </c>
      <c r="S66" s="692">
        <f t="shared" ref="S66:S92" si="53">SUM(AQ66)</f>
        <v>0</v>
      </c>
      <c r="T66" s="692">
        <f t="shared" ref="T66:T92" si="54">SUM(AR66)</f>
        <v>0</v>
      </c>
      <c r="U66" s="692">
        <f t="shared" ref="U66:U92" si="55">SUM(AS66)</f>
        <v>0</v>
      </c>
      <c r="V66" s="692">
        <f t="shared" ref="V66:V92" si="56">SUM(AT66)</f>
        <v>0</v>
      </c>
      <c r="W66" s="692">
        <f>'Forma 11'!$Z$70</f>
        <v>0</v>
      </c>
      <c r="X66" s="692">
        <f>SUM('Forma 9'!$X$65,'Forma 10'!$X$65,'Forma 12'!$X$66)</f>
        <v>0</v>
      </c>
      <c r="Y66" s="692">
        <f>SUM('Forma 9'!$Y$65,'Forma 10'!$Y$65,'Forma 12'!$Y$66)</f>
        <v>0</v>
      </c>
      <c r="Z66" s="760">
        <f>'Forma 11'!$AC$70</f>
        <v>0</v>
      </c>
      <c r="AA66" s="692">
        <f>SUM('Forma 9'!$AA$65,'Forma 10'!$AA$65,'Forma 12'!$AA$66,)</f>
        <v>0</v>
      </c>
      <c r="AB66" s="693">
        <f>SUM('Forma 9'!$AB$65,'Forma 10'!$AB$65,'Forma 12'!$AB$66)</f>
        <v>0</v>
      </c>
      <c r="AC66" s="729"/>
      <c r="AD66" s="730"/>
      <c r="AE66" s="730"/>
      <c r="AF66" s="730"/>
      <c r="AG66" s="731"/>
      <c r="AH66" s="731"/>
      <c r="AI66" s="731"/>
      <c r="AJ66" s="731"/>
      <c r="AK66" s="731"/>
      <c r="AL66" s="731"/>
      <c r="AM66" s="731"/>
      <c r="AN66" s="731"/>
      <c r="AO66" s="731"/>
      <c r="AP66" s="731"/>
      <c r="AQ66" s="731"/>
      <c r="AR66" s="731"/>
      <c r="AS66" s="731"/>
      <c r="AT66" s="731"/>
      <c r="AU66" s="731"/>
    </row>
    <row r="67" spans="1:47" s="329" customFormat="1" ht="13.2" x14ac:dyDescent="0.25">
      <c r="B67" s="288" t="s">
        <v>197</v>
      </c>
      <c r="C67" s="660" t="s">
        <v>198</v>
      </c>
      <c r="D67" s="396">
        <f t="shared" si="38"/>
        <v>0</v>
      </c>
      <c r="E67" s="690">
        <f t="shared" si="39"/>
        <v>0</v>
      </c>
      <c r="F67" s="691">
        <f t="shared" si="40"/>
        <v>0</v>
      </c>
      <c r="G67" s="691">
        <f t="shared" si="41"/>
        <v>0</v>
      </c>
      <c r="H67" s="691">
        <f t="shared" si="42"/>
        <v>0</v>
      </c>
      <c r="I67" s="692">
        <f t="shared" si="43"/>
        <v>0</v>
      </c>
      <c r="J67" s="692">
        <f t="shared" si="44"/>
        <v>0</v>
      </c>
      <c r="K67" s="692">
        <f t="shared" si="45"/>
        <v>0</v>
      </c>
      <c r="L67" s="692">
        <f t="shared" si="46"/>
        <v>0</v>
      </c>
      <c r="M67" s="692">
        <f t="shared" si="47"/>
        <v>0</v>
      </c>
      <c r="N67" s="692">
        <f t="shared" si="48"/>
        <v>0</v>
      </c>
      <c r="O67" s="692">
        <f t="shared" si="49"/>
        <v>0</v>
      </c>
      <c r="P67" s="692">
        <f t="shared" si="50"/>
        <v>0</v>
      </c>
      <c r="Q67" s="692">
        <f t="shared" si="51"/>
        <v>0</v>
      </c>
      <c r="R67" s="692">
        <f t="shared" si="52"/>
        <v>0</v>
      </c>
      <c r="S67" s="692">
        <f t="shared" si="53"/>
        <v>0</v>
      </c>
      <c r="T67" s="692">
        <f t="shared" si="54"/>
        <v>0</v>
      </c>
      <c r="U67" s="692">
        <f t="shared" si="55"/>
        <v>0</v>
      </c>
      <c r="V67" s="692">
        <f t="shared" si="56"/>
        <v>0</v>
      </c>
      <c r="W67" s="692">
        <f>'Forma 11'!$Z$71</f>
        <v>0</v>
      </c>
      <c r="X67" s="692">
        <f>SUM('Forma 9'!$X$66,'Forma 10'!$X$66,'Forma 12'!$X$67)</f>
        <v>0</v>
      </c>
      <c r="Y67" s="692">
        <f>SUM('Forma 9'!$Y$66,'Forma 10'!$Y$66,'Forma 12'!$Y$67)</f>
        <v>0</v>
      </c>
      <c r="Z67" s="760">
        <f>'Forma 11'!$AC$71</f>
        <v>0</v>
      </c>
      <c r="AA67" s="692">
        <f>SUM('Forma 9'!$AA$66,'Forma 10'!$AA$66,'Forma 12'!$AA$67,)</f>
        <v>0</v>
      </c>
      <c r="AB67" s="693">
        <f>SUM('Forma 9'!$AB$66,'Forma 10'!$AB$66,'Forma 12'!$AB$67)</f>
        <v>0</v>
      </c>
      <c r="AC67" s="729"/>
      <c r="AD67" s="730"/>
      <c r="AE67" s="730"/>
      <c r="AF67" s="730"/>
      <c r="AG67" s="731"/>
      <c r="AH67" s="731"/>
      <c r="AI67" s="731"/>
      <c r="AJ67" s="731"/>
      <c r="AK67" s="731"/>
      <c r="AL67" s="731"/>
      <c r="AM67" s="731"/>
      <c r="AN67" s="731"/>
      <c r="AO67" s="731"/>
      <c r="AP67" s="731"/>
      <c r="AQ67" s="731"/>
      <c r="AR67" s="731"/>
      <c r="AS67" s="731"/>
      <c r="AT67" s="731"/>
      <c r="AU67" s="731"/>
    </row>
    <row r="68" spans="1:47" s="329" customFormat="1" ht="13.2" x14ac:dyDescent="0.25">
      <c r="B68" s="288" t="s">
        <v>199</v>
      </c>
      <c r="C68" s="660" t="s">
        <v>200</v>
      </c>
      <c r="D68" s="396">
        <f t="shared" si="38"/>
        <v>0</v>
      </c>
      <c r="E68" s="690">
        <f t="shared" si="39"/>
        <v>0</v>
      </c>
      <c r="F68" s="691">
        <f t="shared" si="40"/>
        <v>0</v>
      </c>
      <c r="G68" s="691">
        <f t="shared" si="41"/>
        <v>0</v>
      </c>
      <c r="H68" s="691">
        <f t="shared" si="42"/>
        <v>0</v>
      </c>
      <c r="I68" s="692">
        <f t="shared" si="43"/>
        <v>0</v>
      </c>
      <c r="J68" s="692">
        <f t="shared" si="44"/>
        <v>0</v>
      </c>
      <c r="K68" s="692">
        <f t="shared" si="45"/>
        <v>0</v>
      </c>
      <c r="L68" s="692">
        <f t="shared" si="46"/>
        <v>0</v>
      </c>
      <c r="M68" s="692">
        <f t="shared" si="47"/>
        <v>0</v>
      </c>
      <c r="N68" s="692">
        <f t="shared" si="48"/>
        <v>0</v>
      </c>
      <c r="O68" s="692">
        <f t="shared" si="49"/>
        <v>0</v>
      </c>
      <c r="P68" s="692">
        <f t="shared" si="50"/>
        <v>0</v>
      </c>
      <c r="Q68" s="692">
        <f t="shared" si="51"/>
        <v>0</v>
      </c>
      <c r="R68" s="692">
        <f t="shared" si="52"/>
        <v>0</v>
      </c>
      <c r="S68" s="692">
        <f t="shared" si="53"/>
        <v>0</v>
      </c>
      <c r="T68" s="692">
        <f t="shared" si="54"/>
        <v>0</v>
      </c>
      <c r="U68" s="692">
        <f t="shared" si="55"/>
        <v>0</v>
      </c>
      <c r="V68" s="692">
        <f t="shared" si="56"/>
        <v>0</v>
      </c>
      <c r="W68" s="692">
        <f>'Forma 11'!$Z$72</f>
        <v>0</v>
      </c>
      <c r="X68" s="692">
        <f>SUM('Forma 9'!$X$67,'Forma 10'!$X$67,'Forma 12'!$X$68)</f>
        <v>0</v>
      </c>
      <c r="Y68" s="692">
        <f>SUM('Forma 9'!$Y$67,'Forma 10'!$Y$67,'Forma 12'!$Y$68)</f>
        <v>0</v>
      </c>
      <c r="Z68" s="760">
        <f>'Forma 11'!$AC$72</f>
        <v>0</v>
      </c>
      <c r="AA68" s="692">
        <f>SUM('Forma 9'!$AA$67,'Forma 10'!$AA$67,'Forma 12'!$AA$68,)</f>
        <v>0</v>
      </c>
      <c r="AB68" s="693">
        <f>SUM('Forma 9'!$AB$67,'Forma 10'!$AB$67,'Forma 12'!$AB$68)</f>
        <v>0</v>
      </c>
      <c r="AC68" s="729"/>
      <c r="AD68" s="730"/>
      <c r="AE68" s="730"/>
      <c r="AF68" s="730"/>
      <c r="AG68" s="731"/>
      <c r="AH68" s="731"/>
      <c r="AI68" s="731"/>
      <c r="AJ68" s="731"/>
      <c r="AK68" s="731"/>
      <c r="AL68" s="731"/>
      <c r="AM68" s="731"/>
      <c r="AN68" s="731"/>
      <c r="AO68" s="731"/>
      <c r="AP68" s="731"/>
      <c r="AQ68" s="731"/>
      <c r="AR68" s="731"/>
      <c r="AS68" s="731"/>
      <c r="AT68" s="731"/>
      <c r="AU68" s="731"/>
    </row>
    <row r="69" spans="1:47" s="329" customFormat="1" ht="13.2" x14ac:dyDescent="0.25">
      <c r="B69" s="288" t="s">
        <v>201</v>
      </c>
      <c r="C69" s="660" t="s">
        <v>202</v>
      </c>
      <c r="D69" s="396">
        <f t="shared" si="38"/>
        <v>40.950000000000003</v>
      </c>
      <c r="E69" s="700">
        <f t="shared" si="39"/>
        <v>40.950000000000003</v>
      </c>
      <c r="F69" s="691">
        <f t="shared" si="40"/>
        <v>0</v>
      </c>
      <c r="G69" s="691">
        <f t="shared" si="41"/>
        <v>0</v>
      </c>
      <c r="H69" s="691">
        <f t="shared" si="42"/>
        <v>0</v>
      </c>
      <c r="I69" s="692">
        <f t="shared" si="43"/>
        <v>0</v>
      </c>
      <c r="J69" s="692">
        <f t="shared" si="44"/>
        <v>0</v>
      </c>
      <c r="K69" s="692">
        <f t="shared" si="45"/>
        <v>0</v>
      </c>
      <c r="L69" s="692">
        <f t="shared" si="46"/>
        <v>0</v>
      </c>
      <c r="M69" s="692">
        <f t="shared" si="47"/>
        <v>0</v>
      </c>
      <c r="N69" s="692">
        <f t="shared" si="48"/>
        <v>0</v>
      </c>
      <c r="O69" s="692">
        <f t="shared" si="49"/>
        <v>0</v>
      </c>
      <c r="P69" s="692">
        <f t="shared" si="50"/>
        <v>0</v>
      </c>
      <c r="Q69" s="692">
        <f t="shared" si="51"/>
        <v>0</v>
      </c>
      <c r="R69" s="692">
        <f t="shared" si="52"/>
        <v>0</v>
      </c>
      <c r="S69" s="692">
        <f t="shared" si="53"/>
        <v>0</v>
      </c>
      <c r="T69" s="692">
        <f t="shared" si="54"/>
        <v>0</v>
      </c>
      <c r="U69" s="692">
        <f t="shared" si="55"/>
        <v>0</v>
      </c>
      <c r="V69" s="692">
        <f t="shared" si="56"/>
        <v>0</v>
      </c>
      <c r="W69" s="692">
        <f>'Forma 11'!$Z$73</f>
        <v>0</v>
      </c>
      <c r="X69" s="692">
        <f>SUM('Forma 9'!$X$68,'Forma 10'!$X$68,'Forma 12'!$X$69)</f>
        <v>0</v>
      </c>
      <c r="Y69" s="692">
        <f>SUM('Forma 9'!$Y$68,'Forma 10'!$Y$68,'Forma 12'!$Y$69)</f>
        <v>0</v>
      </c>
      <c r="Z69" s="760">
        <f>'Forma 11'!$AC$73</f>
        <v>0</v>
      </c>
      <c r="AA69" s="692">
        <f>SUM('Forma 9'!$AA$68,'Forma 10'!$AA$68,'Forma 12'!$AA$69,)</f>
        <v>0</v>
      </c>
      <c r="AB69" s="693">
        <f>SUM('Forma 9'!$AB$68,'Forma 10'!$AB$68,'Forma 12'!$AB$69)</f>
        <v>0</v>
      </c>
      <c r="AC69" s="733">
        <v>40.950000000000003</v>
      </c>
      <c r="AD69" s="730"/>
      <c r="AE69" s="730"/>
      <c r="AF69" s="730"/>
      <c r="AG69" s="731"/>
      <c r="AH69" s="731"/>
      <c r="AI69" s="731"/>
      <c r="AJ69" s="731"/>
      <c r="AK69" s="731"/>
      <c r="AL69" s="731"/>
      <c r="AM69" s="731"/>
      <c r="AN69" s="731"/>
      <c r="AO69" s="731"/>
      <c r="AP69" s="731"/>
      <c r="AQ69" s="731"/>
      <c r="AR69" s="731"/>
      <c r="AS69" s="731"/>
      <c r="AT69" s="731"/>
      <c r="AU69" s="731"/>
    </row>
    <row r="70" spans="1:47" s="329" customFormat="1" ht="13.2" x14ac:dyDescent="0.25">
      <c r="B70" s="288" t="s">
        <v>203</v>
      </c>
      <c r="C70" s="558" t="s">
        <v>204</v>
      </c>
      <c r="D70" s="396">
        <f t="shared" si="38"/>
        <v>0</v>
      </c>
      <c r="E70" s="690">
        <f t="shared" si="39"/>
        <v>0</v>
      </c>
      <c r="F70" s="691">
        <f t="shared" si="40"/>
        <v>0</v>
      </c>
      <c r="G70" s="691">
        <f t="shared" si="41"/>
        <v>0</v>
      </c>
      <c r="H70" s="691">
        <f t="shared" si="42"/>
        <v>0</v>
      </c>
      <c r="I70" s="692">
        <f t="shared" si="43"/>
        <v>0</v>
      </c>
      <c r="J70" s="692">
        <f t="shared" si="44"/>
        <v>0</v>
      </c>
      <c r="K70" s="692">
        <f t="shared" si="45"/>
        <v>0</v>
      </c>
      <c r="L70" s="692">
        <f t="shared" si="46"/>
        <v>0</v>
      </c>
      <c r="M70" s="692">
        <f t="shared" si="47"/>
        <v>0</v>
      </c>
      <c r="N70" s="692">
        <f t="shared" si="48"/>
        <v>0</v>
      </c>
      <c r="O70" s="692">
        <f t="shared" si="49"/>
        <v>0</v>
      </c>
      <c r="P70" s="692">
        <f t="shared" si="50"/>
        <v>0</v>
      </c>
      <c r="Q70" s="692">
        <f t="shared" si="51"/>
        <v>0</v>
      </c>
      <c r="R70" s="692">
        <f t="shared" si="52"/>
        <v>0</v>
      </c>
      <c r="S70" s="692">
        <f t="shared" si="53"/>
        <v>0</v>
      </c>
      <c r="T70" s="692">
        <f t="shared" si="54"/>
        <v>0</v>
      </c>
      <c r="U70" s="692">
        <f t="shared" si="55"/>
        <v>0</v>
      </c>
      <c r="V70" s="692">
        <f t="shared" si="56"/>
        <v>0</v>
      </c>
      <c r="W70" s="692">
        <f>'Forma 11'!$Z$74</f>
        <v>0</v>
      </c>
      <c r="X70" s="692">
        <f>SUM('Forma 9'!$X$69,'Forma 10'!$X$69,'Forma 12'!$X$70)</f>
        <v>0</v>
      </c>
      <c r="Y70" s="692">
        <f>SUM('Forma 9'!$Y$69,'Forma 10'!$Y$69,'Forma 12'!$Y$70)</f>
        <v>0</v>
      </c>
      <c r="Z70" s="760">
        <f>'Forma 11'!$AC$74</f>
        <v>0</v>
      </c>
      <c r="AA70" s="692">
        <f>SUM('Forma 9'!$AA$69,'Forma 10'!$AA$69,'Forma 12'!$AA$70,)</f>
        <v>0</v>
      </c>
      <c r="AB70" s="693">
        <f>SUM('Forma 9'!$AB$69,'Forma 10'!$AB$69,'Forma 12'!$AB$70)</f>
        <v>0</v>
      </c>
      <c r="AC70" s="729"/>
      <c r="AD70" s="730"/>
      <c r="AE70" s="730"/>
      <c r="AF70" s="730"/>
      <c r="AG70" s="731"/>
      <c r="AH70" s="731"/>
      <c r="AI70" s="731"/>
      <c r="AJ70" s="731"/>
      <c r="AK70" s="731"/>
      <c r="AL70" s="731"/>
      <c r="AM70" s="731"/>
      <c r="AN70" s="731"/>
      <c r="AO70" s="731"/>
      <c r="AP70" s="731"/>
      <c r="AQ70" s="731"/>
      <c r="AR70" s="731"/>
      <c r="AS70" s="731"/>
      <c r="AT70" s="731"/>
      <c r="AU70" s="731"/>
    </row>
    <row r="71" spans="1:47" s="329" customFormat="1" ht="13.2" x14ac:dyDescent="0.25">
      <c r="B71" s="288" t="s">
        <v>205</v>
      </c>
      <c r="C71" s="558" t="s">
        <v>206</v>
      </c>
      <c r="D71" s="396">
        <f t="shared" si="38"/>
        <v>20402.27</v>
      </c>
      <c r="E71" s="700">
        <f t="shared" si="39"/>
        <v>19208.5</v>
      </c>
      <c r="F71" s="691">
        <f t="shared" si="40"/>
        <v>0</v>
      </c>
      <c r="G71" s="691">
        <f t="shared" si="41"/>
        <v>0</v>
      </c>
      <c r="H71" s="691">
        <f t="shared" si="42"/>
        <v>0</v>
      </c>
      <c r="I71" s="692">
        <f t="shared" si="43"/>
        <v>0</v>
      </c>
      <c r="J71" s="692">
        <f t="shared" si="44"/>
        <v>0</v>
      </c>
      <c r="K71" s="692">
        <f t="shared" si="45"/>
        <v>0</v>
      </c>
      <c r="L71" s="692">
        <f t="shared" si="46"/>
        <v>0</v>
      </c>
      <c r="M71" s="692">
        <f t="shared" si="47"/>
        <v>0</v>
      </c>
      <c r="N71" s="692">
        <f t="shared" si="48"/>
        <v>0</v>
      </c>
      <c r="O71" s="692">
        <f t="shared" si="49"/>
        <v>0</v>
      </c>
      <c r="P71" s="692">
        <f t="shared" si="50"/>
        <v>0</v>
      </c>
      <c r="Q71" s="692">
        <f t="shared" si="51"/>
        <v>0</v>
      </c>
      <c r="R71" s="692">
        <f t="shared" si="52"/>
        <v>0</v>
      </c>
      <c r="S71" s="692">
        <f t="shared" si="53"/>
        <v>0</v>
      </c>
      <c r="T71" s="692">
        <f t="shared" si="54"/>
        <v>0</v>
      </c>
      <c r="U71" s="692">
        <f t="shared" si="55"/>
        <v>0</v>
      </c>
      <c r="V71" s="692">
        <f t="shared" si="56"/>
        <v>0</v>
      </c>
      <c r="W71" s="692">
        <f>'Forma 11'!$Z$75</f>
        <v>0</v>
      </c>
      <c r="X71" s="692">
        <f>SUM('Forma 9'!$X$70,'Forma 10'!$X$70,'Forma 12'!$X$71)</f>
        <v>0</v>
      </c>
      <c r="Y71" s="692">
        <f>SUM('Forma 9'!$Y$70,'Forma 10'!$Y$70,'Forma 12'!$Y$71)</f>
        <v>0</v>
      </c>
      <c r="Z71" s="762">
        <f>'Forma 9'!Z70+'Forma 12'!Z71</f>
        <v>289.08999999999997</v>
      </c>
      <c r="AA71" s="692">
        <f>SUM('Forma 9'!$AA$70,'Forma 10'!$AA$70,'Forma 12'!$AA$71,)</f>
        <v>0</v>
      </c>
      <c r="AB71" s="735">
        <f>SUM('Forma 9'!$AB$70,'Forma 10'!$AB$70,'Forma 12'!$AB$71)</f>
        <v>904.68</v>
      </c>
      <c r="AC71" s="733">
        <v>19208.5</v>
      </c>
      <c r="AD71" s="730"/>
      <c r="AE71" s="730"/>
      <c r="AF71" s="730"/>
      <c r="AG71" s="731"/>
      <c r="AH71" s="731"/>
      <c r="AI71" s="731"/>
      <c r="AJ71" s="731"/>
      <c r="AK71" s="731"/>
      <c r="AL71" s="731"/>
      <c r="AM71" s="731"/>
      <c r="AN71" s="731"/>
      <c r="AO71" s="731"/>
      <c r="AP71" s="731"/>
      <c r="AQ71" s="731"/>
      <c r="AR71" s="731"/>
      <c r="AS71" s="731"/>
      <c r="AT71" s="731"/>
      <c r="AU71" s="731"/>
    </row>
    <row r="72" spans="1:47" s="329" customFormat="1" ht="26.4" x14ac:dyDescent="0.25">
      <c r="B72" s="288" t="s">
        <v>207</v>
      </c>
      <c r="C72" s="558" t="s">
        <v>208</v>
      </c>
      <c r="D72" s="396">
        <f t="shared" si="38"/>
        <v>82.28</v>
      </c>
      <c r="E72" s="700">
        <f t="shared" si="39"/>
        <v>82.28</v>
      </c>
      <c r="F72" s="691">
        <f t="shared" si="40"/>
        <v>0</v>
      </c>
      <c r="G72" s="691">
        <f t="shared" si="41"/>
        <v>0</v>
      </c>
      <c r="H72" s="691">
        <f t="shared" si="42"/>
        <v>0</v>
      </c>
      <c r="I72" s="692">
        <f t="shared" si="43"/>
        <v>0</v>
      </c>
      <c r="J72" s="692">
        <f t="shared" si="44"/>
        <v>0</v>
      </c>
      <c r="K72" s="692">
        <f t="shared" si="45"/>
        <v>0</v>
      </c>
      <c r="L72" s="692">
        <f t="shared" si="46"/>
        <v>0</v>
      </c>
      <c r="M72" s="692">
        <f t="shared" si="47"/>
        <v>0</v>
      </c>
      <c r="N72" s="692">
        <f t="shared" si="48"/>
        <v>0</v>
      </c>
      <c r="O72" s="692">
        <f t="shared" si="49"/>
        <v>0</v>
      </c>
      <c r="P72" s="692">
        <f t="shared" si="50"/>
        <v>0</v>
      </c>
      <c r="Q72" s="692">
        <f t="shared" si="51"/>
        <v>0</v>
      </c>
      <c r="R72" s="692">
        <f t="shared" si="52"/>
        <v>0</v>
      </c>
      <c r="S72" s="692">
        <f t="shared" si="53"/>
        <v>0</v>
      </c>
      <c r="T72" s="692">
        <f t="shared" si="54"/>
        <v>0</v>
      </c>
      <c r="U72" s="692">
        <f t="shared" si="55"/>
        <v>0</v>
      </c>
      <c r="V72" s="692">
        <f t="shared" si="56"/>
        <v>0</v>
      </c>
      <c r="W72" s="692">
        <f>'Forma 11'!$Z$76</f>
        <v>0</v>
      </c>
      <c r="X72" s="692">
        <f>SUM('Forma 9'!$X$71,'Forma 10'!$X$71,'Forma 12'!$X$72)</f>
        <v>0</v>
      </c>
      <c r="Y72" s="692">
        <f>SUM('Forma 9'!$Y$71,'Forma 10'!$Y$71,'Forma 12'!$Y$72)</f>
        <v>0</v>
      </c>
      <c r="Z72" s="760">
        <f>'Forma 11'!$AC$76</f>
        <v>0</v>
      </c>
      <c r="AA72" s="692">
        <f>SUM('Forma 9'!$AA$71,'Forma 10'!$AA$71,'Forma 12'!$AA$72,)</f>
        <v>0</v>
      </c>
      <c r="AB72" s="693">
        <f>SUM('Forma 9'!$AB$71,'Forma 10'!$AB$71,'Forma 12'!$AB$72)</f>
        <v>0</v>
      </c>
      <c r="AC72" s="733">
        <v>82.28</v>
      </c>
      <c r="AD72" s="730"/>
      <c r="AE72" s="730"/>
      <c r="AF72" s="730"/>
      <c r="AG72" s="731"/>
      <c r="AH72" s="731"/>
      <c r="AI72" s="731"/>
      <c r="AJ72" s="731"/>
      <c r="AK72" s="731"/>
      <c r="AL72" s="731"/>
      <c r="AM72" s="731"/>
      <c r="AN72" s="731"/>
      <c r="AO72" s="731"/>
      <c r="AP72" s="731"/>
      <c r="AQ72" s="731"/>
      <c r="AR72" s="731"/>
      <c r="AS72" s="731"/>
      <c r="AT72" s="731"/>
      <c r="AU72" s="731"/>
    </row>
    <row r="73" spans="1:47" s="329" customFormat="1" ht="26.4" x14ac:dyDescent="0.25">
      <c r="B73" s="288" t="s">
        <v>209</v>
      </c>
      <c r="C73" s="558" t="s">
        <v>210</v>
      </c>
      <c r="D73" s="396">
        <f t="shared" si="38"/>
        <v>2048.23</v>
      </c>
      <c r="E73" s="700">
        <f t="shared" si="39"/>
        <v>2048.23</v>
      </c>
      <c r="F73" s="691">
        <f t="shared" si="40"/>
        <v>0</v>
      </c>
      <c r="G73" s="691">
        <f t="shared" si="41"/>
        <v>0</v>
      </c>
      <c r="H73" s="691">
        <f t="shared" si="42"/>
        <v>0</v>
      </c>
      <c r="I73" s="692">
        <f t="shared" si="43"/>
        <v>0</v>
      </c>
      <c r="J73" s="692">
        <f t="shared" si="44"/>
        <v>0</v>
      </c>
      <c r="K73" s="692">
        <f t="shared" si="45"/>
        <v>0</v>
      </c>
      <c r="L73" s="692">
        <f t="shared" si="46"/>
        <v>0</v>
      </c>
      <c r="M73" s="692">
        <f t="shared" si="47"/>
        <v>0</v>
      </c>
      <c r="N73" s="692">
        <f t="shared" si="48"/>
        <v>0</v>
      </c>
      <c r="O73" s="692">
        <f t="shared" si="49"/>
        <v>0</v>
      </c>
      <c r="P73" s="692">
        <f t="shared" si="50"/>
        <v>0</v>
      </c>
      <c r="Q73" s="692">
        <f t="shared" si="51"/>
        <v>0</v>
      </c>
      <c r="R73" s="692">
        <f t="shared" si="52"/>
        <v>0</v>
      </c>
      <c r="S73" s="692">
        <f t="shared" si="53"/>
        <v>0</v>
      </c>
      <c r="T73" s="692">
        <f t="shared" si="54"/>
        <v>0</v>
      </c>
      <c r="U73" s="692">
        <f t="shared" si="55"/>
        <v>0</v>
      </c>
      <c r="V73" s="692">
        <f t="shared" si="56"/>
        <v>0</v>
      </c>
      <c r="W73" s="692">
        <f>'Forma 11'!$Z$77</f>
        <v>0</v>
      </c>
      <c r="X73" s="692">
        <f>SUM('Forma 9'!$X$72,'Forma 10'!$X$72,'Forma 12'!$X$73)</f>
        <v>0</v>
      </c>
      <c r="Y73" s="692">
        <f>SUM('Forma 9'!$Y$72,'Forma 10'!$Y$72,'Forma 12'!$Y$73)</f>
        <v>0</v>
      </c>
      <c r="Z73" s="760">
        <f>'Forma 11'!$AC$77</f>
        <v>0</v>
      </c>
      <c r="AA73" s="692">
        <f>SUM('Forma 9'!$AA$72,'Forma 10'!$AA$72,'Forma 12'!$AA$73,)</f>
        <v>0</v>
      </c>
      <c r="AB73" s="693">
        <f>SUM('Forma 9'!$AB$72,'Forma 10'!$AB$72,'Forma 12'!$AB$73)</f>
        <v>0</v>
      </c>
      <c r="AC73" s="733">
        <v>2048.23</v>
      </c>
      <c r="AD73" s="730"/>
      <c r="AE73" s="730"/>
      <c r="AF73" s="730"/>
      <c r="AG73" s="731"/>
      <c r="AH73" s="731"/>
      <c r="AI73" s="731"/>
      <c r="AJ73" s="731"/>
      <c r="AK73" s="731"/>
      <c r="AL73" s="731"/>
      <c r="AM73" s="731"/>
      <c r="AN73" s="731"/>
      <c r="AO73" s="731"/>
      <c r="AP73" s="731"/>
      <c r="AQ73" s="731"/>
      <c r="AR73" s="731"/>
      <c r="AS73" s="731"/>
      <c r="AT73" s="731"/>
      <c r="AU73" s="731"/>
    </row>
    <row r="74" spans="1:47" s="329" customFormat="1" ht="26.4" x14ac:dyDescent="0.25">
      <c r="B74" s="287" t="s">
        <v>211</v>
      </c>
      <c r="C74" s="355" t="s">
        <v>212</v>
      </c>
      <c r="D74" s="396">
        <f t="shared" si="38"/>
        <v>1397.88</v>
      </c>
      <c r="E74" s="700">
        <f t="shared" si="39"/>
        <v>1397.88</v>
      </c>
      <c r="F74" s="691">
        <f t="shared" si="40"/>
        <v>0</v>
      </c>
      <c r="G74" s="691">
        <f t="shared" si="41"/>
        <v>0</v>
      </c>
      <c r="H74" s="691">
        <f t="shared" si="42"/>
        <v>0</v>
      </c>
      <c r="I74" s="692">
        <f t="shared" si="43"/>
        <v>0</v>
      </c>
      <c r="J74" s="692">
        <f t="shared" si="44"/>
        <v>0</v>
      </c>
      <c r="K74" s="692">
        <f t="shared" si="45"/>
        <v>0</v>
      </c>
      <c r="L74" s="692">
        <f t="shared" si="46"/>
        <v>0</v>
      </c>
      <c r="M74" s="692">
        <f t="shared" si="47"/>
        <v>0</v>
      </c>
      <c r="N74" s="692">
        <f t="shared" si="48"/>
        <v>0</v>
      </c>
      <c r="O74" s="692">
        <f t="shared" si="49"/>
        <v>0</v>
      </c>
      <c r="P74" s="692">
        <f t="shared" si="50"/>
        <v>0</v>
      </c>
      <c r="Q74" s="692">
        <f t="shared" si="51"/>
        <v>0</v>
      </c>
      <c r="R74" s="692">
        <f t="shared" si="52"/>
        <v>0</v>
      </c>
      <c r="S74" s="692">
        <f t="shared" si="53"/>
        <v>0</v>
      </c>
      <c r="T74" s="692">
        <f t="shared" si="54"/>
        <v>0</v>
      </c>
      <c r="U74" s="692">
        <f t="shared" si="55"/>
        <v>0</v>
      </c>
      <c r="V74" s="692">
        <f t="shared" si="56"/>
        <v>0</v>
      </c>
      <c r="W74" s="692">
        <f>'Forma 11'!$Z$78</f>
        <v>0</v>
      </c>
      <c r="X74" s="692">
        <f>SUM('Forma 9'!$X$73,'Forma 10'!$X$73,'Forma 12'!$X$74)</f>
        <v>0</v>
      </c>
      <c r="Y74" s="692">
        <f>SUM('Forma 9'!$Y$73,'Forma 10'!$Y$73,'Forma 12'!$Y$74)</f>
        <v>0</v>
      </c>
      <c r="Z74" s="760">
        <f>'Forma 11'!$AC$78</f>
        <v>0</v>
      </c>
      <c r="AA74" s="692">
        <f>SUM('Forma 9'!$AA$73,'Forma 10'!$AA$73,'Forma 12'!$AA$74,)</f>
        <v>0</v>
      </c>
      <c r="AB74" s="693">
        <f>SUM('Forma 9'!$AB$73,'Forma 10'!$AB$73,'Forma 12'!$AB$74)</f>
        <v>0</v>
      </c>
      <c r="AC74" s="733">
        <v>1397.88</v>
      </c>
      <c r="AD74" s="730"/>
      <c r="AE74" s="730"/>
      <c r="AF74" s="730"/>
      <c r="AG74" s="731"/>
      <c r="AH74" s="731"/>
      <c r="AI74" s="731"/>
      <c r="AJ74" s="731"/>
      <c r="AK74" s="731"/>
      <c r="AL74" s="731"/>
      <c r="AM74" s="731"/>
      <c r="AN74" s="731"/>
      <c r="AO74" s="731"/>
      <c r="AP74" s="731"/>
      <c r="AQ74" s="731"/>
      <c r="AR74" s="731"/>
      <c r="AS74" s="731"/>
      <c r="AT74" s="731"/>
      <c r="AU74" s="731"/>
    </row>
    <row r="75" spans="1:47" s="329" customFormat="1" ht="26.4" x14ac:dyDescent="0.25">
      <c r="B75" s="287" t="s">
        <v>213</v>
      </c>
      <c r="C75" s="355" t="s">
        <v>214</v>
      </c>
      <c r="D75" s="396">
        <f t="shared" si="38"/>
        <v>199.56</v>
      </c>
      <c r="E75" s="700">
        <f t="shared" si="39"/>
        <v>199.56</v>
      </c>
      <c r="F75" s="691">
        <f t="shared" si="40"/>
        <v>0</v>
      </c>
      <c r="G75" s="691">
        <f t="shared" si="41"/>
        <v>0</v>
      </c>
      <c r="H75" s="691">
        <f t="shared" si="42"/>
        <v>0</v>
      </c>
      <c r="I75" s="692">
        <f t="shared" si="43"/>
        <v>0</v>
      </c>
      <c r="J75" s="692">
        <f t="shared" si="44"/>
        <v>0</v>
      </c>
      <c r="K75" s="692">
        <f t="shared" si="45"/>
        <v>0</v>
      </c>
      <c r="L75" s="692">
        <f t="shared" si="46"/>
        <v>0</v>
      </c>
      <c r="M75" s="692">
        <f t="shared" si="47"/>
        <v>0</v>
      </c>
      <c r="N75" s="692">
        <f t="shared" si="48"/>
        <v>0</v>
      </c>
      <c r="O75" s="692">
        <f t="shared" si="49"/>
        <v>0</v>
      </c>
      <c r="P75" s="692">
        <f t="shared" si="50"/>
        <v>0</v>
      </c>
      <c r="Q75" s="692">
        <f t="shared" si="51"/>
        <v>0</v>
      </c>
      <c r="R75" s="692">
        <f t="shared" si="52"/>
        <v>0</v>
      </c>
      <c r="S75" s="692">
        <f t="shared" si="53"/>
        <v>0</v>
      </c>
      <c r="T75" s="692">
        <f t="shared" si="54"/>
        <v>0</v>
      </c>
      <c r="U75" s="692">
        <f t="shared" si="55"/>
        <v>0</v>
      </c>
      <c r="V75" s="692">
        <f t="shared" si="56"/>
        <v>0</v>
      </c>
      <c r="W75" s="692">
        <f>'Forma 11'!$Z$79</f>
        <v>0</v>
      </c>
      <c r="X75" s="692">
        <f>SUM('Forma 9'!$X$74,'Forma 10'!$X$74,'Forma 12'!$X$75)</f>
        <v>0</v>
      </c>
      <c r="Y75" s="692">
        <f>SUM('Forma 9'!$Y$74,'Forma 10'!$Y$74,'Forma 12'!$Y$75)</f>
        <v>0</v>
      </c>
      <c r="Z75" s="760">
        <f>'Forma 11'!$AC$79</f>
        <v>0</v>
      </c>
      <c r="AA75" s="692">
        <f>SUM('Forma 9'!$AA$74,'Forma 10'!$AA$74,'Forma 12'!$AA$75,)</f>
        <v>0</v>
      </c>
      <c r="AB75" s="693">
        <f>SUM('Forma 9'!$AB$74,'Forma 10'!$AB$74,'Forma 12'!$AB$75)</f>
        <v>0</v>
      </c>
      <c r="AC75" s="733">
        <v>199.56</v>
      </c>
      <c r="AD75" s="730"/>
      <c r="AE75" s="730"/>
      <c r="AF75" s="730"/>
      <c r="AG75" s="731"/>
      <c r="AH75" s="731"/>
      <c r="AI75" s="731"/>
      <c r="AJ75" s="731"/>
      <c r="AK75" s="731"/>
      <c r="AL75" s="731"/>
      <c r="AM75" s="731"/>
      <c r="AN75" s="731"/>
      <c r="AO75" s="731"/>
      <c r="AP75" s="731"/>
      <c r="AQ75" s="731"/>
      <c r="AR75" s="731"/>
      <c r="AS75" s="731"/>
      <c r="AT75" s="731"/>
      <c r="AU75" s="731"/>
    </row>
    <row r="76" spans="1:47" s="329" customFormat="1" ht="26.4" x14ac:dyDescent="0.25">
      <c r="B76" s="287" t="s">
        <v>215</v>
      </c>
      <c r="C76" s="355" t="s">
        <v>216</v>
      </c>
      <c r="D76" s="396">
        <f t="shared" si="38"/>
        <v>5098.2</v>
      </c>
      <c r="E76" s="700">
        <f t="shared" si="39"/>
        <v>5098.2</v>
      </c>
      <c r="F76" s="691">
        <f t="shared" si="40"/>
        <v>0</v>
      </c>
      <c r="G76" s="691">
        <f t="shared" si="41"/>
        <v>0</v>
      </c>
      <c r="H76" s="691">
        <f t="shared" si="42"/>
        <v>0</v>
      </c>
      <c r="I76" s="692">
        <f t="shared" si="43"/>
        <v>0</v>
      </c>
      <c r="J76" s="692">
        <f t="shared" si="44"/>
        <v>0</v>
      </c>
      <c r="K76" s="692">
        <f t="shared" si="45"/>
        <v>0</v>
      </c>
      <c r="L76" s="692">
        <f t="shared" si="46"/>
        <v>0</v>
      </c>
      <c r="M76" s="692">
        <f t="shared" si="47"/>
        <v>0</v>
      </c>
      <c r="N76" s="692">
        <f t="shared" si="48"/>
        <v>0</v>
      </c>
      <c r="O76" s="692">
        <f t="shared" si="49"/>
        <v>0</v>
      </c>
      <c r="P76" s="692">
        <f t="shared" si="50"/>
        <v>0</v>
      </c>
      <c r="Q76" s="692">
        <f t="shared" si="51"/>
        <v>0</v>
      </c>
      <c r="R76" s="692">
        <f t="shared" si="52"/>
        <v>0</v>
      </c>
      <c r="S76" s="692">
        <f t="shared" si="53"/>
        <v>0</v>
      </c>
      <c r="T76" s="692">
        <f t="shared" si="54"/>
        <v>0</v>
      </c>
      <c r="U76" s="692">
        <f t="shared" si="55"/>
        <v>0</v>
      </c>
      <c r="V76" s="692">
        <f t="shared" si="56"/>
        <v>0</v>
      </c>
      <c r="W76" s="692">
        <f>'Forma 11'!$Z$80</f>
        <v>0</v>
      </c>
      <c r="X76" s="692">
        <f>SUM('Forma 9'!$X$75,'Forma 10'!$X$75,'Forma 12'!$X$76)</f>
        <v>0</v>
      </c>
      <c r="Y76" s="692">
        <f>SUM('Forma 9'!$Y$75,'Forma 10'!$Y$75,'Forma 12'!$Y$76)</f>
        <v>0</v>
      </c>
      <c r="Z76" s="760">
        <f>'Forma 11'!$AC$80</f>
        <v>0</v>
      </c>
      <c r="AA76" s="692">
        <f>SUM('Forma 9'!$AA$75,'Forma 10'!$AA$75,'Forma 12'!$AA$76,)</f>
        <v>0</v>
      </c>
      <c r="AB76" s="693">
        <f>SUM('Forma 9'!$AB$75,'Forma 10'!$AB$75,'Forma 12'!$AB$76)</f>
        <v>0</v>
      </c>
      <c r="AC76" s="733">
        <v>5098.2</v>
      </c>
      <c r="AD76" s="730"/>
      <c r="AE76" s="730"/>
      <c r="AF76" s="730"/>
      <c r="AG76" s="731"/>
      <c r="AH76" s="731"/>
      <c r="AI76" s="731"/>
      <c r="AJ76" s="731"/>
      <c r="AK76" s="731"/>
      <c r="AL76" s="731"/>
      <c r="AM76" s="731"/>
      <c r="AN76" s="731"/>
      <c r="AO76" s="731"/>
      <c r="AP76" s="731"/>
      <c r="AQ76" s="731"/>
      <c r="AR76" s="731"/>
      <c r="AS76" s="731"/>
      <c r="AT76" s="731"/>
      <c r="AU76" s="731"/>
    </row>
    <row r="77" spans="1:47" s="329" customFormat="1" ht="13.2" x14ac:dyDescent="0.25">
      <c r="B77" s="287" t="s">
        <v>217</v>
      </c>
      <c r="C77" s="355" t="s">
        <v>218</v>
      </c>
      <c r="D77" s="396">
        <f t="shared" si="38"/>
        <v>84380.909999999989</v>
      </c>
      <c r="E77" s="700">
        <f t="shared" si="39"/>
        <v>1597.68</v>
      </c>
      <c r="F77" s="691">
        <f t="shared" si="40"/>
        <v>0</v>
      </c>
      <c r="G77" s="691">
        <f t="shared" si="41"/>
        <v>0</v>
      </c>
      <c r="H77" s="691">
        <f t="shared" si="42"/>
        <v>0</v>
      </c>
      <c r="I77" s="692">
        <f t="shared" si="43"/>
        <v>0</v>
      </c>
      <c r="J77" s="701">
        <f t="shared" si="44"/>
        <v>82783.23</v>
      </c>
      <c r="K77" s="692">
        <f t="shared" si="45"/>
        <v>0</v>
      </c>
      <c r="L77" s="692">
        <f t="shared" si="46"/>
        <v>0</v>
      </c>
      <c r="M77" s="692">
        <f t="shared" si="47"/>
        <v>0</v>
      </c>
      <c r="N77" s="692">
        <f t="shared" si="48"/>
        <v>0</v>
      </c>
      <c r="O77" s="692">
        <f t="shared" si="49"/>
        <v>0</v>
      </c>
      <c r="P77" s="692">
        <f t="shared" si="50"/>
        <v>0</v>
      </c>
      <c r="Q77" s="692">
        <f t="shared" si="51"/>
        <v>0</v>
      </c>
      <c r="R77" s="692">
        <f t="shared" si="52"/>
        <v>0</v>
      </c>
      <c r="S77" s="692">
        <f t="shared" si="53"/>
        <v>0</v>
      </c>
      <c r="T77" s="692">
        <f t="shared" si="54"/>
        <v>0</v>
      </c>
      <c r="U77" s="692">
        <f t="shared" si="55"/>
        <v>0</v>
      </c>
      <c r="V77" s="692">
        <f t="shared" si="56"/>
        <v>0</v>
      </c>
      <c r="W77" s="692">
        <f>'Forma 11'!$Z$81</f>
        <v>0</v>
      </c>
      <c r="X77" s="692">
        <f>SUM('Forma 9'!$X$76,'Forma 10'!$X$76,'Forma 12'!$X$77)</f>
        <v>0</v>
      </c>
      <c r="Y77" s="692">
        <f>SUM('Forma 9'!$Y$76,'Forma 10'!$Y$76,'Forma 12'!$Y$77)</f>
        <v>0</v>
      </c>
      <c r="Z77" s="760">
        <f>'Forma 11'!$AC$81</f>
        <v>0</v>
      </c>
      <c r="AA77" s="692">
        <f>SUM('Forma 9'!$AA$76,'Forma 10'!$AA$76,'Forma 12'!$AA$77,)</f>
        <v>0</v>
      </c>
      <c r="AB77" s="693">
        <f>SUM('Forma 9'!$AB$76,'Forma 10'!$AB$76,'Forma 12'!$AB$77)</f>
        <v>0</v>
      </c>
      <c r="AC77" s="733">
        <v>1597.68</v>
      </c>
      <c r="AD77" s="730"/>
      <c r="AE77" s="730"/>
      <c r="AF77" s="730"/>
      <c r="AG77" s="731"/>
      <c r="AH77" s="736">
        <v>82783.23</v>
      </c>
      <c r="AI77" s="731"/>
      <c r="AJ77" s="731"/>
      <c r="AK77" s="731"/>
      <c r="AL77" s="731"/>
      <c r="AM77" s="731"/>
      <c r="AN77" s="731"/>
      <c r="AO77" s="731"/>
      <c r="AP77" s="731"/>
      <c r="AQ77" s="731"/>
      <c r="AR77" s="731"/>
      <c r="AS77" s="731"/>
      <c r="AT77" s="731"/>
      <c r="AU77" s="731"/>
    </row>
    <row r="78" spans="1:47" s="329" customFormat="1" ht="13.2" x14ac:dyDescent="0.25">
      <c r="B78" s="287" t="s">
        <v>219</v>
      </c>
      <c r="C78" s="558" t="s">
        <v>220</v>
      </c>
      <c r="D78" s="396">
        <f t="shared" si="38"/>
        <v>13678.2</v>
      </c>
      <c r="E78" s="700">
        <f t="shared" si="39"/>
        <v>5721.77</v>
      </c>
      <c r="F78" s="691">
        <f t="shared" si="40"/>
        <v>0</v>
      </c>
      <c r="G78" s="691">
        <f t="shared" si="41"/>
        <v>0</v>
      </c>
      <c r="H78" s="691">
        <f t="shared" si="42"/>
        <v>0</v>
      </c>
      <c r="I78" s="692">
        <f t="shared" si="43"/>
        <v>0</v>
      </c>
      <c r="J78" s="701">
        <f t="shared" si="44"/>
        <v>1433.25</v>
      </c>
      <c r="K78" s="692">
        <f t="shared" si="45"/>
        <v>0</v>
      </c>
      <c r="L78" s="692">
        <f t="shared" si="46"/>
        <v>0</v>
      </c>
      <c r="M78" s="701">
        <f t="shared" si="47"/>
        <v>260.82</v>
      </c>
      <c r="N78" s="701">
        <f t="shared" si="48"/>
        <v>154.97</v>
      </c>
      <c r="O78" s="692">
        <f t="shared" si="49"/>
        <v>0</v>
      </c>
      <c r="P78" s="701">
        <f t="shared" si="50"/>
        <v>401.77</v>
      </c>
      <c r="Q78" s="692">
        <f t="shared" si="51"/>
        <v>0</v>
      </c>
      <c r="R78" s="692">
        <f t="shared" si="52"/>
        <v>0</v>
      </c>
      <c r="S78" s="701">
        <f t="shared" si="53"/>
        <v>97.16</v>
      </c>
      <c r="T78" s="692">
        <f t="shared" si="54"/>
        <v>0</v>
      </c>
      <c r="U78" s="692">
        <f t="shared" si="55"/>
        <v>0</v>
      </c>
      <c r="V78" s="692">
        <f t="shared" si="56"/>
        <v>0</v>
      </c>
      <c r="W78" s="692">
        <f>'Forma 11'!$Z$82</f>
        <v>0</v>
      </c>
      <c r="X78" s="692">
        <f>SUM('Forma 9'!$X$77,'Forma 10'!$X$77,'Forma 12'!$X$78)</f>
        <v>0</v>
      </c>
      <c r="Y78" s="692">
        <f>SUM('Forma 9'!$Y$77,'Forma 10'!$Y$77,'Forma 12'!$Y$78)</f>
        <v>0</v>
      </c>
      <c r="Z78" s="762">
        <f>'Forma 9'!Z77+'Forma 12'!Z78</f>
        <v>82.27</v>
      </c>
      <c r="AA78" s="692">
        <f>SUM('Forma 9'!$AA$77,'Forma 10'!$AA$77,'Forma 12'!$AA$78,)</f>
        <v>0</v>
      </c>
      <c r="AB78" s="735">
        <f>SUM('Forma 9'!$AB$77,'Forma 10'!$AB$77,'Forma 12'!$AB$78)</f>
        <v>5526.19</v>
      </c>
      <c r="AC78" s="733">
        <v>5721.77</v>
      </c>
      <c r="AD78" s="730"/>
      <c r="AE78" s="730"/>
      <c r="AF78" s="730"/>
      <c r="AG78" s="731"/>
      <c r="AH78" s="736">
        <v>1433.25</v>
      </c>
      <c r="AI78" s="731"/>
      <c r="AJ78" s="731"/>
      <c r="AK78" s="736">
        <v>260.82</v>
      </c>
      <c r="AL78" s="736">
        <v>154.97</v>
      </c>
      <c r="AM78" s="731"/>
      <c r="AN78" s="736">
        <v>401.77</v>
      </c>
      <c r="AO78" s="731"/>
      <c r="AP78" s="731"/>
      <c r="AQ78" s="736">
        <v>97.16</v>
      </c>
      <c r="AR78" s="731"/>
      <c r="AS78" s="731"/>
      <c r="AT78" s="731"/>
      <c r="AU78" s="731"/>
    </row>
    <row r="79" spans="1:47" s="329" customFormat="1" ht="13.2" x14ac:dyDescent="0.25">
      <c r="B79" s="287" t="s">
        <v>221</v>
      </c>
      <c r="C79" s="558" t="s">
        <v>222</v>
      </c>
      <c r="D79" s="396">
        <f t="shared" si="38"/>
        <v>42.48</v>
      </c>
      <c r="E79" s="690">
        <f t="shared" si="39"/>
        <v>0</v>
      </c>
      <c r="F79" s="691">
        <f t="shared" si="40"/>
        <v>0</v>
      </c>
      <c r="G79" s="691">
        <f t="shared" si="41"/>
        <v>0</v>
      </c>
      <c r="H79" s="691">
        <f t="shared" si="42"/>
        <v>0</v>
      </c>
      <c r="I79" s="692">
        <f t="shared" si="43"/>
        <v>0</v>
      </c>
      <c r="J79" s="692">
        <f t="shared" si="44"/>
        <v>0</v>
      </c>
      <c r="K79" s="692">
        <f t="shared" si="45"/>
        <v>0</v>
      </c>
      <c r="L79" s="692">
        <f t="shared" si="46"/>
        <v>0</v>
      </c>
      <c r="M79" s="692">
        <f t="shared" si="47"/>
        <v>0</v>
      </c>
      <c r="N79" s="692">
        <f t="shared" si="48"/>
        <v>0</v>
      </c>
      <c r="O79" s="692">
        <f t="shared" si="49"/>
        <v>0</v>
      </c>
      <c r="P79" s="692">
        <f t="shared" si="50"/>
        <v>0</v>
      </c>
      <c r="Q79" s="692">
        <f t="shared" si="51"/>
        <v>0</v>
      </c>
      <c r="R79" s="692">
        <f t="shared" si="52"/>
        <v>0</v>
      </c>
      <c r="S79" s="692">
        <f t="shared" si="53"/>
        <v>0</v>
      </c>
      <c r="T79" s="692">
        <f t="shared" si="54"/>
        <v>0</v>
      </c>
      <c r="U79" s="692">
        <f t="shared" si="55"/>
        <v>0</v>
      </c>
      <c r="V79" s="692">
        <f t="shared" si="56"/>
        <v>0</v>
      </c>
      <c r="W79" s="692">
        <f>'Forma 11'!$Z$83</f>
        <v>0</v>
      </c>
      <c r="X79" s="692">
        <f>SUM('Forma 9'!$X$78,'Forma 10'!$X$78,'Forma 12'!$X$79)</f>
        <v>0</v>
      </c>
      <c r="Y79" s="692">
        <f>SUM('Forma 9'!$Y$78,'Forma 10'!$Y$78,'Forma 12'!$Y$79)</f>
        <v>0</v>
      </c>
      <c r="Z79" s="760">
        <f>'Forma 11'!$AC$83</f>
        <v>0</v>
      </c>
      <c r="AA79" s="692">
        <f>SUM('Forma 9'!$AA$78,'Forma 10'!$AA$78,'Forma 12'!$AA$79,)</f>
        <v>0</v>
      </c>
      <c r="AB79" s="735">
        <f>SUM('Forma 9'!$AB$78,'Forma 10'!$AB$78,'Forma 12'!$AB$79)</f>
        <v>42.48</v>
      </c>
      <c r="AC79" s="729"/>
      <c r="AD79" s="730"/>
      <c r="AE79" s="730"/>
      <c r="AF79" s="730"/>
      <c r="AG79" s="731"/>
      <c r="AH79" s="731"/>
      <c r="AI79" s="731"/>
      <c r="AJ79" s="731"/>
      <c r="AK79" s="731"/>
      <c r="AL79" s="731"/>
      <c r="AM79" s="731"/>
      <c r="AN79" s="731"/>
      <c r="AO79" s="731"/>
      <c r="AP79" s="731"/>
      <c r="AQ79" s="731"/>
      <c r="AR79" s="731"/>
      <c r="AS79" s="731"/>
      <c r="AT79" s="731"/>
      <c r="AU79" s="731"/>
    </row>
    <row r="80" spans="1:47" s="329" customFormat="1" ht="26.4" x14ac:dyDescent="0.25">
      <c r="B80" s="287" t="s">
        <v>223</v>
      </c>
      <c r="C80" s="558" t="s">
        <v>224</v>
      </c>
      <c r="D80" s="396">
        <f t="shared" si="38"/>
        <v>5662.2</v>
      </c>
      <c r="E80" s="700">
        <f t="shared" si="39"/>
        <v>5581.26</v>
      </c>
      <c r="F80" s="691">
        <f t="shared" si="40"/>
        <v>0</v>
      </c>
      <c r="G80" s="691">
        <f t="shared" si="41"/>
        <v>0</v>
      </c>
      <c r="H80" s="691">
        <f t="shared" si="42"/>
        <v>0</v>
      </c>
      <c r="I80" s="692">
        <f t="shared" si="43"/>
        <v>0</v>
      </c>
      <c r="J80" s="701">
        <f t="shared" si="44"/>
        <v>3.69</v>
      </c>
      <c r="K80" s="692">
        <f t="shared" si="45"/>
        <v>0</v>
      </c>
      <c r="L80" s="692">
        <f t="shared" si="46"/>
        <v>0</v>
      </c>
      <c r="M80" s="701">
        <f t="shared" si="47"/>
        <v>0.67</v>
      </c>
      <c r="N80" s="701">
        <f t="shared" si="48"/>
        <v>0.4</v>
      </c>
      <c r="O80" s="692">
        <f t="shared" si="49"/>
        <v>0</v>
      </c>
      <c r="P80" s="701">
        <f t="shared" si="50"/>
        <v>1.03</v>
      </c>
      <c r="Q80" s="692">
        <f t="shared" si="51"/>
        <v>0</v>
      </c>
      <c r="R80" s="692">
        <f t="shared" si="52"/>
        <v>0</v>
      </c>
      <c r="S80" s="701">
        <f t="shared" si="53"/>
        <v>0.25</v>
      </c>
      <c r="T80" s="692">
        <f t="shared" si="54"/>
        <v>0</v>
      </c>
      <c r="U80" s="692">
        <f t="shared" si="55"/>
        <v>0</v>
      </c>
      <c r="V80" s="692">
        <f t="shared" si="56"/>
        <v>0</v>
      </c>
      <c r="W80" s="692">
        <f>'Forma 11'!$Z$84</f>
        <v>0</v>
      </c>
      <c r="X80" s="692">
        <f>SUM('Forma 9'!$X$79,'Forma 10'!$X$79,'Forma 12'!$X$80)</f>
        <v>0</v>
      </c>
      <c r="Y80" s="692">
        <f>SUM('Forma 9'!$Y$79,'Forma 10'!$Y$79,'Forma 12'!$Y$80)</f>
        <v>0</v>
      </c>
      <c r="Z80" s="762">
        <f>'Forma 9'!Z79+'Forma 12'!Z80</f>
        <v>60.84</v>
      </c>
      <c r="AA80" s="692">
        <f>SUM('Forma 9'!$AA$79,'Forma 10'!$AA$79,'Forma 12'!$AA$80,)</f>
        <v>0</v>
      </c>
      <c r="AB80" s="735">
        <f>SUM('Forma 9'!$AB$79,'Forma 10'!$AB$79,'Forma 12'!$AB$80)</f>
        <v>14.06</v>
      </c>
      <c r="AC80" s="733">
        <v>5581.26</v>
      </c>
      <c r="AD80" s="730"/>
      <c r="AE80" s="730"/>
      <c r="AF80" s="730"/>
      <c r="AG80" s="731"/>
      <c r="AH80" s="736">
        <v>3.69</v>
      </c>
      <c r="AI80" s="731"/>
      <c r="AJ80" s="731"/>
      <c r="AK80" s="736">
        <v>0.67</v>
      </c>
      <c r="AL80" s="736">
        <v>0.4</v>
      </c>
      <c r="AM80" s="731"/>
      <c r="AN80" s="736">
        <v>1.03</v>
      </c>
      <c r="AO80" s="731"/>
      <c r="AP80" s="731"/>
      <c r="AQ80" s="736">
        <v>0.25</v>
      </c>
      <c r="AR80" s="731"/>
      <c r="AS80" s="731"/>
      <c r="AT80" s="731"/>
      <c r="AU80" s="731"/>
    </row>
    <row r="81" spans="1:47" s="329" customFormat="1" ht="26.4" x14ac:dyDescent="0.25">
      <c r="B81" s="287" t="s">
        <v>225</v>
      </c>
      <c r="C81" s="558" t="s">
        <v>226</v>
      </c>
      <c r="D81" s="396">
        <f t="shared" si="38"/>
        <v>616.67000000000007</v>
      </c>
      <c r="E81" s="700">
        <f t="shared" si="39"/>
        <v>270.63</v>
      </c>
      <c r="F81" s="691">
        <f t="shared" si="40"/>
        <v>0</v>
      </c>
      <c r="G81" s="691">
        <f t="shared" si="41"/>
        <v>0</v>
      </c>
      <c r="H81" s="691">
        <f t="shared" si="42"/>
        <v>0</v>
      </c>
      <c r="I81" s="692">
        <f t="shared" si="43"/>
        <v>0</v>
      </c>
      <c r="J81" s="692">
        <f t="shared" si="44"/>
        <v>0</v>
      </c>
      <c r="K81" s="692">
        <f t="shared" si="45"/>
        <v>0</v>
      </c>
      <c r="L81" s="692">
        <f t="shared" si="46"/>
        <v>0</v>
      </c>
      <c r="M81" s="692">
        <f t="shared" si="47"/>
        <v>0</v>
      </c>
      <c r="N81" s="692">
        <f t="shared" si="48"/>
        <v>0</v>
      </c>
      <c r="O81" s="692">
        <f t="shared" si="49"/>
        <v>0</v>
      </c>
      <c r="P81" s="692">
        <f t="shared" si="50"/>
        <v>0</v>
      </c>
      <c r="Q81" s="692">
        <f t="shared" si="51"/>
        <v>0</v>
      </c>
      <c r="R81" s="692">
        <f t="shared" si="52"/>
        <v>0</v>
      </c>
      <c r="S81" s="692">
        <f t="shared" si="53"/>
        <v>0</v>
      </c>
      <c r="T81" s="692">
        <f t="shared" si="54"/>
        <v>0</v>
      </c>
      <c r="U81" s="692">
        <f t="shared" si="55"/>
        <v>0</v>
      </c>
      <c r="V81" s="692">
        <f t="shared" si="56"/>
        <v>0</v>
      </c>
      <c r="W81" s="692">
        <f>'Forma 11'!$Z$85</f>
        <v>0</v>
      </c>
      <c r="X81" s="692">
        <f>SUM('Forma 9'!$X$80,'Forma 10'!$X$80,'Forma 12'!$X$81)</f>
        <v>0</v>
      </c>
      <c r="Y81" s="692">
        <f>SUM('Forma 9'!$Y$80,'Forma 10'!$Y$80,'Forma 12'!$Y$81)</f>
        <v>0</v>
      </c>
      <c r="Z81" s="762">
        <f>'Forma 9'!Z80+'Forma 12'!Z81</f>
        <v>346.04</v>
      </c>
      <c r="AA81" s="692">
        <f>SUM('Forma 9'!$AA$80,'Forma 10'!$AA$80,'Forma 12'!$AA$81,)</f>
        <v>0</v>
      </c>
      <c r="AB81" s="693">
        <f>SUM('Forma 9'!$AB$80,'Forma 10'!$AB$80,'Forma 12'!$AB$81)</f>
        <v>0</v>
      </c>
      <c r="AC81" s="733">
        <v>270.63</v>
      </c>
      <c r="AD81" s="730"/>
      <c r="AE81" s="730"/>
      <c r="AF81" s="730"/>
      <c r="AG81" s="731"/>
      <c r="AH81" s="731"/>
      <c r="AI81" s="731"/>
      <c r="AJ81" s="731"/>
      <c r="AK81" s="731"/>
      <c r="AL81" s="731"/>
      <c r="AM81" s="731"/>
      <c r="AN81" s="731"/>
      <c r="AO81" s="731"/>
      <c r="AP81" s="731"/>
      <c r="AQ81" s="731"/>
      <c r="AR81" s="731"/>
      <c r="AS81" s="731"/>
      <c r="AT81" s="731"/>
      <c r="AU81" s="731"/>
    </row>
    <row r="82" spans="1:47" s="329" customFormat="1" ht="13.2" x14ac:dyDescent="0.25">
      <c r="B82" s="287" t="s">
        <v>227</v>
      </c>
      <c r="C82" s="558" t="s">
        <v>228</v>
      </c>
      <c r="D82" s="396">
        <f t="shared" si="38"/>
        <v>33939.96</v>
      </c>
      <c r="E82" s="700">
        <f t="shared" si="39"/>
        <v>33939.96</v>
      </c>
      <c r="F82" s="691">
        <f t="shared" si="40"/>
        <v>0</v>
      </c>
      <c r="G82" s="691">
        <f t="shared" si="41"/>
        <v>0</v>
      </c>
      <c r="H82" s="691">
        <f t="shared" si="42"/>
        <v>0</v>
      </c>
      <c r="I82" s="692">
        <f t="shared" si="43"/>
        <v>0</v>
      </c>
      <c r="J82" s="692">
        <f t="shared" si="44"/>
        <v>0</v>
      </c>
      <c r="K82" s="692">
        <f t="shared" si="45"/>
        <v>0</v>
      </c>
      <c r="L82" s="692">
        <f t="shared" si="46"/>
        <v>0</v>
      </c>
      <c r="M82" s="692">
        <f t="shared" si="47"/>
        <v>0</v>
      </c>
      <c r="N82" s="692">
        <f t="shared" si="48"/>
        <v>0</v>
      </c>
      <c r="O82" s="692">
        <f t="shared" si="49"/>
        <v>0</v>
      </c>
      <c r="P82" s="692">
        <f t="shared" si="50"/>
        <v>0</v>
      </c>
      <c r="Q82" s="692">
        <f t="shared" si="51"/>
        <v>0</v>
      </c>
      <c r="R82" s="692">
        <f t="shared" si="52"/>
        <v>0</v>
      </c>
      <c r="S82" s="692">
        <f t="shared" si="53"/>
        <v>0</v>
      </c>
      <c r="T82" s="692">
        <f t="shared" si="54"/>
        <v>0</v>
      </c>
      <c r="U82" s="692">
        <f t="shared" si="55"/>
        <v>0</v>
      </c>
      <c r="V82" s="692">
        <f t="shared" si="56"/>
        <v>0</v>
      </c>
      <c r="W82" s="692">
        <f>'Forma 11'!$Z$86</f>
        <v>0</v>
      </c>
      <c r="X82" s="692">
        <f>SUM('Forma 9'!$X$81,'Forma 10'!$X$81,'Forma 12'!$X$82)</f>
        <v>0</v>
      </c>
      <c r="Y82" s="692">
        <f>SUM('Forma 9'!$Y$81,'Forma 10'!$Y$81,'Forma 12'!$Y$82)</f>
        <v>0</v>
      </c>
      <c r="Z82" s="760">
        <f>'Forma 11'!$AC$86</f>
        <v>0</v>
      </c>
      <c r="AA82" s="692">
        <f>SUM('Forma 9'!$AA$81,'Forma 10'!$AA$81,'Forma 12'!$AA$82,)</f>
        <v>0</v>
      </c>
      <c r="AB82" s="693">
        <f>SUM('Forma 9'!$AB$81,'Forma 10'!$AB$81,'Forma 12'!$AB$82)</f>
        <v>0</v>
      </c>
      <c r="AC82" s="733">
        <v>33939.96</v>
      </c>
      <c r="AD82" s="730"/>
      <c r="AE82" s="730"/>
      <c r="AF82" s="730"/>
      <c r="AG82" s="731"/>
      <c r="AH82" s="731"/>
      <c r="AI82" s="731"/>
      <c r="AJ82" s="731"/>
      <c r="AK82" s="731"/>
      <c r="AL82" s="731"/>
      <c r="AM82" s="731"/>
      <c r="AN82" s="731"/>
      <c r="AO82" s="731"/>
      <c r="AP82" s="731"/>
      <c r="AQ82" s="731"/>
      <c r="AR82" s="731"/>
      <c r="AS82" s="731"/>
      <c r="AT82" s="731"/>
      <c r="AU82" s="731"/>
    </row>
    <row r="83" spans="1:47" s="329" customFormat="1" ht="26.4" x14ac:dyDescent="0.25">
      <c r="B83" s="287" t="s">
        <v>229</v>
      </c>
      <c r="C83" s="558" t="s">
        <v>230</v>
      </c>
      <c r="D83" s="396">
        <f t="shared" si="38"/>
        <v>630.65</v>
      </c>
      <c r="E83" s="700">
        <f t="shared" si="39"/>
        <v>630.65</v>
      </c>
      <c r="F83" s="691">
        <f t="shared" si="40"/>
        <v>0</v>
      </c>
      <c r="G83" s="691">
        <f t="shared" si="41"/>
        <v>0</v>
      </c>
      <c r="H83" s="691">
        <f t="shared" si="42"/>
        <v>0</v>
      </c>
      <c r="I83" s="692">
        <f t="shared" si="43"/>
        <v>0</v>
      </c>
      <c r="J83" s="692">
        <f t="shared" si="44"/>
        <v>0</v>
      </c>
      <c r="K83" s="692">
        <f t="shared" si="45"/>
        <v>0</v>
      </c>
      <c r="L83" s="692">
        <f t="shared" si="46"/>
        <v>0</v>
      </c>
      <c r="M83" s="692">
        <f t="shared" si="47"/>
        <v>0</v>
      </c>
      <c r="N83" s="692">
        <f t="shared" si="48"/>
        <v>0</v>
      </c>
      <c r="O83" s="692">
        <f t="shared" si="49"/>
        <v>0</v>
      </c>
      <c r="P83" s="692">
        <f t="shared" si="50"/>
        <v>0</v>
      </c>
      <c r="Q83" s="692">
        <f t="shared" si="51"/>
        <v>0</v>
      </c>
      <c r="R83" s="692">
        <f t="shared" si="52"/>
        <v>0</v>
      </c>
      <c r="S83" s="692">
        <f t="shared" si="53"/>
        <v>0</v>
      </c>
      <c r="T83" s="692">
        <f t="shared" si="54"/>
        <v>0</v>
      </c>
      <c r="U83" s="692">
        <f t="shared" si="55"/>
        <v>0</v>
      </c>
      <c r="V83" s="692">
        <f t="shared" si="56"/>
        <v>0</v>
      </c>
      <c r="W83" s="692">
        <f>'Forma 11'!$Z$87</f>
        <v>0</v>
      </c>
      <c r="X83" s="692">
        <f>SUM('Forma 9'!$X$82,'Forma 10'!$X$82,'Forma 12'!$X$83)</f>
        <v>0</v>
      </c>
      <c r="Y83" s="692">
        <f>SUM('Forma 9'!$Y$82,'Forma 10'!$Y$82,'Forma 12'!$Y$83)</f>
        <v>0</v>
      </c>
      <c r="Z83" s="760">
        <f>'Forma 11'!$AC$87</f>
        <v>0</v>
      </c>
      <c r="AA83" s="692">
        <f>SUM('Forma 9'!$AA$82,'Forma 10'!$AA$82,'Forma 12'!$AA$83,)</f>
        <v>0</v>
      </c>
      <c r="AB83" s="693">
        <f>SUM('Forma 9'!$AB$82,'Forma 10'!$AB$82,'Forma 12'!$AB$83)</f>
        <v>0</v>
      </c>
      <c r="AC83" s="733">
        <v>630.65</v>
      </c>
      <c r="AD83" s="730"/>
      <c r="AE83" s="730"/>
      <c r="AF83" s="730"/>
      <c r="AG83" s="731"/>
      <c r="AH83" s="731"/>
      <c r="AI83" s="731"/>
      <c r="AJ83" s="731"/>
      <c r="AK83" s="731"/>
      <c r="AL83" s="731"/>
      <c r="AM83" s="731"/>
      <c r="AN83" s="731"/>
      <c r="AO83" s="731"/>
      <c r="AP83" s="731"/>
      <c r="AQ83" s="731"/>
      <c r="AR83" s="731"/>
      <c r="AS83" s="731"/>
      <c r="AT83" s="731"/>
      <c r="AU83" s="731"/>
    </row>
    <row r="84" spans="1:47" s="329" customFormat="1" ht="13.2" x14ac:dyDescent="0.25">
      <c r="B84" s="287" t="s">
        <v>231</v>
      </c>
      <c r="C84" s="558" t="s">
        <v>232</v>
      </c>
      <c r="D84" s="396">
        <f t="shared" si="38"/>
        <v>143.28</v>
      </c>
      <c r="E84" s="700">
        <f t="shared" si="39"/>
        <v>143.28</v>
      </c>
      <c r="F84" s="691">
        <f t="shared" si="40"/>
        <v>0</v>
      </c>
      <c r="G84" s="691">
        <f t="shared" si="41"/>
        <v>0</v>
      </c>
      <c r="H84" s="691">
        <f t="shared" si="42"/>
        <v>0</v>
      </c>
      <c r="I84" s="692">
        <f t="shared" si="43"/>
        <v>0</v>
      </c>
      <c r="J84" s="692">
        <f t="shared" si="44"/>
        <v>0</v>
      </c>
      <c r="K84" s="692">
        <f t="shared" si="45"/>
        <v>0</v>
      </c>
      <c r="L84" s="692">
        <f t="shared" si="46"/>
        <v>0</v>
      </c>
      <c r="M84" s="692">
        <f t="shared" si="47"/>
        <v>0</v>
      </c>
      <c r="N84" s="692">
        <f t="shared" si="48"/>
        <v>0</v>
      </c>
      <c r="O84" s="692">
        <f t="shared" si="49"/>
        <v>0</v>
      </c>
      <c r="P84" s="692">
        <f t="shared" si="50"/>
        <v>0</v>
      </c>
      <c r="Q84" s="692">
        <f t="shared" si="51"/>
        <v>0</v>
      </c>
      <c r="R84" s="692">
        <f t="shared" si="52"/>
        <v>0</v>
      </c>
      <c r="S84" s="692">
        <f t="shared" si="53"/>
        <v>0</v>
      </c>
      <c r="T84" s="692">
        <f t="shared" si="54"/>
        <v>0</v>
      </c>
      <c r="U84" s="692">
        <f t="shared" si="55"/>
        <v>0</v>
      </c>
      <c r="V84" s="692">
        <f t="shared" si="56"/>
        <v>0</v>
      </c>
      <c r="W84" s="692">
        <f>'Forma 11'!$Z$88</f>
        <v>0</v>
      </c>
      <c r="X84" s="692">
        <f>SUM('Forma 9'!$X$83,'Forma 10'!$X$83,'Forma 12'!$X$84)</f>
        <v>0</v>
      </c>
      <c r="Y84" s="692">
        <f>SUM('Forma 9'!$Y$83,'Forma 10'!$Y$83,'Forma 12'!$Y$84)</f>
        <v>0</v>
      </c>
      <c r="Z84" s="760">
        <f>'Forma 11'!$AC$88</f>
        <v>0</v>
      </c>
      <c r="AA84" s="692">
        <f>SUM('Forma 9'!$AA$83,'Forma 10'!$AA$83,'Forma 12'!$AA$84,)</f>
        <v>0</v>
      </c>
      <c r="AB84" s="693">
        <f>SUM('Forma 9'!$AB$83,'Forma 10'!$AB$83,'Forma 12'!$AB$84)</f>
        <v>0</v>
      </c>
      <c r="AC84" s="733">
        <v>143.28</v>
      </c>
      <c r="AD84" s="730"/>
      <c r="AE84" s="730"/>
      <c r="AF84" s="730"/>
      <c r="AG84" s="731"/>
      <c r="AH84" s="731"/>
      <c r="AI84" s="731"/>
      <c r="AJ84" s="731"/>
      <c r="AK84" s="731"/>
      <c r="AL84" s="731"/>
      <c r="AM84" s="731"/>
      <c r="AN84" s="731"/>
      <c r="AO84" s="731"/>
      <c r="AP84" s="731"/>
      <c r="AQ84" s="731"/>
      <c r="AR84" s="731"/>
      <c r="AS84" s="731"/>
      <c r="AT84" s="731"/>
      <c r="AU84" s="731"/>
    </row>
    <row r="85" spans="1:47" s="329" customFormat="1" ht="13.2" x14ac:dyDescent="0.25">
      <c r="B85" s="287" t="s">
        <v>233</v>
      </c>
      <c r="C85" s="558" t="s">
        <v>234</v>
      </c>
      <c r="D85" s="396">
        <f t="shared" si="38"/>
        <v>23003.64</v>
      </c>
      <c r="E85" s="700">
        <f t="shared" si="39"/>
        <v>21194.28</v>
      </c>
      <c r="F85" s="691">
        <f t="shared" si="40"/>
        <v>0</v>
      </c>
      <c r="G85" s="691">
        <f t="shared" si="41"/>
        <v>0</v>
      </c>
      <c r="H85" s="691">
        <f t="shared" si="42"/>
        <v>0</v>
      </c>
      <c r="I85" s="692">
        <f t="shared" si="43"/>
        <v>0</v>
      </c>
      <c r="J85" s="692">
        <f t="shared" si="44"/>
        <v>0</v>
      </c>
      <c r="K85" s="692">
        <f t="shared" si="45"/>
        <v>0</v>
      </c>
      <c r="L85" s="692">
        <f t="shared" si="46"/>
        <v>0</v>
      </c>
      <c r="M85" s="692">
        <f t="shared" si="47"/>
        <v>0</v>
      </c>
      <c r="N85" s="692">
        <f t="shared" si="48"/>
        <v>0</v>
      </c>
      <c r="O85" s="692">
        <f t="shared" si="49"/>
        <v>0</v>
      </c>
      <c r="P85" s="692">
        <f t="shared" si="50"/>
        <v>0</v>
      </c>
      <c r="Q85" s="692">
        <f t="shared" si="51"/>
        <v>0</v>
      </c>
      <c r="R85" s="692">
        <f t="shared" si="52"/>
        <v>0</v>
      </c>
      <c r="S85" s="692">
        <f t="shared" si="53"/>
        <v>0</v>
      </c>
      <c r="T85" s="692">
        <f t="shared" si="54"/>
        <v>0</v>
      </c>
      <c r="U85" s="692">
        <f t="shared" si="55"/>
        <v>0</v>
      </c>
      <c r="V85" s="692">
        <f t="shared" si="56"/>
        <v>0</v>
      </c>
      <c r="W85" s="692">
        <f>'Forma 11'!$Z$89</f>
        <v>0</v>
      </c>
      <c r="X85" s="692">
        <f>SUM('Forma 9'!$X$84,'Forma 10'!$X$84,'Forma 12'!$X$85)</f>
        <v>0</v>
      </c>
      <c r="Y85" s="692">
        <f>SUM('Forma 9'!$Y$84,'Forma 10'!$Y$84,'Forma 12'!$Y$85)</f>
        <v>0</v>
      </c>
      <c r="Z85" s="760">
        <f>'Forma 11'!$AC$89</f>
        <v>0</v>
      </c>
      <c r="AA85" s="692">
        <f>SUM('Forma 9'!$AA$84,'Forma 10'!$AA$84,'Forma 12'!$AA$85,)</f>
        <v>0</v>
      </c>
      <c r="AB85" s="735">
        <f>SUM('Forma 9'!$AB$84,'Forma 10'!$AB$84,'Forma 12'!$AB$85)</f>
        <v>1809.36</v>
      </c>
      <c r="AC85" s="733">
        <v>21194.28</v>
      </c>
      <c r="AD85" s="730"/>
      <c r="AE85" s="730"/>
      <c r="AF85" s="730"/>
      <c r="AG85" s="731"/>
      <c r="AH85" s="731"/>
      <c r="AI85" s="731"/>
      <c r="AJ85" s="731"/>
      <c r="AK85" s="731"/>
      <c r="AL85" s="731"/>
      <c r="AM85" s="731"/>
      <c r="AN85" s="731"/>
      <c r="AO85" s="731"/>
      <c r="AP85" s="731"/>
      <c r="AQ85" s="731"/>
      <c r="AR85" s="731"/>
      <c r="AS85" s="731"/>
      <c r="AT85" s="731"/>
      <c r="AU85" s="731"/>
    </row>
    <row r="86" spans="1:47" s="329" customFormat="1" ht="13.2" x14ac:dyDescent="0.25">
      <c r="B86" s="287" t="s">
        <v>235</v>
      </c>
      <c r="C86" s="558" t="s">
        <v>236</v>
      </c>
      <c r="D86" s="396">
        <f t="shared" si="38"/>
        <v>23267.019999999997</v>
      </c>
      <c r="E86" s="700">
        <f t="shared" si="39"/>
        <v>13289.89</v>
      </c>
      <c r="F86" s="691">
        <f t="shared" si="40"/>
        <v>0</v>
      </c>
      <c r="G86" s="691">
        <f t="shared" si="41"/>
        <v>0</v>
      </c>
      <c r="H86" s="691">
        <f t="shared" si="42"/>
        <v>0</v>
      </c>
      <c r="I86" s="692">
        <f t="shared" si="43"/>
        <v>0</v>
      </c>
      <c r="J86" s="701">
        <f t="shared" si="44"/>
        <v>175.74</v>
      </c>
      <c r="K86" s="692">
        <f t="shared" si="45"/>
        <v>0</v>
      </c>
      <c r="L86" s="692">
        <f t="shared" si="46"/>
        <v>0</v>
      </c>
      <c r="M86" s="701">
        <f t="shared" si="47"/>
        <v>31.98</v>
      </c>
      <c r="N86" s="701">
        <f t="shared" si="48"/>
        <v>19</v>
      </c>
      <c r="O86" s="692">
        <f t="shared" si="49"/>
        <v>0</v>
      </c>
      <c r="P86" s="701">
        <f t="shared" si="50"/>
        <v>49.26</v>
      </c>
      <c r="Q86" s="692">
        <f t="shared" si="51"/>
        <v>0</v>
      </c>
      <c r="R86" s="692">
        <f t="shared" si="52"/>
        <v>0</v>
      </c>
      <c r="S86" s="701">
        <f t="shared" si="53"/>
        <v>11.91</v>
      </c>
      <c r="T86" s="692">
        <f t="shared" si="54"/>
        <v>0</v>
      </c>
      <c r="U86" s="692">
        <f t="shared" si="55"/>
        <v>0</v>
      </c>
      <c r="V86" s="692">
        <f t="shared" si="56"/>
        <v>0</v>
      </c>
      <c r="W86" s="692">
        <f>'Forma 11'!$Z$90</f>
        <v>0</v>
      </c>
      <c r="X86" s="692">
        <f>SUM('Forma 9'!$X$85,'Forma 10'!$X$85,'Forma 12'!$X$86)</f>
        <v>0</v>
      </c>
      <c r="Y86" s="692">
        <f>SUM('Forma 9'!$Y$85,'Forma 10'!$Y$85,'Forma 12'!$Y$86)</f>
        <v>0</v>
      </c>
      <c r="Z86" s="762">
        <f>'Forma 12'!Z86</f>
        <v>10.09</v>
      </c>
      <c r="AA86" s="692">
        <f>SUM('Forma 9'!$AA$85,'Forma 10'!$AA$85,'Forma 12'!$AA$86,)</f>
        <v>0</v>
      </c>
      <c r="AB86" s="735">
        <f>SUM('Forma 9'!$AB$85,'Forma 10'!$AB$85,'Forma 12'!$AB$86)</f>
        <v>9679.15</v>
      </c>
      <c r="AC86" s="733">
        <v>13289.89</v>
      </c>
      <c r="AD86" s="730"/>
      <c r="AE86" s="730"/>
      <c r="AF86" s="730"/>
      <c r="AG86" s="731"/>
      <c r="AH86" s="736">
        <v>175.74</v>
      </c>
      <c r="AI86" s="731"/>
      <c r="AJ86" s="731"/>
      <c r="AK86" s="736">
        <v>31.98</v>
      </c>
      <c r="AL86" s="736">
        <v>19</v>
      </c>
      <c r="AM86" s="731"/>
      <c r="AN86" s="736">
        <v>49.26</v>
      </c>
      <c r="AO86" s="731"/>
      <c r="AP86" s="731"/>
      <c r="AQ86" s="736">
        <v>11.91</v>
      </c>
      <c r="AR86" s="731"/>
      <c r="AS86" s="731"/>
      <c r="AT86" s="731"/>
      <c r="AU86" s="731"/>
    </row>
    <row r="87" spans="1:47" s="329" customFormat="1" ht="26.4" x14ac:dyDescent="0.25">
      <c r="B87" s="287" t="s">
        <v>237</v>
      </c>
      <c r="C87" s="558" t="s">
        <v>238</v>
      </c>
      <c r="D87" s="396">
        <f t="shared" si="38"/>
        <v>2146.5700000000002</v>
      </c>
      <c r="E87" s="690">
        <f t="shared" si="39"/>
        <v>0</v>
      </c>
      <c r="F87" s="691">
        <f t="shared" si="40"/>
        <v>0</v>
      </c>
      <c r="G87" s="691">
        <f t="shared" si="41"/>
        <v>0</v>
      </c>
      <c r="H87" s="691">
        <f t="shared" si="42"/>
        <v>0</v>
      </c>
      <c r="I87" s="692">
        <f t="shared" si="43"/>
        <v>0</v>
      </c>
      <c r="J87" s="701">
        <f t="shared" si="44"/>
        <v>2146.5700000000002</v>
      </c>
      <c r="K87" s="692">
        <f t="shared" si="45"/>
        <v>0</v>
      </c>
      <c r="L87" s="692">
        <f t="shared" si="46"/>
        <v>0</v>
      </c>
      <c r="M87" s="692">
        <f t="shared" si="47"/>
        <v>0</v>
      </c>
      <c r="N87" s="692">
        <f t="shared" si="48"/>
        <v>0</v>
      </c>
      <c r="O87" s="692">
        <f t="shared" si="49"/>
        <v>0</v>
      </c>
      <c r="P87" s="692">
        <f t="shared" si="50"/>
        <v>0</v>
      </c>
      <c r="Q87" s="692">
        <f t="shared" si="51"/>
        <v>0</v>
      </c>
      <c r="R87" s="692">
        <f t="shared" si="52"/>
        <v>0</v>
      </c>
      <c r="S87" s="692">
        <f t="shared" si="53"/>
        <v>0</v>
      </c>
      <c r="T87" s="692">
        <f t="shared" si="54"/>
        <v>0</v>
      </c>
      <c r="U87" s="692">
        <f t="shared" si="55"/>
        <v>0</v>
      </c>
      <c r="V87" s="692">
        <f t="shared" si="56"/>
        <v>0</v>
      </c>
      <c r="W87" s="692">
        <f>'Forma 11'!$Z$91</f>
        <v>0</v>
      </c>
      <c r="X87" s="692">
        <f>SUM('Forma 9'!$X$86,'Forma 10'!$X$86,'Forma 12'!$X$87)</f>
        <v>0</v>
      </c>
      <c r="Y87" s="692">
        <f>SUM('Forma 9'!$Y$86,'Forma 10'!$Y$86,'Forma 12'!$Y$87)</f>
        <v>0</v>
      </c>
      <c r="Z87" s="760">
        <f>'Forma 12'!Z87</f>
        <v>0</v>
      </c>
      <c r="AA87" s="692">
        <f>SUM('Forma 9'!$AA$86,'Forma 10'!$AA$86,'Forma 12'!$AA$87,)</f>
        <v>0</v>
      </c>
      <c r="AB87" s="693">
        <f>SUM('Forma 9'!$AB$86,'Forma 10'!$AB$86,'Forma 12'!$AB$87)</f>
        <v>0</v>
      </c>
      <c r="AC87" s="729"/>
      <c r="AD87" s="730"/>
      <c r="AE87" s="730"/>
      <c r="AF87" s="730"/>
      <c r="AG87" s="731"/>
      <c r="AH87" s="736">
        <v>2146.5700000000002</v>
      </c>
      <c r="AI87" s="731"/>
      <c r="AJ87" s="731"/>
      <c r="AK87" s="731"/>
      <c r="AL87" s="731"/>
      <c r="AM87" s="731"/>
      <c r="AN87" s="731"/>
      <c r="AO87" s="731"/>
      <c r="AP87" s="731"/>
      <c r="AQ87" s="731"/>
      <c r="AR87" s="731"/>
      <c r="AS87" s="731"/>
      <c r="AT87" s="731"/>
      <c r="AU87" s="731"/>
    </row>
    <row r="88" spans="1:47" s="329" customFormat="1" ht="26.4" x14ac:dyDescent="0.25">
      <c r="B88" s="287" t="s">
        <v>239</v>
      </c>
      <c r="C88" s="558" t="s">
        <v>240</v>
      </c>
      <c r="D88" s="396">
        <f t="shared" si="38"/>
        <v>686.01</v>
      </c>
      <c r="E88" s="700">
        <f t="shared" si="39"/>
        <v>358.5</v>
      </c>
      <c r="F88" s="691">
        <f t="shared" si="40"/>
        <v>0</v>
      </c>
      <c r="G88" s="691">
        <f t="shared" si="41"/>
        <v>0</v>
      </c>
      <c r="H88" s="691">
        <f t="shared" si="42"/>
        <v>0</v>
      </c>
      <c r="I88" s="692">
        <f t="shared" si="43"/>
        <v>0</v>
      </c>
      <c r="J88" s="692">
        <f t="shared" si="44"/>
        <v>0</v>
      </c>
      <c r="K88" s="692">
        <f t="shared" si="45"/>
        <v>0</v>
      </c>
      <c r="L88" s="692">
        <f t="shared" si="46"/>
        <v>0</v>
      </c>
      <c r="M88" s="692">
        <f t="shared" si="47"/>
        <v>0</v>
      </c>
      <c r="N88" s="692">
        <f t="shared" si="48"/>
        <v>0</v>
      </c>
      <c r="O88" s="692">
        <f t="shared" si="49"/>
        <v>0</v>
      </c>
      <c r="P88" s="692">
        <f t="shared" si="50"/>
        <v>0</v>
      </c>
      <c r="Q88" s="692">
        <f t="shared" si="51"/>
        <v>0</v>
      </c>
      <c r="R88" s="692">
        <f t="shared" si="52"/>
        <v>0</v>
      </c>
      <c r="S88" s="692">
        <f t="shared" si="53"/>
        <v>0</v>
      </c>
      <c r="T88" s="692">
        <f t="shared" si="54"/>
        <v>0</v>
      </c>
      <c r="U88" s="692">
        <f t="shared" si="55"/>
        <v>0</v>
      </c>
      <c r="V88" s="692">
        <f t="shared" si="56"/>
        <v>0</v>
      </c>
      <c r="W88" s="692">
        <f>'Forma 11'!$Z$92</f>
        <v>0</v>
      </c>
      <c r="X88" s="692">
        <f>SUM('Forma 9'!$X$87,'Forma 10'!$X$87,'Forma 12'!$X$88)</f>
        <v>0</v>
      </c>
      <c r="Y88" s="692">
        <f>SUM('Forma 9'!$Y$87,'Forma 10'!$Y$87,'Forma 12'!$Y$88)</f>
        <v>0</v>
      </c>
      <c r="Z88" s="760">
        <f>'Forma 12'!Z88</f>
        <v>0</v>
      </c>
      <c r="AA88" s="692">
        <f>SUM('Forma 9'!$AA$87,'Forma 10'!$AA$87,'Forma 12'!$AA$88,)</f>
        <v>0</v>
      </c>
      <c r="AB88" s="735">
        <f>SUM('Forma 9'!$AB$87,'Forma 10'!$AB$87,'Forma 12'!$AB$88)</f>
        <v>327.51</v>
      </c>
      <c r="AC88" s="733">
        <v>358.5</v>
      </c>
      <c r="AD88" s="730"/>
      <c r="AE88" s="730"/>
      <c r="AF88" s="730"/>
      <c r="AG88" s="731"/>
      <c r="AH88" s="731"/>
      <c r="AI88" s="731"/>
      <c r="AJ88" s="731"/>
      <c r="AK88" s="731"/>
      <c r="AL88" s="731"/>
      <c r="AM88" s="731"/>
      <c r="AN88" s="731"/>
      <c r="AO88" s="731"/>
      <c r="AP88" s="731"/>
      <c r="AQ88" s="731"/>
      <c r="AR88" s="731"/>
      <c r="AS88" s="731"/>
      <c r="AT88" s="731"/>
      <c r="AU88" s="731"/>
    </row>
    <row r="89" spans="1:47" s="329" customFormat="1" ht="13.2" x14ac:dyDescent="0.25">
      <c r="B89" s="287" t="s">
        <v>241</v>
      </c>
      <c r="C89" s="558" t="s">
        <v>242</v>
      </c>
      <c r="D89" s="396">
        <f t="shared" si="38"/>
        <v>16572.620000000003</v>
      </c>
      <c r="E89" s="700">
        <f t="shared" si="39"/>
        <v>8469.2000000000007</v>
      </c>
      <c r="F89" s="691">
        <f t="shared" si="40"/>
        <v>0</v>
      </c>
      <c r="G89" s="691">
        <f t="shared" si="41"/>
        <v>0</v>
      </c>
      <c r="H89" s="691">
        <f t="shared" si="42"/>
        <v>0</v>
      </c>
      <c r="I89" s="692">
        <f t="shared" si="43"/>
        <v>0</v>
      </c>
      <c r="J89" s="701">
        <f t="shared" si="44"/>
        <v>970.94</v>
      </c>
      <c r="K89" s="692">
        <f t="shared" si="45"/>
        <v>0</v>
      </c>
      <c r="L89" s="692">
        <f t="shared" si="46"/>
        <v>0</v>
      </c>
      <c r="M89" s="701">
        <f t="shared" si="47"/>
        <v>81.19</v>
      </c>
      <c r="N89" s="701">
        <f t="shared" si="48"/>
        <v>48.24</v>
      </c>
      <c r="O89" s="692">
        <f t="shared" si="49"/>
        <v>0</v>
      </c>
      <c r="P89" s="701">
        <f t="shared" si="50"/>
        <v>125.08</v>
      </c>
      <c r="Q89" s="692">
        <f t="shared" si="51"/>
        <v>0</v>
      </c>
      <c r="R89" s="692">
        <f t="shared" si="52"/>
        <v>0</v>
      </c>
      <c r="S89" s="701">
        <f t="shared" si="53"/>
        <v>30.25</v>
      </c>
      <c r="T89" s="692">
        <f t="shared" si="54"/>
        <v>0</v>
      </c>
      <c r="U89" s="692">
        <f t="shared" si="55"/>
        <v>0</v>
      </c>
      <c r="V89" s="692">
        <f t="shared" si="56"/>
        <v>0</v>
      </c>
      <c r="W89" s="692">
        <f>'Forma 11'!$Z$93</f>
        <v>0</v>
      </c>
      <c r="X89" s="692">
        <f>SUM('Forma 9'!$X$88,'Forma 10'!$X$88,'Forma 12'!$X$89)</f>
        <v>0</v>
      </c>
      <c r="Y89" s="692">
        <f>SUM('Forma 9'!$Y$88,'Forma 10'!$Y$88,'Forma 12'!$Y$89)</f>
        <v>0</v>
      </c>
      <c r="Z89" s="762">
        <f>'Forma 12'!Z89</f>
        <v>25.61</v>
      </c>
      <c r="AA89" s="692">
        <f>SUM('Forma 9'!$AA$88,'Forma 10'!$AA$88,'Forma 12'!$AA$89,)</f>
        <v>0</v>
      </c>
      <c r="AB89" s="735">
        <f>SUM('Forma 9'!$AB$88,'Forma 10'!$AB$88,'Forma 12'!$AB$89)</f>
        <v>6822.1100000000006</v>
      </c>
      <c r="AC89" s="733">
        <v>8469.2000000000007</v>
      </c>
      <c r="AD89" s="730"/>
      <c r="AE89" s="730"/>
      <c r="AF89" s="730"/>
      <c r="AG89" s="731"/>
      <c r="AH89" s="736">
        <v>970.94</v>
      </c>
      <c r="AI89" s="731"/>
      <c r="AJ89" s="731"/>
      <c r="AK89" s="736">
        <v>81.19</v>
      </c>
      <c r="AL89" s="736">
        <v>48.24</v>
      </c>
      <c r="AM89" s="731"/>
      <c r="AN89" s="736">
        <v>125.08</v>
      </c>
      <c r="AO89" s="731"/>
      <c r="AP89" s="731"/>
      <c r="AQ89" s="736">
        <v>30.25</v>
      </c>
      <c r="AR89" s="731"/>
      <c r="AS89" s="731"/>
      <c r="AT89" s="731"/>
      <c r="AU89" s="731"/>
    </row>
    <row r="90" spans="1:47" s="329" customFormat="1" ht="13.2" x14ac:dyDescent="0.25">
      <c r="B90" s="287" t="s">
        <v>243</v>
      </c>
      <c r="C90" s="660" t="s">
        <v>244</v>
      </c>
      <c r="D90" s="396">
        <f t="shared" si="38"/>
        <v>5029</v>
      </c>
      <c r="E90" s="700">
        <f t="shared" si="39"/>
        <v>1917.41</v>
      </c>
      <c r="F90" s="691">
        <f t="shared" si="40"/>
        <v>0</v>
      </c>
      <c r="G90" s="691">
        <f t="shared" si="41"/>
        <v>0</v>
      </c>
      <c r="H90" s="691">
        <f t="shared" si="42"/>
        <v>0</v>
      </c>
      <c r="I90" s="692">
        <f t="shared" si="43"/>
        <v>0</v>
      </c>
      <c r="J90" s="701">
        <f t="shared" si="44"/>
        <v>31.78</v>
      </c>
      <c r="K90" s="692">
        <f t="shared" si="45"/>
        <v>0</v>
      </c>
      <c r="L90" s="692">
        <f t="shared" si="46"/>
        <v>0</v>
      </c>
      <c r="M90" s="701">
        <f t="shared" si="47"/>
        <v>5.78</v>
      </c>
      <c r="N90" s="701">
        <f t="shared" si="48"/>
        <v>3.43</v>
      </c>
      <c r="O90" s="692">
        <f t="shared" si="49"/>
        <v>0</v>
      </c>
      <c r="P90" s="701">
        <f t="shared" si="50"/>
        <v>164.09</v>
      </c>
      <c r="Q90" s="692">
        <f t="shared" si="51"/>
        <v>0</v>
      </c>
      <c r="R90" s="692">
        <f t="shared" si="52"/>
        <v>0</v>
      </c>
      <c r="S90" s="701">
        <f t="shared" si="53"/>
        <v>285.38</v>
      </c>
      <c r="T90" s="692">
        <f t="shared" si="54"/>
        <v>0</v>
      </c>
      <c r="U90" s="692">
        <f t="shared" si="55"/>
        <v>0</v>
      </c>
      <c r="V90" s="692">
        <f t="shared" si="56"/>
        <v>0</v>
      </c>
      <c r="W90" s="692">
        <f>'Forma 11'!$Z$94</f>
        <v>0</v>
      </c>
      <c r="X90" s="692">
        <f>SUM('Forma 9'!$X$89,'Forma 10'!$X$89,'Forma 12'!$X$90)</f>
        <v>0</v>
      </c>
      <c r="Y90" s="692">
        <f>SUM('Forma 9'!$Y$89,'Forma 10'!$Y$89,'Forma 12'!$Y$90)</f>
        <v>0</v>
      </c>
      <c r="Z90" s="762">
        <f>'Forma 12'!Z90</f>
        <v>1.82</v>
      </c>
      <c r="AA90" s="692">
        <f>SUM('Forma 9'!$AA$89,'Forma 10'!$AA$89,'Forma 12'!$AA$90,)</f>
        <v>0</v>
      </c>
      <c r="AB90" s="735">
        <f>SUM('Forma 9'!$AB$89,'Forma 10'!$AB$89,'Forma 12'!$AB$90)</f>
        <v>2619.31</v>
      </c>
      <c r="AC90" s="733">
        <v>1917.41</v>
      </c>
      <c r="AD90" s="730"/>
      <c r="AE90" s="730"/>
      <c r="AF90" s="730"/>
      <c r="AG90" s="731"/>
      <c r="AH90" s="736">
        <v>31.78</v>
      </c>
      <c r="AI90" s="731"/>
      <c r="AJ90" s="731"/>
      <c r="AK90" s="736">
        <v>5.78</v>
      </c>
      <c r="AL90" s="736">
        <v>3.43</v>
      </c>
      <c r="AM90" s="731"/>
      <c r="AN90" s="736">
        <v>164.09</v>
      </c>
      <c r="AO90" s="731"/>
      <c r="AP90" s="731"/>
      <c r="AQ90" s="736">
        <v>285.38</v>
      </c>
      <c r="AR90" s="731"/>
      <c r="AS90" s="731"/>
      <c r="AT90" s="731"/>
      <c r="AU90" s="731"/>
    </row>
    <row r="91" spans="1:47" s="329" customFormat="1" ht="13.2" x14ac:dyDescent="0.25">
      <c r="B91" s="287" t="s">
        <v>245</v>
      </c>
      <c r="C91" s="660" t="s">
        <v>246</v>
      </c>
      <c r="D91" s="396">
        <f t="shared" si="38"/>
        <v>0</v>
      </c>
      <c r="E91" s="690">
        <f t="shared" si="39"/>
        <v>0</v>
      </c>
      <c r="F91" s="691">
        <f t="shared" si="40"/>
        <v>0</v>
      </c>
      <c r="G91" s="691">
        <f t="shared" si="41"/>
        <v>0</v>
      </c>
      <c r="H91" s="691">
        <f t="shared" si="42"/>
        <v>0</v>
      </c>
      <c r="I91" s="692">
        <f t="shared" si="43"/>
        <v>0</v>
      </c>
      <c r="J91" s="692">
        <f t="shared" si="44"/>
        <v>0</v>
      </c>
      <c r="K91" s="692">
        <f t="shared" si="45"/>
        <v>0</v>
      </c>
      <c r="L91" s="692">
        <f t="shared" si="46"/>
        <v>0</v>
      </c>
      <c r="M91" s="692">
        <f t="shared" si="47"/>
        <v>0</v>
      </c>
      <c r="N91" s="692">
        <f t="shared" si="48"/>
        <v>0</v>
      </c>
      <c r="O91" s="692">
        <f t="shared" si="49"/>
        <v>0</v>
      </c>
      <c r="P91" s="692">
        <f t="shared" si="50"/>
        <v>0</v>
      </c>
      <c r="Q91" s="692">
        <f t="shared" si="51"/>
        <v>0</v>
      </c>
      <c r="R91" s="692">
        <f t="shared" si="52"/>
        <v>0</v>
      </c>
      <c r="S91" s="692">
        <f t="shared" si="53"/>
        <v>0</v>
      </c>
      <c r="T91" s="692">
        <f t="shared" si="54"/>
        <v>0</v>
      </c>
      <c r="U91" s="692">
        <f t="shared" si="55"/>
        <v>0</v>
      </c>
      <c r="V91" s="692">
        <f t="shared" si="56"/>
        <v>0</v>
      </c>
      <c r="W91" s="692">
        <f>'Forma 11'!$Z$95</f>
        <v>0</v>
      </c>
      <c r="X91" s="692">
        <f>SUM('Forma 9'!$X$90,'Forma 10'!$X$90,'Forma 12'!$X$91)</f>
        <v>0</v>
      </c>
      <c r="Y91" s="692">
        <f>SUM('Forma 9'!$Y$90,'Forma 10'!$Y$90,'Forma 12'!$Y$91)</f>
        <v>0</v>
      </c>
      <c r="Z91" s="760">
        <f>'Forma 12'!Z91</f>
        <v>0</v>
      </c>
      <c r="AA91" s="692">
        <f>SUM('Forma 9'!$AA$90,'Forma 10'!$AA$90,'Forma 12'!$AA$91,)</f>
        <v>0</v>
      </c>
      <c r="AB91" s="693">
        <f>SUM('Forma 9'!$AB$90,'Forma 10'!$AB$90,'Forma 12'!$AB$91)</f>
        <v>0</v>
      </c>
      <c r="AC91" s="729"/>
      <c r="AD91" s="730"/>
      <c r="AE91" s="730"/>
      <c r="AF91" s="730"/>
      <c r="AG91" s="731"/>
      <c r="AH91" s="731"/>
      <c r="AI91" s="731"/>
      <c r="AJ91" s="731"/>
      <c r="AK91" s="731"/>
      <c r="AL91" s="731"/>
      <c r="AM91" s="731"/>
      <c r="AN91" s="731"/>
      <c r="AO91" s="731"/>
      <c r="AP91" s="731"/>
      <c r="AQ91" s="731"/>
      <c r="AR91" s="731"/>
      <c r="AS91" s="731"/>
      <c r="AT91" s="731"/>
      <c r="AU91" s="731"/>
    </row>
    <row r="92" spans="1:47" s="329" customFormat="1" ht="13.2" x14ac:dyDescent="0.25">
      <c r="B92" s="287" t="s">
        <v>247</v>
      </c>
      <c r="C92" s="660" t="s">
        <v>248</v>
      </c>
      <c r="D92" s="396">
        <f t="shared" si="38"/>
        <v>0</v>
      </c>
      <c r="E92" s="690">
        <f t="shared" si="39"/>
        <v>0</v>
      </c>
      <c r="F92" s="691">
        <f t="shared" si="40"/>
        <v>0</v>
      </c>
      <c r="G92" s="691">
        <f t="shared" si="41"/>
        <v>0</v>
      </c>
      <c r="H92" s="691">
        <f t="shared" si="42"/>
        <v>0</v>
      </c>
      <c r="I92" s="692">
        <f t="shared" si="43"/>
        <v>0</v>
      </c>
      <c r="J92" s="692">
        <f t="shared" si="44"/>
        <v>0</v>
      </c>
      <c r="K92" s="692">
        <f t="shared" si="45"/>
        <v>0</v>
      </c>
      <c r="L92" s="692">
        <f t="shared" si="46"/>
        <v>0</v>
      </c>
      <c r="M92" s="692">
        <f t="shared" si="47"/>
        <v>0</v>
      </c>
      <c r="N92" s="692">
        <f t="shared" si="48"/>
        <v>0</v>
      </c>
      <c r="O92" s="692">
        <f t="shared" si="49"/>
        <v>0</v>
      </c>
      <c r="P92" s="692">
        <f t="shared" si="50"/>
        <v>0</v>
      </c>
      <c r="Q92" s="692">
        <f t="shared" si="51"/>
        <v>0</v>
      </c>
      <c r="R92" s="692">
        <f t="shared" si="52"/>
        <v>0</v>
      </c>
      <c r="S92" s="692">
        <f t="shared" si="53"/>
        <v>0</v>
      </c>
      <c r="T92" s="692">
        <f t="shared" si="54"/>
        <v>0</v>
      </c>
      <c r="U92" s="692">
        <f t="shared" si="55"/>
        <v>0</v>
      </c>
      <c r="V92" s="692">
        <f t="shared" si="56"/>
        <v>0</v>
      </c>
      <c r="W92" s="692">
        <f>'Forma 11'!$Z$96</f>
        <v>0</v>
      </c>
      <c r="X92" s="692">
        <f>SUM('Forma 9'!$X$91,'Forma 10'!$X$91,'Forma 12'!$X$92)</f>
        <v>0</v>
      </c>
      <c r="Y92" s="692">
        <f>SUM('Forma 9'!$Y$91,'Forma 10'!$Y$91,'Forma 12'!$Y$92)</f>
        <v>0</v>
      </c>
      <c r="Z92" s="760">
        <f>'Forma 12'!Z92</f>
        <v>0</v>
      </c>
      <c r="AA92" s="692">
        <f>SUM('Forma 9'!$AA$91,'Forma 10'!$AA$91,'Forma 12'!$AA$92,)</f>
        <v>0</v>
      </c>
      <c r="AB92" s="693">
        <f>SUM('Forma 9'!$AB$91,'Forma 10'!$AB$91,'Forma 12'!$AB$92)</f>
        <v>0</v>
      </c>
      <c r="AC92" s="729"/>
      <c r="AD92" s="730"/>
      <c r="AE92" s="730"/>
      <c r="AF92" s="730"/>
      <c r="AG92" s="731"/>
      <c r="AH92" s="731"/>
      <c r="AI92" s="731"/>
      <c r="AJ92" s="731"/>
      <c r="AK92" s="731"/>
      <c r="AL92" s="731"/>
      <c r="AM92" s="731"/>
      <c r="AN92" s="731"/>
      <c r="AO92" s="731"/>
      <c r="AP92" s="731"/>
      <c r="AQ92" s="731"/>
      <c r="AR92" s="731"/>
      <c r="AS92" s="731"/>
      <c r="AT92" s="731"/>
      <c r="AU92" s="731"/>
    </row>
    <row r="93" spans="1:47" s="329" customFormat="1" ht="13.2" x14ac:dyDescent="0.25">
      <c r="A93" s="799">
        <f>E93+J93+M93</f>
        <v>227942.81</v>
      </c>
      <c r="B93" s="271" t="s">
        <v>249</v>
      </c>
      <c r="C93" s="661" t="s">
        <v>250</v>
      </c>
      <c r="D93" s="396">
        <f t="shared" ref="D93:AU93" si="57">SUM(D94:D119)</f>
        <v>337903.33205834217</v>
      </c>
      <c r="E93" s="732">
        <f t="shared" si="57"/>
        <v>203555.92</v>
      </c>
      <c r="F93" s="303">
        <f t="shared" si="57"/>
        <v>0</v>
      </c>
      <c r="G93" s="303">
        <f t="shared" si="57"/>
        <v>0</v>
      </c>
      <c r="H93" s="303">
        <f t="shared" si="57"/>
        <v>0</v>
      </c>
      <c r="I93" s="308">
        <f t="shared" si="57"/>
        <v>0</v>
      </c>
      <c r="J93" s="302">
        <f t="shared" si="57"/>
        <v>24181.329999999998</v>
      </c>
      <c r="K93" s="308">
        <f t="shared" si="57"/>
        <v>0</v>
      </c>
      <c r="L93" s="308">
        <f t="shared" si="57"/>
        <v>0</v>
      </c>
      <c r="M93" s="302">
        <f t="shared" si="57"/>
        <v>205.56</v>
      </c>
      <c r="N93" s="302">
        <f t="shared" si="57"/>
        <v>122.13</v>
      </c>
      <c r="O93" s="308">
        <f t="shared" si="57"/>
        <v>0</v>
      </c>
      <c r="P93" s="302">
        <f t="shared" si="57"/>
        <v>17834.13</v>
      </c>
      <c r="Q93" s="308">
        <f t="shared" si="57"/>
        <v>0</v>
      </c>
      <c r="R93" s="308">
        <f t="shared" si="57"/>
        <v>0</v>
      </c>
      <c r="S93" s="302">
        <f t="shared" si="57"/>
        <v>957.57999999999993</v>
      </c>
      <c r="T93" s="308">
        <f t="shared" si="57"/>
        <v>0</v>
      </c>
      <c r="U93" s="308">
        <f t="shared" si="57"/>
        <v>0</v>
      </c>
      <c r="V93" s="308">
        <f t="shared" si="57"/>
        <v>0</v>
      </c>
      <c r="W93" s="308">
        <f t="shared" si="57"/>
        <v>0</v>
      </c>
      <c r="X93" s="308">
        <f t="shared" si="57"/>
        <v>0</v>
      </c>
      <c r="Y93" s="308">
        <f t="shared" si="57"/>
        <v>0</v>
      </c>
      <c r="Z93" s="761">
        <f t="shared" si="57"/>
        <v>926.49845025635193</v>
      </c>
      <c r="AA93" s="308">
        <f t="shared" si="57"/>
        <v>0</v>
      </c>
      <c r="AB93" s="734">
        <f t="shared" si="57"/>
        <v>90120.183608085761</v>
      </c>
      <c r="AC93" s="732">
        <f t="shared" si="57"/>
        <v>203555.92</v>
      </c>
      <c r="AD93" s="303">
        <f t="shared" si="57"/>
        <v>0</v>
      </c>
      <c r="AE93" s="303">
        <f t="shared" si="57"/>
        <v>0</v>
      </c>
      <c r="AF93" s="303">
        <f t="shared" si="57"/>
        <v>0</v>
      </c>
      <c r="AG93" s="308">
        <f t="shared" si="57"/>
        <v>0</v>
      </c>
      <c r="AH93" s="302">
        <f t="shared" si="57"/>
        <v>24181.329999999998</v>
      </c>
      <c r="AI93" s="308">
        <f t="shared" si="57"/>
        <v>0</v>
      </c>
      <c r="AJ93" s="308">
        <f t="shared" si="57"/>
        <v>0</v>
      </c>
      <c r="AK93" s="302">
        <f t="shared" si="57"/>
        <v>205.56</v>
      </c>
      <c r="AL93" s="302">
        <f t="shared" si="57"/>
        <v>122.13</v>
      </c>
      <c r="AM93" s="308">
        <f t="shared" si="57"/>
        <v>0</v>
      </c>
      <c r="AN93" s="302">
        <f t="shared" si="57"/>
        <v>17834.13</v>
      </c>
      <c r="AO93" s="308">
        <f t="shared" si="57"/>
        <v>0</v>
      </c>
      <c r="AP93" s="308">
        <f t="shared" si="57"/>
        <v>0</v>
      </c>
      <c r="AQ93" s="302">
        <f t="shared" si="57"/>
        <v>957.57999999999993</v>
      </c>
      <c r="AR93" s="308">
        <f t="shared" si="57"/>
        <v>0</v>
      </c>
      <c r="AS93" s="308">
        <f t="shared" si="57"/>
        <v>0</v>
      </c>
      <c r="AT93" s="308">
        <f t="shared" si="57"/>
        <v>0</v>
      </c>
      <c r="AU93" s="308">
        <f t="shared" si="57"/>
        <v>0</v>
      </c>
    </row>
    <row r="94" spans="1:47" s="329" customFormat="1" ht="13.2" x14ac:dyDescent="0.25">
      <c r="B94" s="260" t="s">
        <v>251</v>
      </c>
      <c r="C94" s="660" t="s">
        <v>252</v>
      </c>
      <c r="D94" s="396">
        <f t="shared" ref="D94:D119" si="58">SUM(E94:AB94)</f>
        <v>36701.18</v>
      </c>
      <c r="E94" s="700">
        <f t="shared" ref="E94:E119" si="59">SUM(AC94)</f>
        <v>35741.18</v>
      </c>
      <c r="F94" s="691">
        <f t="shared" ref="F94:F119" si="60">SUM(AD94)</f>
        <v>0</v>
      </c>
      <c r="G94" s="691">
        <f t="shared" ref="G94:G119" si="61">SUM(AE94)</f>
        <v>0</v>
      </c>
      <c r="H94" s="691">
        <f t="shared" ref="H94:H119" si="62">SUM(AF94)</f>
        <v>0</v>
      </c>
      <c r="I94" s="692">
        <f t="shared" ref="I94:I119" si="63">SUM(AG94)</f>
        <v>0</v>
      </c>
      <c r="J94" s="692">
        <f t="shared" ref="J94:J119" si="64">SUM(AH94)</f>
        <v>0</v>
      </c>
      <c r="K94" s="692">
        <f t="shared" ref="K94:K119" si="65">SUM(AI94)</f>
        <v>0</v>
      </c>
      <c r="L94" s="692">
        <f t="shared" ref="L94:L119" si="66">SUM(AJ94)</f>
        <v>0</v>
      </c>
      <c r="M94" s="692">
        <f t="shared" ref="M94:M119" si="67">SUM(AK94)</f>
        <v>0</v>
      </c>
      <c r="N94" s="692">
        <f t="shared" ref="N94:N119" si="68">SUM(AL94)</f>
        <v>0</v>
      </c>
      <c r="O94" s="692">
        <f t="shared" ref="O94:O119" si="69">SUM(AM94)</f>
        <v>0</v>
      </c>
      <c r="P94" s="692">
        <f t="shared" ref="P94:P119" si="70">SUM(AN94)</f>
        <v>0</v>
      </c>
      <c r="Q94" s="692">
        <f t="shared" ref="Q94:Q119" si="71">SUM(AO94)</f>
        <v>0</v>
      </c>
      <c r="R94" s="692">
        <f t="shared" ref="R94:R119" si="72">SUM(AP94)</f>
        <v>0</v>
      </c>
      <c r="S94" s="692">
        <f t="shared" ref="S94:S119" si="73">SUM(AQ94)</f>
        <v>0</v>
      </c>
      <c r="T94" s="692">
        <f t="shared" ref="T94:T119" si="74">SUM(AR94)</f>
        <v>0</v>
      </c>
      <c r="U94" s="692">
        <f t="shared" ref="U94:U119" si="75">SUM(AS94)</f>
        <v>0</v>
      </c>
      <c r="V94" s="692">
        <f t="shared" ref="V94:V119" si="76">SUM(AT94)</f>
        <v>0</v>
      </c>
      <c r="W94" s="692">
        <f>'Forma 11'!$Z$98</f>
        <v>0</v>
      </c>
      <c r="X94" s="692">
        <f>SUM('Forma 9'!$X$93,'Forma 10'!$X$93,'Forma 12'!$X$94)</f>
        <v>0</v>
      </c>
      <c r="Y94" s="692">
        <f>SUM('Forma 9'!$Y$93,'Forma 10'!$Y$93,'Forma 12'!$Y$94)</f>
        <v>0</v>
      </c>
      <c r="Z94" s="760">
        <f>'Forma 11'!$AC$98</f>
        <v>0</v>
      </c>
      <c r="AA94" s="692">
        <f>SUM('Forma 9'!$AA$93,'Forma 10'!$AA$93,'Forma 12'!$AA$94,)</f>
        <v>0</v>
      </c>
      <c r="AB94" s="735">
        <f>SUM('Forma 9'!$AB$93,'Forma 10'!$AB$93,'Forma 12'!$AB$94)</f>
        <v>960</v>
      </c>
      <c r="AC94" s="733">
        <v>35741.18</v>
      </c>
      <c r="AD94" s="730"/>
      <c r="AE94" s="730"/>
      <c r="AF94" s="730"/>
      <c r="AG94" s="731"/>
      <c r="AH94" s="731"/>
      <c r="AI94" s="731"/>
      <c r="AJ94" s="731"/>
      <c r="AK94" s="731"/>
      <c r="AL94" s="731"/>
      <c r="AM94" s="731"/>
      <c r="AN94" s="731"/>
      <c r="AO94" s="731"/>
      <c r="AP94" s="731"/>
      <c r="AQ94" s="731"/>
      <c r="AR94" s="731"/>
      <c r="AS94" s="731"/>
      <c r="AT94" s="731"/>
      <c r="AU94" s="731"/>
    </row>
    <row r="95" spans="1:47" s="329" customFormat="1" ht="13.2" x14ac:dyDescent="0.25">
      <c r="B95" s="260" t="s">
        <v>253</v>
      </c>
      <c r="C95" s="660" t="s">
        <v>254</v>
      </c>
      <c r="D95" s="396">
        <f t="shared" si="58"/>
        <v>625.11</v>
      </c>
      <c r="E95" s="690">
        <f t="shared" si="59"/>
        <v>0</v>
      </c>
      <c r="F95" s="691">
        <f t="shared" si="60"/>
        <v>0</v>
      </c>
      <c r="G95" s="691">
        <f t="shared" si="61"/>
        <v>0</v>
      </c>
      <c r="H95" s="691">
        <f t="shared" si="62"/>
        <v>0</v>
      </c>
      <c r="I95" s="692">
        <f t="shared" si="63"/>
        <v>0</v>
      </c>
      <c r="J95" s="701">
        <f t="shared" si="64"/>
        <v>625.11</v>
      </c>
      <c r="K95" s="692">
        <f t="shared" si="65"/>
        <v>0</v>
      </c>
      <c r="L95" s="692">
        <f t="shared" si="66"/>
        <v>0</v>
      </c>
      <c r="M95" s="692">
        <f t="shared" si="67"/>
        <v>0</v>
      </c>
      <c r="N95" s="692">
        <f t="shared" si="68"/>
        <v>0</v>
      </c>
      <c r="O95" s="692">
        <f t="shared" si="69"/>
        <v>0</v>
      </c>
      <c r="P95" s="692">
        <f t="shared" si="70"/>
        <v>0</v>
      </c>
      <c r="Q95" s="692">
        <f t="shared" si="71"/>
        <v>0</v>
      </c>
      <c r="R95" s="692">
        <f t="shared" si="72"/>
        <v>0</v>
      </c>
      <c r="S95" s="692">
        <f t="shared" si="73"/>
        <v>0</v>
      </c>
      <c r="T95" s="692">
        <f t="shared" si="74"/>
        <v>0</v>
      </c>
      <c r="U95" s="692">
        <f t="shared" si="75"/>
        <v>0</v>
      </c>
      <c r="V95" s="692">
        <f t="shared" si="76"/>
        <v>0</v>
      </c>
      <c r="W95" s="692">
        <f>'Forma 11'!$Z$99</f>
        <v>0</v>
      </c>
      <c r="X95" s="692">
        <f>SUM('Forma 9'!$X$94,'Forma 10'!$X$94,'Forma 12'!$X$95)</f>
        <v>0</v>
      </c>
      <c r="Y95" s="692">
        <f>SUM('Forma 9'!$Y$94,'Forma 10'!$Y$94,'Forma 12'!$Y$95)</f>
        <v>0</v>
      </c>
      <c r="Z95" s="760">
        <f>'Forma 11'!$AC$99</f>
        <v>0</v>
      </c>
      <c r="AA95" s="692">
        <f>SUM('Forma 9'!$AA$94,'Forma 10'!$AA$94,'Forma 12'!$AA$95,)</f>
        <v>0</v>
      </c>
      <c r="AB95" s="693">
        <f>SUM('Forma 9'!$AB$94,'Forma 10'!$AB$94,'Forma 12'!$AB$95)</f>
        <v>0</v>
      </c>
      <c r="AC95" s="729"/>
      <c r="AD95" s="730"/>
      <c r="AE95" s="730"/>
      <c r="AF95" s="730"/>
      <c r="AG95" s="731"/>
      <c r="AH95" s="736">
        <v>625.11</v>
      </c>
      <c r="AI95" s="731"/>
      <c r="AJ95" s="731"/>
      <c r="AK95" s="731"/>
      <c r="AL95" s="731"/>
      <c r="AM95" s="731"/>
      <c r="AN95" s="731"/>
      <c r="AO95" s="731"/>
      <c r="AP95" s="731"/>
      <c r="AQ95" s="731"/>
      <c r="AR95" s="731"/>
      <c r="AS95" s="731"/>
      <c r="AT95" s="731"/>
      <c r="AU95" s="731"/>
    </row>
    <row r="96" spans="1:47" s="329" customFormat="1" ht="13.2" x14ac:dyDescent="0.25">
      <c r="B96" s="260" t="s">
        <v>255</v>
      </c>
      <c r="C96" s="660" t="s">
        <v>256</v>
      </c>
      <c r="D96" s="396">
        <f t="shared" si="58"/>
        <v>0</v>
      </c>
      <c r="E96" s="690">
        <f t="shared" si="59"/>
        <v>0</v>
      </c>
      <c r="F96" s="691">
        <f t="shared" si="60"/>
        <v>0</v>
      </c>
      <c r="G96" s="691">
        <f t="shared" si="61"/>
        <v>0</v>
      </c>
      <c r="H96" s="691">
        <f t="shared" si="62"/>
        <v>0</v>
      </c>
      <c r="I96" s="692">
        <f t="shared" si="63"/>
        <v>0</v>
      </c>
      <c r="J96" s="692">
        <f t="shared" si="64"/>
        <v>0</v>
      </c>
      <c r="K96" s="692">
        <f t="shared" si="65"/>
        <v>0</v>
      </c>
      <c r="L96" s="692">
        <f t="shared" si="66"/>
        <v>0</v>
      </c>
      <c r="M96" s="692">
        <f t="shared" si="67"/>
        <v>0</v>
      </c>
      <c r="N96" s="692">
        <f t="shared" si="68"/>
        <v>0</v>
      </c>
      <c r="O96" s="692">
        <f t="shared" si="69"/>
        <v>0</v>
      </c>
      <c r="P96" s="692">
        <f t="shared" si="70"/>
        <v>0</v>
      </c>
      <c r="Q96" s="692">
        <f t="shared" si="71"/>
        <v>0</v>
      </c>
      <c r="R96" s="692">
        <f t="shared" si="72"/>
        <v>0</v>
      </c>
      <c r="S96" s="692">
        <f t="shared" si="73"/>
        <v>0</v>
      </c>
      <c r="T96" s="692">
        <f t="shared" si="74"/>
        <v>0</v>
      </c>
      <c r="U96" s="692">
        <f t="shared" si="75"/>
        <v>0</v>
      </c>
      <c r="V96" s="692">
        <f t="shared" si="76"/>
        <v>0</v>
      </c>
      <c r="W96" s="692">
        <f>'Forma 11'!$Z$100</f>
        <v>0</v>
      </c>
      <c r="X96" s="692">
        <f>SUM('Forma 9'!$X$95,'Forma 10'!$X$95,'Forma 12'!$X$96)</f>
        <v>0</v>
      </c>
      <c r="Y96" s="692">
        <f>SUM('Forma 9'!$Y$95,'Forma 10'!$Y$95,'Forma 12'!$Y$96)</f>
        <v>0</v>
      </c>
      <c r="Z96" s="760">
        <f>'Forma 11'!$AC$100</f>
        <v>0</v>
      </c>
      <c r="AA96" s="692">
        <f>SUM('Forma 9'!$AA$95,'Forma 10'!$AA$95,'Forma 12'!$AA$96,)</f>
        <v>0</v>
      </c>
      <c r="AB96" s="693">
        <f>SUM('Forma 9'!$AB$95,'Forma 10'!$AB$95,'Forma 12'!$AB$96)</f>
        <v>0</v>
      </c>
      <c r="AC96" s="690"/>
      <c r="AD96" s="691"/>
      <c r="AE96" s="691"/>
      <c r="AF96" s="691"/>
      <c r="AG96" s="692"/>
      <c r="AH96" s="692"/>
      <c r="AI96" s="692"/>
      <c r="AJ96" s="692"/>
      <c r="AK96" s="692"/>
      <c r="AL96" s="692"/>
      <c r="AM96" s="731"/>
      <c r="AN96" s="731"/>
      <c r="AO96" s="731"/>
      <c r="AP96" s="731"/>
      <c r="AQ96" s="731"/>
      <c r="AR96" s="731"/>
      <c r="AS96" s="731"/>
      <c r="AT96" s="731"/>
      <c r="AU96" s="731"/>
    </row>
    <row r="97" spans="2:47" s="329" customFormat="1" ht="13.2" x14ac:dyDescent="0.25">
      <c r="B97" s="260" t="s">
        <v>257</v>
      </c>
      <c r="C97" s="660" t="s">
        <v>258</v>
      </c>
      <c r="D97" s="396">
        <f t="shared" si="58"/>
        <v>20995.376755323334</v>
      </c>
      <c r="E97" s="700">
        <f t="shared" si="59"/>
        <v>20940.560000000001</v>
      </c>
      <c r="F97" s="691">
        <f t="shared" si="60"/>
        <v>0</v>
      </c>
      <c r="G97" s="691">
        <f t="shared" si="61"/>
        <v>0</v>
      </c>
      <c r="H97" s="691">
        <f t="shared" si="62"/>
        <v>0</v>
      </c>
      <c r="I97" s="692">
        <f t="shared" si="63"/>
        <v>0</v>
      </c>
      <c r="J97" s="701">
        <f t="shared" si="64"/>
        <v>30.79</v>
      </c>
      <c r="K97" s="692">
        <f t="shared" si="65"/>
        <v>0</v>
      </c>
      <c r="L97" s="692">
        <f t="shared" si="66"/>
        <v>0</v>
      </c>
      <c r="M97" s="701">
        <f t="shared" si="67"/>
        <v>0.53</v>
      </c>
      <c r="N97" s="701">
        <f t="shared" si="68"/>
        <v>0.32</v>
      </c>
      <c r="O97" s="692">
        <f t="shared" si="69"/>
        <v>0</v>
      </c>
      <c r="P97" s="701">
        <f t="shared" si="70"/>
        <v>0.82</v>
      </c>
      <c r="Q97" s="692">
        <f t="shared" si="71"/>
        <v>0</v>
      </c>
      <c r="R97" s="692">
        <f t="shared" si="72"/>
        <v>0</v>
      </c>
      <c r="S97" s="701">
        <f t="shared" si="73"/>
        <v>0.2</v>
      </c>
      <c r="T97" s="692">
        <f t="shared" si="74"/>
        <v>0</v>
      </c>
      <c r="U97" s="692">
        <f t="shared" si="75"/>
        <v>0</v>
      </c>
      <c r="V97" s="692">
        <f t="shared" si="76"/>
        <v>0</v>
      </c>
      <c r="W97" s="692">
        <f>'Forma 11'!$Z$101</f>
        <v>0</v>
      </c>
      <c r="X97" s="692">
        <f>SUM('Forma 9'!$X$96,'Forma 10'!$X$96,'Forma 12'!$X$97)</f>
        <v>0</v>
      </c>
      <c r="Y97" s="692">
        <f>SUM('Forma 9'!$Y$96,'Forma 10'!$Y$96,'Forma 12'!$Y$97)</f>
        <v>0</v>
      </c>
      <c r="Z97" s="762">
        <f>'Forma 9'!Z96+'Forma 12'!Z97</f>
        <v>10.978365798607353</v>
      </c>
      <c r="AA97" s="692">
        <f>SUM('Forma 9'!$AA$96,'Forma 10'!$AA$96,'Forma 12'!$AA$97,)</f>
        <v>0</v>
      </c>
      <c r="AB97" s="735">
        <f>SUM('Forma 9'!$AB$96,'Forma 10'!$AB$96,'Forma 12'!$AB$97)</f>
        <v>11.178389524723952</v>
      </c>
      <c r="AC97" s="733">
        <v>20940.560000000001</v>
      </c>
      <c r="AD97" s="730"/>
      <c r="AE97" s="730"/>
      <c r="AF97" s="730"/>
      <c r="AG97" s="731"/>
      <c r="AH97" s="736">
        <v>30.79</v>
      </c>
      <c r="AI97" s="731"/>
      <c r="AJ97" s="731"/>
      <c r="AK97" s="736">
        <v>0.53</v>
      </c>
      <c r="AL97" s="736">
        <v>0.32</v>
      </c>
      <c r="AM97" s="731"/>
      <c r="AN97" s="736">
        <v>0.82</v>
      </c>
      <c r="AO97" s="731"/>
      <c r="AP97" s="731"/>
      <c r="AQ97" s="736">
        <v>0.2</v>
      </c>
      <c r="AR97" s="731"/>
      <c r="AS97" s="731"/>
      <c r="AT97" s="731"/>
      <c r="AU97" s="731"/>
    </row>
    <row r="98" spans="2:47" s="329" customFormat="1" ht="13.2" x14ac:dyDescent="0.25">
      <c r="B98" s="260" t="s">
        <v>259</v>
      </c>
      <c r="C98" s="660" t="s">
        <v>260</v>
      </c>
      <c r="D98" s="396">
        <f t="shared" si="58"/>
        <v>149.99164746947937</v>
      </c>
      <c r="E98" s="700">
        <f t="shared" si="59"/>
        <v>63.03</v>
      </c>
      <c r="F98" s="691">
        <f t="shared" si="60"/>
        <v>0</v>
      </c>
      <c r="G98" s="691">
        <f t="shared" si="61"/>
        <v>0</v>
      </c>
      <c r="H98" s="691">
        <f t="shared" si="62"/>
        <v>0</v>
      </c>
      <c r="I98" s="692">
        <f t="shared" si="63"/>
        <v>0</v>
      </c>
      <c r="J98" s="701">
        <f t="shared" si="64"/>
        <v>15.79</v>
      </c>
      <c r="K98" s="692">
        <f t="shared" si="65"/>
        <v>0</v>
      </c>
      <c r="L98" s="692">
        <f t="shared" si="66"/>
        <v>0</v>
      </c>
      <c r="M98" s="701">
        <f t="shared" si="67"/>
        <v>2.87</v>
      </c>
      <c r="N98" s="701">
        <f t="shared" si="68"/>
        <v>1.71</v>
      </c>
      <c r="O98" s="692">
        <f t="shared" si="69"/>
        <v>0</v>
      </c>
      <c r="P98" s="701">
        <f t="shared" si="70"/>
        <v>4.43</v>
      </c>
      <c r="Q98" s="692">
        <f t="shared" si="71"/>
        <v>0</v>
      </c>
      <c r="R98" s="692">
        <f t="shared" si="72"/>
        <v>0</v>
      </c>
      <c r="S98" s="701">
        <f t="shared" si="73"/>
        <v>1.07</v>
      </c>
      <c r="T98" s="692">
        <f t="shared" si="74"/>
        <v>0</v>
      </c>
      <c r="U98" s="692">
        <f t="shared" si="75"/>
        <v>0</v>
      </c>
      <c r="V98" s="692">
        <f t="shared" si="76"/>
        <v>0</v>
      </c>
      <c r="W98" s="692">
        <f>'Forma 11'!$Z$102</f>
        <v>0</v>
      </c>
      <c r="X98" s="692">
        <f>SUM('Forma 9'!$X$97,'Forma 10'!$X$97,'Forma 12'!$X$98)</f>
        <v>0</v>
      </c>
      <c r="Y98" s="692">
        <f>SUM('Forma 9'!$Y$97,'Forma 10'!$Y$97,'Forma 12'!$Y$98)</f>
        <v>0</v>
      </c>
      <c r="Z98" s="762">
        <f>'Forma 9'!Z97+'Forma 12'!Z98</f>
        <v>0.90649209587591328</v>
      </c>
      <c r="AA98" s="692">
        <f>SUM('Forma 9'!$AA$97,'Forma 10'!$AA$97,'Forma 12'!$AA$98,)</f>
        <v>0</v>
      </c>
      <c r="AB98" s="735">
        <f>SUM('Forma 9'!$AB$97,'Forma 10'!$AB$97,'Forma 12'!$AB$98)</f>
        <v>60.185155373603486</v>
      </c>
      <c r="AC98" s="733">
        <v>63.03</v>
      </c>
      <c r="AD98" s="730"/>
      <c r="AE98" s="730"/>
      <c r="AF98" s="730"/>
      <c r="AG98" s="731"/>
      <c r="AH98" s="736">
        <v>15.79</v>
      </c>
      <c r="AI98" s="731"/>
      <c r="AJ98" s="731"/>
      <c r="AK98" s="736">
        <v>2.87</v>
      </c>
      <c r="AL98" s="736">
        <v>1.71</v>
      </c>
      <c r="AM98" s="731"/>
      <c r="AN98" s="736">
        <v>4.43</v>
      </c>
      <c r="AO98" s="731"/>
      <c r="AP98" s="731"/>
      <c r="AQ98" s="736">
        <v>1.07</v>
      </c>
      <c r="AR98" s="731"/>
      <c r="AS98" s="731"/>
      <c r="AT98" s="731"/>
      <c r="AU98" s="731"/>
    </row>
    <row r="99" spans="2:47" s="329" customFormat="1" ht="13.2" x14ac:dyDescent="0.25">
      <c r="B99" s="260" t="s">
        <v>261</v>
      </c>
      <c r="C99" s="660" t="s">
        <v>262</v>
      </c>
      <c r="D99" s="396">
        <f t="shared" si="58"/>
        <v>162070.38</v>
      </c>
      <c r="E99" s="700">
        <f t="shared" si="59"/>
        <v>69270.41</v>
      </c>
      <c r="F99" s="691">
        <f t="shared" si="60"/>
        <v>0</v>
      </c>
      <c r="G99" s="691">
        <f t="shared" si="61"/>
        <v>0</v>
      </c>
      <c r="H99" s="691">
        <f t="shared" si="62"/>
        <v>0</v>
      </c>
      <c r="I99" s="692">
        <f t="shared" si="63"/>
        <v>0</v>
      </c>
      <c r="J99" s="701">
        <f t="shared" si="64"/>
        <v>487.56</v>
      </c>
      <c r="K99" s="692">
        <f t="shared" si="65"/>
        <v>0</v>
      </c>
      <c r="L99" s="692">
        <f t="shared" si="66"/>
        <v>0</v>
      </c>
      <c r="M99" s="692">
        <f t="shared" si="67"/>
        <v>0</v>
      </c>
      <c r="N99" s="692">
        <f t="shared" si="68"/>
        <v>0</v>
      </c>
      <c r="O99" s="692">
        <f t="shared" si="69"/>
        <v>0</v>
      </c>
      <c r="P99" s="701">
        <f t="shared" si="70"/>
        <v>17104.86</v>
      </c>
      <c r="Q99" s="692">
        <f t="shared" si="71"/>
        <v>0</v>
      </c>
      <c r="R99" s="692">
        <f t="shared" si="72"/>
        <v>0</v>
      </c>
      <c r="S99" s="692">
        <f t="shared" si="73"/>
        <v>0</v>
      </c>
      <c r="T99" s="692">
        <f t="shared" si="74"/>
        <v>0</v>
      </c>
      <c r="U99" s="692">
        <f t="shared" si="75"/>
        <v>0</v>
      </c>
      <c r="V99" s="692">
        <f t="shared" si="76"/>
        <v>0</v>
      </c>
      <c r="W99" s="692">
        <f>'Forma 11'!$Z$103</f>
        <v>0</v>
      </c>
      <c r="X99" s="692">
        <f>SUM('Forma 9'!$X$98,'Forma 10'!$X$98,'Forma 12'!$X$99)</f>
        <v>0</v>
      </c>
      <c r="Y99" s="692">
        <f>SUM('Forma 9'!$Y$98,'Forma 10'!$Y$98,'Forma 12'!$Y$99)</f>
        <v>0</v>
      </c>
      <c r="Z99" s="762">
        <f>'Forma 9'!Z98+'Forma 12'!Z99</f>
        <v>798.52</v>
      </c>
      <c r="AA99" s="692">
        <f>SUM('Forma 9'!$AA$98,'Forma 10'!$AA$98,'Forma 12'!$AA$99,)</f>
        <v>0</v>
      </c>
      <c r="AB99" s="735">
        <f>SUM('Forma 9'!$AB$98,'Forma 10'!$AB$98,'Forma 12'!$AB$99)</f>
        <v>74409.03</v>
      </c>
      <c r="AC99" s="733">
        <v>69270.41</v>
      </c>
      <c r="AD99" s="730"/>
      <c r="AE99" s="730"/>
      <c r="AF99" s="730"/>
      <c r="AG99" s="731"/>
      <c r="AH99" s="736">
        <v>487.56</v>
      </c>
      <c r="AI99" s="731"/>
      <c r="AJ99" s="731"/>
      <c r="AK99" s="731"/>
      <c r="AL99" s="731"/>
      <c r="AM99" s="731"/>
      <c r="AN99" s="736">
        <v>17104.86</v>
      </c>
      <c r="AO99" s="731"/>
      <c r="AP99" s="731"/>
      <c r="AQ99" s="731"/>
      <c r="AR99" s="731"/>
      <c r="AS99" s="731"/>
      <c r="AT99" s="731"/>
      <c r="AU99" s="731"/>
    </row>
    <row r="100" spans="2:47" s="329" customFormat="1" ht="13.2" x14ac:dyDescent="0.25">
      <c r="B100" s="260" t="s">
        <v>263</v>
      </c>
      <c r="C100" s="660" t="s">
        <v>264</v>
      </c>
      <c r="D100" s="396">
        <f t="shared" si="58"/>
        <v>7723.31</v>
      </c>
      <c r="E100" s="690">
        <f t="shared" si="59"/>
        <v>0</v>
      </c>
      <c r="F100" s="691">
        <f t="shared" si="60"/>
        <v>0</v>
      </c>
      <c r="G100" s="691">
        <f t="shared" si="61"/>
        <v>0</v>
      </c>
      <c r="H100" s="691">
        <f t="shared" si="62"/>
        <v>0</v>
      </c>
      <c r="I100" s="692">
        <f t="shared" si="63"/>
        <v>0</v>
      </c>
      <c r="J100" s="701">
        <f t="shared" si="64"/>
        <v>7723.31</v>
      </c>
      <c r="K100" s="692">
        <f t="shared" si="65"/>
        <v>0</v>
      </c>
      <c r="L100" s="692">
        <f t="shared" si="66"/>
        <v>0</v>
      </c>
      <c r="M100" s="692">
        <f t="shared" si="67"/>
        <v>0</v>
      </c>
      <c r="N100" s="692">
        <f t="shared" si="68"/>
        <v>0</v>
      </c>
      <c r="O100" s="692">
        <f t="shared" si="69"/>
        <v>0</v>
      </c>
      <c r="P100" s="692">
        <f t="shared" si="70"/>
        <v>0</v>
      </c>
      <c r="Q100" s="692">
        <f t="shared" si="71"/>
        <v>0</v>
      </c>
      <c r="R100" s="692">
        <f t="shared" si="72"/>
        <v>0</v>
      </c>
      <c r="S100" s="692">
        <f t="shared" si="73"/>
        <v>0</v>
      </c>
      <c r="T100" s="692">
        <f t="shared" si="74"/>
        <v>0</v>
      </c>
      <c r="U100" s="692">
        <f t="shared" si="75"/>
        <v>0</v>
      </c>
      <c r="V100" s="692">
        <f t="shared" si="76"/>
        <v>0</v>
      </c>
      <c r="W100" s="692">
        <f>'Forma 11'!$Z$104</f>
        <v>0</v>
      </c>
      <c r="X100" s="692">
        <f>SUM('Forma 9'!$X$99,'Forma 10'!$X$99,'Forma 12'!$X$100)</f>
        <v>0</v>
      </c>
      <c r="Y100" s="692">
        <f>SUM('Forma 9'!$Y$99,'Forma 10'!$Y$99,'Forma 12'!$Y$100)</f>
        <v>0</v>
      </c>
      <c r="Z100" s="760">
        <f>'Forma 9'!Z99+'Forma 12'!Z100</f>
        <v>0</v>
      </c>
      <c r="AA100" s="692">
        <f>SUM('Forma 9'!$AA$99,'Forma 10'!$AA$99,'Forma 12'!$AA$100,)</f>
        <v>0</v>
      </c>
      <c r="AB100" s="693">
        <f>SUM('Forma 9'!$AB$99,'Forma 10'!$AB$99,'Forma 12'!$AB$100)</f>
        <v>0</v>
      </c>
      <c r="AC100" s="729"/>
      <c r="AD100" s="730"/>
      <c r="AE100" s="730"/>
      <c r="AF100" s="730"/>
      <c r="AG100" s="731"/>
      <c r="AH100" s="736">
        <v>7723.31</v>
      </c>
      <c r="AI100" s="731"/>
      <c r="AJ100" s="731"/>
      <c r="AK100" s="731"/>
      <c r="AL100" s="731"/>
      <c r="AM100" s="731"/>
      <c r="AN100" s="731"/>
      <c r="AO100" s="731"/>
      <c r="AP100" s="731"/>
      <c r="AQ100" s="731"/>
      <c r="AR100" s="731"/>
      <c r="AS100" s="731"/>
      <c r="AT100" s="731"/>
      <c r="AU100" s="731"/>
    </row>
    <row r="101" spans="2:47" s="329" customFormat="1" ht="13.2" x14ac:dyDescent="0.25">
      <c r="B101" s="260" t="s">
        <v>265</v>
      </c>
      <c r="C101" s="660" t="s">
        <v>266</v>
      </c>
      <c r="D101" s="396">
        <f t="shared" si="58"/>
        <v>120</v>
      </c>
      <c r="E101" s="690">
        <f t="shared" si="59"/>
        <v>0</v>
      </c>
      <c r="F101" s="691">
        <f t="shared" si="60"/>
        <v>0</v>
      </c>
      <c r="G101" s="691">
        <f t="shared" si="61"/>
        <v>0</v>
      </c>
      <c r="H101" s="691">
        <f t="shared" si="62"/>
        <v>0</v>
      </c>
      <c r="I101" s="692">
        <f t="shared" si="63"/>
        <v>0</v>
      </c>
      <c r="J101" s="692">
        <f t="shared" si="64"/>
        <v>0</v>
      </c>
      <c r="K101" s="692">
        <f t="shared" si="65"/>
        <v>0</v>
      </c>
      <c r="L101" s="692">
        <f t="shared" si="66"/>
        <v>0</v>
      </c>
      <c r="M101" s="692">
        <f t="shared" si="67"/>
        <v>0</v>
      </c>
      <c r="N101" s="692">
        <f t="shared" si="68"/>
        <v>0</v>
      </c>
      <c r="O101" s="692">
        <f t="shared" si="69"/>
        <v>0</v>
      </c>
      <c r="P101" s="692">
        <f t="shared" si="70"/>
        <v>0</v>
      </c>
      <c r="Q101" s="692">
        <f t="shared" si="71"/>
        <v>0</v>
      </c>
      <c r="R101" s="692">
        <f t="shared" si="72"/>
        <v>0</v>
      </c>
      <c r="S101" s="701">
        <f t="shared" si="73"/>
        <v>120</v>
      </c>
      <c r="T101" s="692">
        <f t="shared" si="74"/>
        <v>0</v>
      </c>
      <c r="U101" s="692">
        <f t="shared" si="75"/>
        <v>0</v>
      </c>
      <c r="V101" s="692">
        <f t="shared" si="76"/>
        <v>0</v>
      </c>
      <c r="W101" s="692">
        <f>'Forma 11'!$Z$105</f>
        <v>0</v>
      </c>
      <c r="X101" s="692">
        <f>SUM('Forma 9'!$X$100,'Forma 10'!$X$100,'Forma 12'!$X$101)</f>
        <v>0</v>
      </c>
      <c r="Y101" s="692">
        <f>SUM('Forma 9'!$Y$100,'Forma 10'!$Y$100,'Forma 12'!$Y$101)</f>
        <v>0</v>
      </c>
      <c r="Z101" s="760">
        <f>'Forma 9'!Z100+'Forma 12'!Z101</f>
        <v>0</v>
      </c>
      <c r="AA101" s="692">
        <f>SUM('Forma 9'!$AA$100,'Forma 10'!$AA$100,'Forma 12'!$AA$101,)</f>
        <v>0</v>
      </c>
      <c r="AB101" s="693">
        <f>SUM('Forma 9'!$AB$100,'Forma 10'!$AB$100,'Forma 12'!$AB$101)</f>
        <v>0</v>
      </c>
      <c r="AC101" s="729"/>
      <c r="AD101" s="730"/>
      <c r="AE101" s="730"/>
      <c r="AF101" s="730"/>
      <c r="AG101" s="731"/>
      <c r="AH101" s="731"/>
      <c r="AI101" s="731"/>
      <c r="AJ101" s="731"/>
      <c r="AK101" s="731"/>
      <c r="AL101" s="731"/>
      <c r="AM101" s="731"/>
      <c r="AN101" s="731"/>
      <c r="AO101" s="731"/>
      <c r="AP101" s="731"/>
      <c r="AQ101" s="736">
        <v>120</v>
      </c>
      <c r="AR101" s="731"/>
      <c r="AS101" s="731"/>
      <c r="AT101" s="731"/>
      <c r="AU101" s="731"/>
    </row>
    <row r="102" spans="2:47" s="329" customFormat="1" ht="13.2" x14ac:dyDescent="0.25">
      <c r="B102" s="260" t="s">
        <v>267</v>
      </c>
      <c r="C102" s="660" t="s">
        <v>268</v>
      </c>
      <c r="D102" s="396">
        <f t="shared" si="58"/>
        <v>91.52</v>
      </c>
      <c r="E102" s="690">
        <f t="shared" si="59"/>
        <v>0</v>
      </c>
      <c r="F102" s="691">
        <f t="shared" si="60"/>
        <v>0</v>
      </c>
      <c r="G102" s="691">
        <f t="shared" si="61"/>
        <v>0</v>
      </c>
      <c r="H102" s="691">
        <f t="shared" si="62"/>
        <v>0</v>
      </c>
      <c r="I102" s="692">
        <f t="shared" si="63"/>
        <v>0</v>
      </c>
      <c r="J102" s="701">
        <f t="shared" si="64"/>
        <v>91.52</v>
      </c>
      <c r="K102" s="692">
        <f t="shared" si="65"/>
        <v>0</v>
      </c>
      <c r="L102" s="692">
        <f t="shared" si="66"/>
        <v>0</v>
      </c>
      <c r="M102" s="692">
        <f t="shared" si="67"/>
        <v>0</v>
      </c>
      <c r="N102" s="692">
        <f t="shared" si="68"/>
        <v>0</v>
      </c>
      <c r="O102" s="692">
        <f t="shared" si="69"/>
        <v>0</v>
      </c>
      <c r="P102" s="692">
        <f t="shared" si="70"/>
        <v>0</v>
      </c>
      <c r="Q102" s="692">
        <f t="shared" si="71"/>
        <v>0</v>
      </c>
      <c r="R102" s="692">
        <f t="shared" si="72"/>
        <v>0</v>
      </c>
      <c r="S102" s="692">
        <f t="shared" si="73"/>
        <v>0</v>
      </c>
      <c r="T102" s="692">
        <f t="shared" si="74"/>
        <v>0</v>
      </c>
      <c r="U102" s="692">
        <f t="shared" si="75"/>
        <v>0</v>
      </c>
      <c r="V102" s="692">
        <f t="shared" si="76"/>
        <v>0</v>
      </c>
      <c r="W102" s="692">
        <f>'Forma 11'!$Z$106</f>
        <v>0</v>
      </c>
      <c r="X102" s="692">
        <f>SUM('Forma 9'!$X$101,'Forma 10'!$X$101,'Forma 12'!$X$102)</f>
        <v>0</v>
      </c>
      <c r="Y102" s="692">
        <f>SUM('Forma 9'!$Y$101,'Forma 10'!$Y$101,'Forma 12'!$Y$102)</f>
        <v>0</v>
      </c>
      <c r="Z102" s="760">
        <f>'Forma 9'!Z101+'Forma 12'!Z102</f>
        <v>0</v>
      </c>
      <c r="AA102" s="692">
        <f>SUM('Forma 9'!$AA$101,'Forma 10'!$AA$101,'Forma 12'!$AA$102,)</f>
        <v>0</v>
      </c>
      <c r="AB102" s="693">
        <f>SUM('Forma 9'!$AB$101,'Forma 10'!$AB$101,'Forma 12'!$AB$102)</f>
        <v>0</v>
      </c>
      <c r="AC102" s="729"/>
      <c r="AD102" s="730"/>
      <c r="AE102" s="730"/>
      <c r="AF102" s="730"/>
      <c r="AG102" s="731"/>
      <c r="AH102" s="736">
        <v>91.52</v>
      </c>
      <c r="AI102" s="731"/>
      <c r="AJ102" s="731"/>
      <c r="AK102" s="731"/>
      <c r="AL102" s="731"/>
      <c r="AM102" s="731"/>
      <c r="AN102" s="731"/>
      <c r="AO102" s="731"/>
      <c r="AP102" s="731"/>
      <c r="AQ102" s="731"/>
      <c r="AR102" s="731"/>
      <c r="AS102" s="731"/>
      <c r="AT102" s="731"/>
      <c r="AU102" s="731"/>
    </row>
    <row r="103" spans="2:47" s="329" customFormat="1" ht="13.2" x14ac:dyDescent="0.25">
      <c r="B103" s="260" t="s">
        <v>269</v>
      </c>
      <c r="C103" s="660" t="s">
        <v>270</v>
      </c>
      <c r="D103" s="396">
        <f t="shared" si="58"/>
        <v>4747.9551942131884</v>
      </c>
      <c r="E103" s="700">
        <f t="shared" si="59"/>
        <v>2537.9</v>
      </c>
      <c r="F103" s="691">
        <f t="shared" si="60"/>
        <v>0</v>
      </c>
      <c r="G103" s="691">
        <f t="shared" si="61"/>
        <v>0</v>
      </c>
      <c r="H103" s="691">
        <f t="shared" si="62"/>
        <v>0</v>
      </c>
      <c r="I103" s="692">
        <f t="shared" si="63"/>
        <v>0</v>
      </c>
      <c r="J103" s="701">
        <f t="shared" si="64"/>
        <v>391.81</v>
      </c>
      <c r="K103" s="692">
        <f t="shared" si="65"/>
        <v>0</v>
      </c>
      <c r="L103" s="692">
        <f t="shared" si="66"/>
        <v>0</v>
      </c>
      <c r="M103" s="701">
        <f t="shared" si="67"/>
        <v>71.3</v>
      </c>
      <c r="N103" s="701">
        <f t="shared" si="68"/>
        <v>42.36</v>
      </c>
      <c r="O103" s="692">
        <f t="shared" si="69"/>
        <v>0</v>
      </c>
      <c r="P103" s="701">
        <f t="shared" si="70"/>
        <v>109.83</v>
      </c>
      <c r="Q103" s="692">
        <f t="shared" si="71"/>
        <v>0</v>
      </c>
      <c r="R103" s="692">
        <f t="shared" si="72"/>
        <v>0</v>
      </c>
      <c r="S103" s="701">
        <f t="shared" si="73"/>
        <v>26.56</v>
      </c>
      <c r="T103" s="692">
        <f t="shared" si="74"/>
        <v>0</v>
      </c>
      <c r="U103" s="692">
        <f t="shared" si="75"/>
        <v>0</v>
      </c>
      <c r="V103" s="692">
        <f t="shared" si="76"/>
        <v>0</v>
      </c>
      <c r="W103" s="692">
        <f>'Forma 11'!$Z$107</f>
        <v>0</v>
      </c>
      <c r="X103" s="692">
        <f>SUM('Forma 9'!$X$102,'Forma 10'!$X$102,'Forma 12'!$X$103)</f>
        <v>0</v>
      </c>
      <c r="Y103" s="692">
        <f>SUM('Forma 9'!$Y$102,'Forma 10'!$Y$102,'Forma 12'!$Y$103)</f>
        <v>0</v>
      </c>
      <c r="Z103" s="762">
        <f>'Forma 9'!Z102+'Forma 12'!Z103</f>
        <v>74.812909240581817</v>
      </c>
      <c r="AA103" s="692">
        <f>SUM('Forma 9'!$AA$102,'Forma 10'!$AA$102,'Forma 12'!$AA$103,)</f>
        <v>0</v>
      </c>
      <c r="AB103" s="735">
        <f>SUM('Forma 9'!$AB$102,'Forma 10'!$AB$102,'Forma 12'!$AB$103)</f>
        <v>1493.3822849726064</v>
      </c>
      <c r="AC103" s="733">
        <v>2537.9</v>
      </c>
      <c r="AD103" s="730"/>
      <c r="AE103" s="730"/>
      <c r="AF103" s="730"/>
      <c r="AG103" s="731"/>
      <c r="AH103" s="736">
        <v>391.81</v>
      </c>
      <c r="AI103" s="731"/>
      <c r="AJ103" s="731"/>
      <c r="AK103" s="736">
        <v>71.3</v>
      </c>
      <c r="AL103" s="736">
        <v>42.36</v>
      </c>
      <c r="AM103" s="731"/>
      <c r="AN103" s="736">
        <v>109.83</v>
      </c>
      <c r="AO103" s="731"/>
      <c r="AP103" s="731"/>
      <c r="AQ103" s="736">
        <v>26.56</v>
      </c>
      <c r="AR103" s="731"/>
      <c r="AS103" s="731"/>
      <c r="AT103" s="731"/>
      <c r="AU103" s="731"/>
    </row>
    <row r="104" spans="2:47" s="329" customFormat="1" ht="13.2" x14ac:dyDescent="0.25">
      <c r="B104" s="260" t="s">
        <v>271</v>
      </c>
      <c r="C104" s="660" t="s">
        <v>93</v>
      </c>
      <c r="D104" s="396">
        <f t="shared" si="58"/>
        <v>8877.9500000000007</v>
      </c>
      <c r="E104" s="690">
        <f t="shared" si="59"/>
        <v>0</v>
      </c>
      <c r="F104" s="691">
        <f t="shared" si="60"/>
        <v>0</v>
      </c>
      <c r="G104" s="691">
        <f t="shared" si="61"/>
        <v>0</v>
      </c>
      <c r="H104" s="691">
        <f t="shared" si="62"/>
        <v>0</v>
      </c>
      <c r="I104" s="692">
        <f t="shared" si="63"/>
        <v>0</v>
      </c>
      <c r="J104" s="701">
        <f t="shared" si="64"/>
        <v>8877.9500000000007</v>
      </c>
      <c r="K104" s="692">
        <f t="shared" si="65"/>
        <v>0</v>
      </c>
      <c r="L104" s="692">
        <f t="shared" si="66"/>
        <v>0</v>
      </c>
      <c r="M104" s="692">
        <f t="shared" si="67"/>
        <v>0</v>
      </c>
      <c r="N104" s="692">
        <f t="shared" si="68"/>
        <v>0</v>
      </c>
      <c r="O104" s="692">
        <f t="shared" si="69"/>
        <v>0</v>
      </c>
      <c r="P104" s="692">
        <f t="shared" si="70"/>
        <v>0</v>
      </c>
      <c r="Q104" s="692">
        <f t="shared" si="71"/>
        <v>0</v>
      </c>
      <c r="R104" s="692">
        <f t="shared" si="72"/>
        <v>0</v>
      </c>
      <c r="S104" s="692">
        <f t="shared" si="73"/>
        <v>0</v>
      </c>
      <c r="T104" s="692">
        <f t="shared" si="74"/>
        <v>0</v>
      </c>
      <c r="U104" s="692">
        <f t="shared" si="75"/>
        <v>0</v>
      </c>
      <c r="V104" s="692">
        <f t="shared" si="76"/>
        <v>0</v>
      </c>
      <c r="W104" s="692">
        <f>'Forma 11'!$Z$108</f>
        <v>0</v>
      </c>
      <c r="X104" s="692">
        <f>SUM('Forma 9'!$X$103,'Forma 10'!$X$103,'Forma 12'!$X$104)</f>
        <v>0</v>
      </c>
      <c r="Y104" s="692">
        <f>SUM('Forma 9'!$Y$103,'Forma 10'!$Y$103,'Forma 12'!$Y$104)</f>
        <v>0</v>
      </c>
      <c r="Z104" s="760">
        <f>'Forma 9'!Z103+'Forma 12'!Z104</f>
        <v>0</v>
      </c>
      <c r="AA104" s="692">
        <f>SUM('Forma 9'!$AA$103,'Forma 10'!$AA$103,'Forma 12'!$AA$104,)</f>
        <v>0</v>
      </c>
      <c r="AB104" s="693">
        <f>SUM('Forma 9'!$AB$103,'Forma 10'!$AB$103,'Forma 12'!$AB$104)</f>
        <v>0</v>
      </c>
      <c r="AC104" s="729"/>
      <c r="AD104" s="730"/>
      <c r="AE104" s="730"/>
      <c r="AF104" s="730"/>
      <c r="AG104" s="731"/>
      <c r="AH104" s="736">
        <v>8877.9500000000007</v>
      </c>
      <c r="AI104" s="731"/>
      <c r="AJ104" s="731"/>
      <c r="AK104" s="731"/>
      <c r="AL104" s="731"/>
      <c r="AM104" s="731"/>
      <c r="AN104" s="731"/>
      <c r="AO104" s="731"/>
      <c r="AP104" s="731"/>
      <c r="AQ104" s="731"/>
      <c r="AR104" s="731"/>
      <c r="AS104" s="731"/>
      <c r="AT104" s="731"/>
      <c r="AU104" s="731"/>
    </row>
    <row r="105" spans="2:47" s="329" customFormat="1" ht="13.2" x14ac:dyDescent="0.25">
      <c r="B105" s="287" t="s">
        <v>272</v>
      </c>
      <c r="C105" s="355" t="s">
        <v>95</v>
      </c>
      <c r="D105" s="396">
        <f t="shared" si="58"/>
        <v>250</v>
      </c>
      <c r="E105" s="690">
        <f t="shared" si="59"/>
        <v>0</v>
      </c>
      <c r="F105" s="691">
        <f t="shared" si="60"/>
        <v>0</v>
      </c>
      <c r="G105" s="691">
        <f t="shared" si="61"/>
        <v>0</v>
      </c>
      <c r="H105" s="691">
        <f t="shared" si="62"/>
        <v>0</v>
      </c>
      <c r="I105" s="692">
        <f t="shared" si="63"/>
        <v>0</v>
      </c>
      <c r="J105" s="701">
        <f t="shared" si="64"/>
        <v>250</v>
      </c>
      <c r="K105" s="692">
        <f t="shared" si="65"/>
        <v>0</v>
      </c>
      <c r="L105" s="692">
        <f t="shared" si="66"/>
        <v>0</v>
      </c>
      <c r="M105" s="692">
        <f t="shared" si="67"/>
        <v>0</v>
      </c>
      <c r="N105" s="692">
        <f t="shared" si="68"/>
        <v>0</v>
      </c>
      <c r="O105" s="692">
        <f t="shared" si="69"/>
        <v>0</v>
      </c>
      <c r="P105" s="692">
        <f t="shared" si="70"/>
        <v>0</v>
      </c>
      <c r="Q105" s="692">
        <f t="shared" si="71"/>
        <v>0</v>
      </c>
      <c r="R105" s="692">
        <f t="shared" si="72"/>
        <v>0</v>
      </c>
      <c r="S105" s="692">
        <f t="shared" si="73"/>
        <v>0</v>
      </c>
      <c r="T105" s="692">
        <f t="shared" si="74"/>
        <v>0</v>
      </c>
      <c r="U105" s="692">
        <f t="shared" si="75"/>
        <v>0</v>
      </c>
      <c r="V105" s="692">
        <f t="shared" si="76"/>
        <v>0</v>
      </c>
      <c r="W105" s="692">
        <f>'Forma 11'!$Z$109</f>
        <v>0</v>
      </c>
      <c r="X105" s="692">
        <f>SUM('Forma 9'!$X$104,'Forma 10'!$X$104,'Forma 12'!$X$105)</f>
        <v>0</v>
      </c>
      <c r="Y105" s="692">
        <f>SUM('Forma 9'!$Y$104,'Forma 10'!$Y$104,'Forma 12'!$Y$105)</f>
        <v>0</v>
      </c>
      <c r="Z105" s="760">
        <f>'Forma 9'!Z104+'Forma 12'!Z105</f>
        <v>0</v>
      </c>
      <c r="AA105" s="692">
        <f>SUM('Forma 9'!$AA$104,'Forma 10'!$AA$104,'Forma 12'!$AA$105,)</f>
        <v>0</v>
      </c>
      <c r="AB105" s="693">
        <f>SUM('Forma 9'!$AB$104,'Forma 10'!$AB$104,'Forma 12'!$AB$105)</f>
        <v>0</v>
      </c>
      <c r="AC105" s="729"/>
      <c r="AD105" s="730"/>
      <c r="AE105" s="730"/>
      <c r="AF105" s="730"/>
      <c r="AG105" s="731"/>
      <c r="AH105" s="736">
        <v>250</v>
      </c>
      <c r="AI105" s="731"/>
      <c r="AJ105" s="731"/>
      <c r="AK105" s="731"/>
      <c r="AL105" s="731"/>
      <c r="AM105" s="731"/>
      <c r="AN105" s="731"/>
      <c r="AO105" s="731"/>
      <c r="AP105" s="731"/>
      <c r="AQ105" s="731"/>
      <c r="AR105" s="731"/>
      <c r="AS105" s="731"/>
      <c r="AT105" s="731"/>
      <c r="AU105" s="731"/>
    </row>
    <row r="106" spans="2:47" s="329" customFormat="1" ht="13.2" x14ac:dyDescent="0.25">
      <c r="B106" s="287" t="s">
        <v>273</v>
      </c>
      <c r="C106" s="355" t="s">
        <v>274</v>
      </c>
      <c r="D106" s="396">
        <f t="shared" si="58"/>
        <v>491.88</v>
      </c>
      <c r="E106" s="700">
        <f t="shared" si="59"/>
        <v>491.88</v>
      </c>
      <c r="F106" s="691">
        <f t="shared" si="60"/>
        <v>0</v>
      </c>
      <c r="G106" s="691">
        <f t="shared" si="61"/>
        <v>0</v>
      </c>
      <c r="H106" s="691">
        <f t="shared" si="62"/>
        <v>0</v>
      </c>
      <c r="I106" s="692">
        <f t="shared" si="63"/>
        <v>0</v>
      </c>
      <c r="J106" s="692">
        <f t="shared" si="64"/>
        <v>0</v>
      </c>
      <c r="K106" s="692">
        <f t="shared" si="65"/>
        <v>0</v>
      </c>
      <c r="L106" s="692">
        <f t="shared" si="66"/>
        <v>0</v>
      </c>
      <c r="M106" s="692">
        <f t="shared" si="67"/>
        <v>0</v>
      </c>
      <c r="N106" s="692">
        <f t="shared" si="68"/>
        <v>0</v>
      </c>
      <c r="O106" s="692">
        <f t="shared" si="69"/>
        <v>0</v>
      </c>
      <c r="P106" s="692">
        <f t="shared" si="70"/>
        <v>0</v>
      </c>
      <c r="Q106" s="692">
        <f t="shared" si="71"/>
        <v>0</v>
      </c>
      <c r="R106" s="692">
        <f t="shared" si="72"/>
        <v>0</v>
      </c>
      <c r="S106" s="692">
        <f t="shared" si="73"/>
        <v>0</v>
      </c>
      <c r="T106" s="692">
        <f t="shared" si="74"/>
        <v>0</v>
      </c>
      <c r="U106" s="692">
        <f t="shared" si="75"/>
        <v>0</v>
      </c>
      <c r="V106" s="692">
        <f t="shared" si="76"/>
        <v>0</v>
      </c>
      <c r="W106" s="692">
        <f>'Forma 11'!$Z$110</f>
        <v>0</v>
      </c>
      <c r="X106" s="692">
        <f>SUM('Forma 9'!$X$105,'Forma 10'!$X$105,'Forma 12'!$X$106)</f>
        <v>0</v>
      </c>
      <c r="Y106" s="692">
        <f>SUM('Forma 9'!$Y$105,'Forma 10'!$Y$105,'Forma 12'!$Y$106)</f>
        <v>0</v>
      </c>
      <c r="Z106" s="760">
        <f>'Forma 9'!Z105+'Forma 12'!Z106</f>
        <v>0</v>
      </c>
      <c r="AA106" s="692">
        <f>SUM('Forma 9'!$AA$105,'Forma 10'!$AA$105,'Forma 12'!$AA$106,)</f>
        <v>0</v>
      </c>
      <c r="AB106" s="693">
        <f>SUM('Forma 9'!$AB$105,'Forma 10'!$AB$105,'Forma 12'!$AB$106)</f>
        <v>0</v>
      </c>
      <c r="AC106" s="733">
        <v>491.88</v>
      </c>
      <c r="AD106" s="730"/>
      <c r="AE106" s="730"/>
      <c r="AF106" s="730"/>
      <c r="AG106" s="731"/>
      <c r="AH106" s="731"/>
      <c r="AI106" s="731"/>
      <c r="AJ106" s="731"/>
      <c r="AK106" s="731"/>
      <c r="AL106" s="731"/>
      <c r="AM106" s="731"/>
      <c r="AN106" s="731"/>
      <c r="AO106" s="731"/>
      <c r="AP106" s="731"/>
      <c r="AQ106" s="731"/>
      <c r="AR106" s="731"/>
      <c r="AS106" s="731"/>
      <c r="AT106" s="731"/>
      <c r="AU106" s="731"/>
    </row>
    <row r="107" spans="2:47" s="329" customFormat="1" ht="13.2" x14ac:dyDescent="0.25">
      <c r="B107" s="287" t="s">
        <v>275</v>
      </c>
      <c r="C107" s="355" t="s">
        <v>97</v>
      </c>
      <c r="D107" s="396">
        <f t="shared" si="58"/>
        <v>0</v>
      </c>
      <c r="E107" s="690">
        <f t="shared" si="59"/>
        <v>0</v>
      </c>
      <c r="F107" s="691">
        <f t="shared" si="60"/>
        <v>0</v>
      </c>
      <c r="G107" s="691">
        <f t="shared" si="61"/>
        <v>0</v>
      </c>
      <c r="H107" s="691">
        <f t="shared" si="62"/>
        <v>0</v>
      </c>
      <c r="I107" s="692">
        <f t="shared" si="63"/>
        <v>0</v>
      </c>
      <c r="J107" s="692">
        <f t="shared" si="64"/>
        <v>0</v>
      </c>
      <c r="K107" s="692">
        <f t="shared" si="65"/>
        <v>0</v>
      </c>
      <c r="L107" s="692">
        <f t="shared" si="66"/>
        <v>0</v>
      </c>
      <c r="M107" s="692">
        <f t="shared" si="67"/>
        <v>0</v>
      </c>
      <c r="N107" s="692">
        <f t="shared" si="68"/>
        <v>0</v>
      </c>
      <c r="O107" s="692">
        <f t="shared" si="69"/>
        <v>0</v>
      </c>
      <c r="P107" s="692">
        <f t="shared" si="70"/>
        <v>0</v>
      </c>
      <c r="Q107" s="692">
        <f t="shared" si="71"/>
        <v>0</v>
      </c>
      <c r="R107" s="692">
        <f t="shared" si="72"/>
        <v>0</v>
      </c>
      <c r="S107" s="692">
        <f t="shared" si="73"/>
        <v>0</v>
      </c>
      <c r="T107" s="692">
        <f t="shared" si="74"/>
        <v>0</v>
      </c>
      <c r="U107" s="692">
        <f t="shared" si="75"/>
        <v>0</v>
      </c>
      <c r="V107" s="692">
        <f t="shared" si="76"/>
        <v>0</v>
      </c>
      <c r="W107" s="692">
        <f>'Forma 11'!$Z$111</f>
        <v>0</v>
      </c>
      <c r="X107" s="692">
        <f>SUM('Forma 9'!$X$106,'Forma 10'!$X$106,'Forma 12'!$X$107)</f>
        <v>0</v>
      </c>
      <c r="Y107" s="692">
        <f>SUM('Forma 9'!$Y$106,'Forma 10'!$Y$106,'Forma 12'!$Y$107)</f>
        <v>0</v>
      </c>
      <c r="Z107" s="760">
        <f>'Forma 9'!Z106+'Forma 12'!Z107</f>
        <v>0</v>
      </c>
      <c r="AA107" s="692">
        <f>SUM('Forma 9'!$AA$106,'Forma 10'!$AA$106,'Forma 12'!$AA$107,)</f>
        <v>0</v>
      </c>
      <c r="AB107" s="693">
        <f>SUM('Forma 9'!$AB$106,'Forma 10'!$AB$106,'Forma 12'!$AB$107)</f>
        <v>0</v>
      </c>
      <c r="AC107" s="729"/>
      <c r="AD107" s="730"/>
      <c r="AE107" s="730"/>
      <c r="AF107" s="730"/>
      <c r="AG107" s="731"/>
      <c r="AH107" s="731"/>
      <c r="AI107" s="731"/>
      <c r="AJ107" s="731"/>
      <c r="AK107" s="731"/>
      <c r="AL107" s="731"/>
      <c r="AM107" s="731"/>
      <c r="AN107" s="731"/>
      <c r="AO107" s="731"/>
      <c r="AP107" s="731"/>
      <c r="AQ107" s="731"/>
      <c r="AR107" s="731"/>
      <c r="AS107" s="731"/>
      <c r="AT107" s="731"/>
      <c r="AU107" s="731"/>
    </row>
    <row r="108" spans="2:47" s="329" customFormat="1" ht="13.2" x14ac:dyDescent="0.25">
      <c r="B108" s="287" t="s">
        <v>276</v>
      </c>
      <c r="C108" s="355" t="s">
        <v>277</v>
      </c>
      <c r="D108" s="396">
        <f t="shared" si="58"/>
        <v>4297.4117934390051</v>
      </c>
      <c r="E108" s="700">
        <f t="shared" si="59"/>
        <v>1812.69</v>
      </c>
      <c r="F108" s="691">
        <f t="shared" si="60"/>
        <v>0</v>
      </c>
      <c r="G108" s="691">
        <f t="shared" si="61"/>
        <v>0</v>
      </c>
      <c r="H108" s="691">
        <f t="shared" si="62"/>
        <v>0</v>
      </c>
      <c r="I108" s="692">
        <f t="shared" si="63"/>
        <v>0</v>
      </c>
      <c r="J108" s="701">
        <f t="shared" si="64"/>
        <v>382.85</v>
      </c>
      <c r="K108" s="692">
        <f t="shared" si="65"/>
        <v>0</v>
      </c>
      <c r="L108" s="692">
        <f t="shared" si="66"/>
        <v>0</v>
      </c>
      <c r="M108" s="701">
        <f t="shared" si="67"/>
        <v>69.67</v>
      </c>
      <c r="N108" s="701">
        <f t="shared" si="68"/>
        <v>41.39</v>
      </c>
      <c r="O108" s="692">
        <f t="shared" si="69"/>
        <v>0</v>
      </c>
      <c r="P108" s="701">
        <f t="shared" si="70"/>
        <v>107.32</v>
      </c>
      <c r="Q108" s="692">
        <f t="shared" si="71"/>
        <v>0</v>
      </c>
      <c r="R108" s="692">
        <f t="shared" si="72"/>
        <v>0</v>
      </c>
      <c r="S108" s="701">
        <f t="shared" si="73"/>
        <v>25.95</v>
      </c>
      <c r="T108" s="692">
        <f t="shared" si="74"/>
        <v>0</v>
      </c>
      <c r="U108" s="692">
        <f t="shared" si="75"/>
        <v>0</v>
      </c>
      <c r="V108" s="692">
        <f t="shared" si="76"/>
        <v>0</v>
      </c>
      <c r="W108" s="692">
        <f>'Forma 11'!$Z$112</f>
        <v>0</v>
      </c>
      <c r="X108" s="692">
        <f>SUM('Forma 9'!$X$107,'Forma 10'!$X$107,'Forma 12'!$X$108)</f>
        <v>0</v>
      </c>
      <c r="Y108" s="692">
        <f>SUM('Forma 9'!$Y$107,'Forma 10'!$Y$107,'Forma 12'!$Y$108)</f>
        <v>0</v>
      </c>
      <c r="Z108" s="762">
        <f>'Forma 9'!Z107+'Forma 12'!Z108</f>
        <v>21.97856562538183</v>
      </c>
      <c r="AA108" s="692">
        <f>SUM('Forma 9'!$AA$107,'Forma 10'!$AA$107,'Forma 12'!$AA$108,)</f>
        <v>0</v>
      </c>
      <c r="AB108" s="735">
        <f>SUM('Forma 9'!$AB$107,'Forma 10'!$AB$107,'Forma 12'!$AB$108)</f>
        <v>1835.5632278136238</v>
      </c>
      <c r="AC108" s="733">
        <v>1812.69</v>
      </c>
      <c r="AD108" s="730"/>
      <c r="AE108" s="730"/>
      <c r="AF108" s="730"/>
      <c r="AG108" s="731"/>
      <c r="AH108" s="736">
        <v>382.85</v>
      </c>
      <c r="AI108" s="731"/>
      <c r="AJ108" s="731"/>
      <c r="AK108" s="736">
        <v>69.67</v>
      </c>
      <c r="AL108" s="736">
        <v>41.39</v>
      </c>
      <c r="AM108" s="731"/>
      <c r="AN108" s="736">
        <v>107.32</v>
      </c>
      <c r="AO108" s="731"/>
      <c r="AP108" s="731"/>
      <c r="AQ108" s="736">
        <v>25.95</v>
      </c>
      <c r="AR108" s="731"/>
      <c r="AS108" s="731"/>
      <c r="AT108" s="731"/>
      <c r="AU108" s="731"/>
    </row>
    <row r="109" spans="2:47" s="329" customFormat="1" ht="26.4" x14ac:dyDescent="0.25">
      <c r="B109" s="287" t="s">
        <v>278</v>
      </c>
      <c r="C109" s="355" t="s">
        <v>279</v>
      </c>
      <c r="D109" s="396">
        <f t="shared" si="58"/>
        <v>0</v>
      </c>
      <c r="E109" s="690">
        <f t="shared" si="59"/>
        <v>0</v>
      </c>
      <c r="F109" s="691">
        <f t="shared" si="60"/>
        <v>0</v>
      </c>
      <c r="G109" s="691">
        <f t="shared" si="61"/>
        <v>0</v>
      </c>
      <c r="H109" s="691">
        <f t="shared" si="62"/>
        <v>0</v>
      </c>
      <c r="I109" s="692">
        <f t="shared" si="63"/>
        <v>0</v>
      </c>
      <c r="J109" s="692">
        <f t="shared" si="64"/>
        <v>0</v>
      </c>
      <c r="K109" s="692">
        <f t="shared" si="65"/>
        <v>0</v>
      </c>
      <c r="L109" s="692">
        <f t="shared" si="66"/>
        <v>0</v>
      </c>
      <c r="M109" s="692">
        <f t="shared" si="67"/>
        <v>0</v>
      </c>
      <c r="N109" s="692">
        <f t="shared" si="68"/>
        <v>0</v>
      </c>
      <c r="O109" s="692">
        <f t="shared" si="69"/>
        <v>0</v>
      </c>
      <c r="P109" s="692">
        <f t="shared" si="70"/>
        <v>0</v>
      </c>
      <c r="Q109" s="692">
        <f t="shared" si="71"/>
        <v>0</v>
      </c>
      <c r="R109" s="692">
        <f t="shared" si="72"/>
        <v>0</v>
      </c>
      <c r="S109" s="692">
        <f t="shared" si="73"/>
        <v>0</v>
      </c>
      <c r="T109" s="692">
        <f t="shared" si="74"/>
        <v>0</v>
      </c>
      <c r="U109" s="692">
        <f t="shared" si="75"/>
        <v>0</v>
      </c>
      <c r="V109" s="692">
        <f t="shared" si="76"/>
        <v>0</v>
      </c>
      <c r="W109" s="692">
        <f>'Forma 11'!$Z$113</f>
        <v>0</v>
      </c>
      <c r="X109" s="692">
        <f>SUM('Forma 9'!$X$108,'Forma 10'!$X$108,'Forma 12'!$X$109)</f>
        <v>0</v>
      </c>
      <c r="Y109" s="692">
        <f>SUM('Forma 9'!$Y$108,'Forma 10'!$Y$108,'Forma 12'!$Y$109)</f>
        <v>0</v>
      </c>
      <c r="Z109" s="760">
        <f>'Forma 9'!Z108+'Forma 12'!Z109</f>
        <v>0</v>
      </c>
      <c r="AA109" s="692">
        <f>SUM('Forma 9'!$AA$108,'Forma 10'!$AA$108,'Forma 12'!$AA$109,)</f>
        <v>0</v>
      </c>
      <c r="AB109" s="693">
        <f>SUM('Forma 9'!$AB$108,'Forma 10'!$AB$108,'Forma 12'!$AB$109)</f>
        <v>0</v>
      </c>
      <c r="AC109" s="729"/>
      <c r="AD109" s="730"/>
      <c r="AE109" s="730"/>
      <c r="AF109" s="730"/>
      <c r="AG109" s="731"/>
      <c r="AH109" s="731"/>
      <c r="AI109" s="731"/>
      <c r="AJ109" s="731"/>
      <c r="AK109" s="731"/>
      <c r="AL109" s="731"/>
      <c r="AM109" s="731"/>
      <c r="AN109" s="731"/>
      <c r="AO109" s="731"/>
      <c r="AP109" s="731"/>
      <c r="AQ109" s="731"/>
      <c r="AR109" s="731"/>
      <c r="AS109" s="731"/>
      <c r="AT109" s="731"/>
      <c r="AU109" s="731"/>
    </row>
    <row r="110" spans="2:47" s="329" customFormat="1" ht="26.4" x14ac:dyDescent="0.25">
      <c r="B110" s="287" t="s">
        <v>280</v>
      </c>
      <c r="C110" s="355" t="s">
        <v>281</v>
      </c>
      <c r="D110" s="396">
        <f t="shared" si="58"/>
        <v>0</v>
      </c>
      <c r="E110" s="690">
        <f t="shared" si="59"/>
        <v>0</v>
      </c>
      <c r="F110" s="691">
        <f t="shared" si="60"/>
        <v>0</v>
      </c>
      <c r="G110" s="691">
        <f t="shared" si="61"/>
        <v>0</v>
      </c>
      <c r="H110" s="691">
        <f t="shared" si="62"/>
        <v>0</v>
      </c>
      <c r="I110" s="692">
        <f t="shared" si="63"/>
        <v>0</v>
      </c>
      <c r="J110" s="692">
        <f t="shared" si="64"/>
        <v>0</v>
      </c>
      <c r="K110" s="692">
        <f t="shared" si="65"/>
        <v>0</v>
      </c>
      <c r="L110" s="692">
        <f t="shared" si="66"/>
        <v>0</v>
      </c>
      <c r="M110" s="692">
        <f t="shared" si="67"/>
        <v>0</v>
      </c>
      <c r="N110" s="692">
        <f t="shared" si="68"/>
        <v>0</v>
      </c>
      <c r="O110" s="692">
        <f t="shared" si="69"/>
        <v>0</v>
      </c>
      <c r="P110" s="692">
        <f t="shared" si="70"/>
        <v>0</v>
      </c>
      <c r="Q110" s="692">
        <f t="shared" si="71"/>
        <v>0</v>
      </c>
      <c r="R110" s="692">
        <f t="shared" si="72"/>
        <v>0</v>
      </c>
      <c r="S110" s="692">
        <f t="shared" si="73"/>
        <v>0</v>
      </c>
      <c r="T110" s="692">
        <f t="shared" si="74"/>
        <v>0</v>
      </c>
      <c r="U110" s="692">
        <f t="shared" si="75"/>
        <v>0</v>
      </c>
      <c r="V110" s="692">
        <f t="shared" si="76"/>
        <v>0</v>
      </c>
      <c r="W110" s="692">
        <f>'Forma 11'!$Z$114</f>
        <v>0</v>
      </c>
      <c r="X110" s="692">
        <f>SUM('Forma 9'!$X$109,'Forma 10'!$X$109,'Forma 12'!$X$110)</f>
        <v>0</v>
      </c>
      <c r="Y110" s="692">
        <f>SUM('Forma 9'!$Y$109,'Forma 10'!$Y$109,'Forma 12'!$Y$110)</f>
        <v>0</v>
      </c>
      <c r="Z110" s="760">
        <f>'Forma 9'!Z109+'Forma 12'!Z110</f>
        <v>0</v>
      </c>
      <c r="AA110" s="692">
        <f>SUM('Forma 9'!$AA$109,'Forma 10'!$AA$109,'Forma 12'!$AA$110,)</f>
        <v>0</v>
      </c>
      <c r="AB110" s="693">
        <f>SUM('Forma 9'!$AB$109,'Forma 10'!$AB$109,'Forma 12'!$AB$110)</f>
        <v>0</v>
      </c>
      <c r="AC110" s="729"/>
      <c r="AD110" s="730"/>
      <c r="AE110" s="730"/>
      <c r="AF110" s="730"/>
      <c r="AG110" s="731"/>
      <c r="AH110" s="731"/>
      <c r="AI110" s="731"/>
      <c r="AJ110" s="731"/>
      <c r="AK110" s="731"/>
      <c r="AL110" s="731"/>
      <c r="AM110" s="731"/>
      <c r="AN110" s="731"/>
      <c r="AO110" s="731"/>
      <c r="AP110" s="731"/>
      <c r="AQ110" s="731"/>
      <c r="AR110" s="731"/>
      <c r="AS110" s="731"/>
      <c r="AT110" s="731"/>
      <c r="AU110" s="731"/>
    </row>
    <row r="111" spans="2:47" s="329" customFormat="1" ht="13.2" x14ac:dyDescent="0.25">
      <c r="B111" s="287" t="s">
        <v>282</v>
      </c>
      <c r="C111" s="355" t="s">
        <v>283</v>
      </c>
      <c r="D111" s="396">
        <f t="shared" si="58"/>
        <v>41474.912892136439</v>
      </c>
      <c r="E111" s="700">
        <f t="shared" si="59"/>
        <v>34152.449999999997</v>
      </c>
      <c r="F111" s="691">
        <f t="shared" si="60"/>
        <v>0</v>
      </c>
      <c r="G111" s="691">
        <f t="shared" si="61"/>
        <v>0</v>
      </c>
      <c r="H111" s="691">
        <f t="shared" si="62"/>
        <v>0</v>
      </c>
      <c r="I111" s="692">
        <f t="shared" si="63"/>
        <v>0</v>
      </c>
      <c r="J111" s="701">
        <f t="shared" si="64"/>
        <v>1228.67</v>
      </c>
      <c r="K111" s="692">
        <f t="shared" si="65"/>
        <v>0</v>
      </c>
      <c r="L111" s="692">
        <f t="shared" si="66"/>
        <v>0</v>
      </c>
      <c r="M111" s="701">
        <f t="shared" si="67"/>
        <v>11.83</v>
      </c>
      <c r="N111" s="701">
        <f t="shared" si="68"/>
        <v>7.02</v>
      </c>
      <c r="O111" s="692">
        <f t="shared" si="69"/>
        <v>0</v>
      </c>
      <c r="P111" s="701">
        <f t="shared" si="70"/>
        <v>18.21</v>
      </c>
      <c r="Q111" s="692">
        <f t="shared" si="71"/>
        <v>0</v>
      </c>
      <c r="R111" s="692">
        <f t="shared" si="72"/>
        <v>0</v>
      </c>
      <c r="S111" s="701">
        <f t="shared" si="73"/>
        <v>4.41</v>
      </c>
      <c r="T111" s="692">
        <f t="shared" si="74"/>
        <v>0</v>
      </c>
      <c r="U111" s="692">
        <f t="shared" si="75"/>
        <v>0</v>
      </c>
      <c r="V111" s="692">
        <f t="shared" si="76"/>
        <v>0</v>
      </c>
      <c r="W111" s="692">
        <f>'Forma 11'!$Z$115</f>
        <v>0</v>
      </c>
      <c r="X111" s="692">
        <f>SUM('Forma 9'!$X$110,'Forma 10'!$X$110,'Forma 12'!$X$111)</f>
        <v>0</v>
      </c>
      <c r="Y111" s="692">
        <f>SUM('Forma 9'!$Y$110,'Forma 10'!$Y$110,'Forma 12'!$Y$111)</f>
        <v>0</v>
      </c>
      <c r="Z111" s="762">
        <f>'Forma 9'!Z110+'Forma 12'!Z111</f>
        <v>3.7291876168207243</v>
      </c>
      <c r="AA111" s="692">
        <f>SUM('Forma 9'!$AA$110,'Forma 10'!$AA$110,'Forma 12'!$AA$111,)</f>
        <v>0</v>
      </c>
      <c r="AB111" s="735">
        <f>SUM('Forma 9'!$AB$110,'Forma 10'!$AB$110,'Forma 12'!$AB$111)</f>
        <v>6048.5937045196215</v>
      </c>
      <c r="AC111" s="733">
        <v>34152.449999999997</v>
      </c>
      <c r="AD111" s="730"/>
      <c r="AE111" s="730"/>
      <c r="AF111" s="730"/>
      <c r="AG111" s="731"/>
      <c r="AH111" s="736">
        <v>1228.67</v>
      </c>
      <c r="AI111" s="731"/>
      <c r="AJ111" s="731"/>
      <c r="AK111" s="736">
        <v>11.83</v>
      </c>
      <c r="AL111" s="736">
        <v>7.02</v>
      </c>
      <c r="AM111" s="731"/>
      <c r="AN111" s="736">
        <v>18.21</v>
      </c>
      <c r="AO111" s="731"/>
      <c r="AP111" s="731"/>
      <c r="AQ111" s="736">
        <v>4.41</v>
      </c>
      <c r="AR111" s="731"/>
      <c r="AS111" s="731"/>
      <c r="AT111" s="731"/>
      <c r="AU111" s="731"/>
    </row>
    <row r="112" spans="2:47" s="329" customFormat="1" ht="13.2" x14ac:dyDescent="0.25">
      <c r="B112" s="287" t="s">
        <v>284</v>
      </c>
      <c r="C112" s="355" t="s">
        <v>285</v>
      </c>
      <c r="D112" s="396">
        <f t="shared" si="58"/>
        <v>48197.05377576068</v>
      </c>
      <c r="E112" s="700">
        <f t="shared" si="59"/>
        <v>38042.82</v>
      </c>
      <c r="F112" s="691">
        <f t="shared" si="60"/>
        <v>0</v>
      </c>
      <c r="G112" s="691">
        <f t="shared" si="61"/>
        <v>0</v>
      </c>
      <c r="H112" s="691">
        <f t="shared" si="62"/>
        <v>0</v>
      </c>
      <c r="I112" s="692">
        <f t="shared" si="63"/>
        <v>0</v>
      </c>
      <c r="J112" s="701">
        <f t="shared" si="64"/>
        <v>3489.67</v>
      </c>
      <c r="K112" s="692">
        <f t="shared" si="65"/>
        <v>0</v>
      </c>
      <c r="L112" s="692">
        <f t="shared" si="66"/>
        <v>0</v>
      </c>
      <c r="M112" s="701">
        <f t="shared" si="67"/>
        <v>49.36</v>
      </c>
      <c r="N112" s="701">
        <f t="shared" si="68"/>
        <v>29.33</v>
      </c>
      <c r="O112" s="692">
        <f t="shared" si="69"/>
        <v>0</v>
      </c>
      <c r="P112" s="701">
        <f t="shared" si="70"/>
        <v>488.66</v>
      </c>
      <c r="Q112" s="692">
        <f t="shared" si="71"/>
        <v>0</v>
      </c>
      <c r="R112" s="692">
        <f t="shared" si="72"/>
        <v>0</v>
      </c>
      <c r="S112" s="701">
        <f t="shared" si="73"/>
        <v>779.39</v>
      </c>
      <c r="T112" s="692">
        <f t="shared" si="74"/>
        <v>0</v>
      </c>
      <c r="U112" s="692">
        <f t="shared" si="75"/>
        <v>0</v>
      </c>
      <c r="V112" s="692">
        <f t="shared" si="76"/>
        <v>0</v>
      </c>
      <c r="W112" s="692">
        <f>'Forma 11'!$Z$116</f>
        <v>0</v>
      </c>
      <c r="X112" s="692">
        <f>SUM('Forma 9'!$X$111,'Forma 10'!$X$111,'Forma 12'!$X$112)</f>
        <v>0</v>
      </c>
      <c r="Y112" s="692">
        <f>SUM('Forma 9'!$Y$111,'Forma 10'!$Y$111,'Forma 12'!$Y$112)</f>
        <v>0</v>
      </c>
      <c r="Z112" s="762">
        <f>'Forma 9'!Z111+'Forma 12'!Z112</f>
        <v>15.572929879084274</v>
      </c>
      <c r="AA112" s="692">
        <f>SUM('Forma 9'!$AA$111,'Forma 10'!$AA$111,'Forma 12'!$AA$112,)</f>
        <v>0</v>
      </c>
      <c r="AB112" s="735">
        <f>SUM('Forma 9'!$AB$111,'Forma 10'!$AB$111,'Forma 12'!$AB$112)</f>
        <v>5302.2508458815928</v>
      </c>
      <c r="AC112" s="733">
        <v>38042.82</v>
      </c>
      <c r="AD112" s="730"/>
      <c r="AE112" s="730"/>
      <c r="AF112" s="730"/>
      <c r="AG112" s="731"/>
      <c r="AH112" s="736">
        <v>3489.67</v>
      </c>
      <c r="AI112" s="731"/>
      <c r="AJ112" s="731"/>
      <c r="AK112" s="736">
        <v>49.36</v>
      </c>
      <c r="AL112" s="736">
        <v>29.33</v>
      </c>
      <c r="AM112" s="731"/>
      <c r="AN112" s="736">
        <v>488.66</v>
      </c>
      <c r="AO112" s="731"/>
      <c r="AP112" s="731"/>
      <c r="AQ112" s="736">
        <v>779.39</v>
      </c>
      <c r="AR112" s="731"/>
      <c r="AS112" s="731"/>
      <c r="AT112" s="731"/>
      <c r="AU112" s="731"/>
    </row>
    <row r="113" spans="1:47" s="329" customFormat="1" ht="13.2" x14ac:dyDescent="0.25">
      <c r="B113" s="287" t="s">
        <v>286</v>
      </c>
      <c r="C113" s="355" t="s">
        <v>287</v>
      </c>
      <c r="D113" s="396">
        <f t="shared" si="58"/>
        <v>0</v>
      </c>
      <c r="E113" s="690">
        <f t="shared" si="59"/>
        <v>0</v>
      </c>
      <c r="F113" s="691">
        <f t="shared" si="60"/>
        <v>0</v>
      </c>
      <c r="G113" s="691">
        <f t="shared" si="61"/>
        <v>0</v>
      </c>
      <c r="H113" s="691">
        <f t="shared" si="62"/>
        <v>0</v>
      </c>
      <c r="I113" s="692">
        <f t="shared" si="63"/>
        <v>0</v>
      </c>
      <c r="J113" s="692">
        <f t="shared" si="64"/>
        <v>0</v>
      </c>
      <c r="K113" s="692">
        <f t="shared" si="65"/>
        <v>0</v>
      </c>
      <c r="L113" s="692">
        <f t="shared" si="66"/>
        <v>0</v>
      </c>
      <c r="M113" s="692">
        <f t="shared" si="67"/>
        <v>0</v>
      </c>
      <c r="N113" s="692">
        <f t="shared" si="68"/>
        <v>0</v>
      </c>
      <c r="O113" s="692">
        <f t="shared" si="69"/>
        <v>0</v>
      </c>
      <c r="P113" s="692">
        <f t="shared" si="70"/>
        <v>0</v>
      </c>
      <c r="Q113" s="692">
        <f t="shared" si="71"/>
        <v>0</v>
      </c>
      <c r="R113" s="692">
        <f t="shared" si="72"/>
        <v>0</v>
      </c>
      <c r="S113" s="692">
        <f t="shared" si="73"/>
        <v>0</v>
      </c>
      <c r="T113" s="692">
        <f t="shared" si="74"/>
        <v>0</v>
      </c>
      <c r="U113" s="692">
        <f t="shared" si="75"/>
        <v>0</v>
      </c>
      <c r="V113" s="692">
        <f t="shared" si="76"/>
        <v>0</v>
      </c>
      <c r="W113" s="692">
        <f>'Forma 11'!$Z$117</f>
        <v>0</v>
      </c>
      <c r="X113" s="692">
        <f>SUM('Forma 9'!$X$112,'Forma 10'!$X$112,'Forma 12'!$X$113)</f>
        <v>0</v>
      </c>
      <c r="Y113" s="692">
        <f>SUM('Forma 9'!$Y$112,'Forma 10'!$Y$112,'Forma 12'!$Y$113)</f>
        <v>0</v>
      </c>
      <c r="Z113" s="760">
        <f>'Forma 9'!Z112+'Forma 12'!Z113</f>
        <v>0</v>
      </c>
      <c r="AA113" s="692">
        <f>SUM('Forma 9'!$AA$112,'Forma 10'!$AA$112,'Forma 12'!$AA$113,)</f>
        <v>0</v>
      </c>
      <c r="AB113" s="693">
        <f>SUM('Forma 9'!$AB$112,'Forma 10'!$AB$112,'Forma 12'!$AB$113)</f>
        <v>0</v>
      </c>
      <c r="AC113" s="729"/>
      <c r="AD113" s="730"/>
      <c r="AE113" s="730"/>
      <c r="AF113" s="730"/>
      <c r="AG113" s="731"/>
      <c r="AH113" s="731"/>
      <c r="AI113" s="731"/>
      <c r="AJ113" s="731"/>
      <c r="AK113" s="731"/>
      <c r="AL113" s="731"/>
      <c r="AM113" s="731"/>
      <c r="AN113" s="731"/>
      <c r="AO113" s="731"/>
      <c r="AP113" s="731"/>
      <c r="AQ113" s="731"/>
      <c r="AR113" s="731"/>
      <c r="AS113" s="731"/>
      <c r="AT113" s="731"/>
      <c r="AU113" s="731"/>
    </row>
    <row r="114" spans="1:47" s="329" customFormat="1" ht="26.4" x14ac:dyDescent="0.25">
      <c r="B114" s="361" t="s">
        <v>288</v>
      </c>
      <c r="C114" s="358" t="s">
        <v>289</v>
      </c>
      <c r="D114" s="396">
        <f t="shared" si="58"/>
        <v>1089.3</v>
      </c>
      <c r="E114" s="700">
        <f t="shared" si="59"/>
        <v>503</v>
      </c>
      <c r="F114" s="691">
        <f t="shared" si="60"/>
        <v>0</v>
      </c>
      <c r="G114" s="691">
        <f t="shared" si="61"/>
        <v>0</v>
      </c>
      <c r="H114" s="691">
        <f t="shared" si="62"/>
        <v>0</v>
      </c>
      <c r="I114" s="692">
        <f t="shared" si="63"/>
        <v>0</v>
      </c>
      <c r="J114" s="701">
        <f t="shared" si="64"/>
        <v>586.29999999999995</v>
      </c>
      <c r="K114" s="692">
        <f t="shared" si="65"/>
        <v>0</v>
      </c>
      <c r="L114" s="692">
        <f t="shared" si="66"/>
        <v>0</v>
      </c>
      <c r="M114" s="692">
        <f t="shared" si="67"/>
        <v>0</v>
      </c>
      <c r="N114" s="692">
        <f t="shared" si="68"/>
        <v>0</v>
      </c>
      <c r="O114" s="692">
        <f t="shared" si="69"/>
        <v>0</v>
      </c>
      <c r="P114" s="692">
        <f t="shared" si="70"/>
        <v>0</v>
      </c>
      <c r="Q114" s="692">
        <f t="shared" si="71"/>
        <v>0</v>
      </c>
      <c r="R114" s="692">
        <f t="shared" si="72"/>
        <v>0</v>
      </c>
      <c r="S114" s="692">
        <f t="shared" si="73"/>
        <v>0</v>
      </c>
      <c r="T114" s="692">
        <f t="shared" si="74"/>
        <v>0</v>
      </c>
      <c r="U114" s="692">
        <f t="shared" si="75"/>
        <v>0</v>
      </c>
      <c r="V114" s="692">
        <f t="shared" si="76"/>
        <v>0</v>
      </c>
      <c r="W114" s="692">
        <f>'Forma 11'!$Z$118</f>
        <v>0</v>
      </c>
      <c r="X114" s="692">
        <f>SUM('Forma 9'!$X$113,'Forma 10'!$X$113,'Forma 12'!$X$114)</f>
        <v>0</v>
      </c>
      <c r="Y114" s="692">
        <f>SUM('Forma 9'!$Y$113,'Forma 10'!$Y$113,'Forma 12'!$Y$114)</f>
        <v>0</v>
      </c>
      <c r="Z114" s="760">
        <f>'Forma 9'!Z113+'Forma 12'!Z114</f>
        <v>0</v>
      </c>
      <c r="AA114" s="692">
        <f>SUM('Forma 9'!$AA$113,'Forma 10'!$AA$113,'Forma 12'!$AA$114,)</f>
        <v>0</v>
      </c>
      <c r="AB114" s="693">
        <f>SUM('Forma 9'!$AB$113,'Forma 10'!$AB$113,'Forma 12'!$AB$114)</f>
        <v>0</v>
      </c>
      <c r="AC114" s="733">
        <v>503</v>
      </c>
      <c r="AD114" s="730"/>
      <c r="AE114" s="730"/>
      <c r="AF114" s="730"/>
      <c r="AG114" s="731"/>
      <c r="AH114" s="736">
        <v>586.29999999999995</v>
      </c>
      <c r="AI114" s="731"/>
      <c r="AJ114" s="731"/>
      <c r="AK114" s="731"/>
      <c r="AL114" s="731"/>
      <c r="AM114" s="731"/>
      <c r="AN114" s="731"/>
      <c r="AO114" s="731"/>
      <c r="AP114" s="731"/>
      <c r="AQ114" s="731"/>
      <c r="AR114" s="731"/>
      <c r="AS114" s="731"/>
      <c r="AT114" s="731"/>
      <c r="AU114" s="731"/>
    </row>
    <row r="115" spans="1:47" s="329" customFormat="1" ht="13.2" x14ac:dyDescent="0.25">
      <c r="B115" s="361" t="s">
        <v>290</v>
      </c>
      <c r="C115" s="358" t="s">
        <v>142</v>
      </c>
      <c r="D115" s="396">
        <f t="shared" si="58"/>
        <v>0</v>
      </c>
      <c r="E115" s="690">
        <f t="shared" si="59"/>
        <v>0</v>
      </c>
      <c r="F115" s="691">
        <f t="shared" si="60"/>
        <v>0</v>
      </c>
      <c r="G115" s="691">
        <f t="shared" si="61"/>
        <v>0</v>
      </c>
      <c r="H115" s="691">
        <f t="shared" si="62"/>
        <v>0</v>
      </c>
      <c r="I115" s="692">
        <f t="shared" si="63"/>
        <v>0</v>
      </c>
      <c r="J115" s="692">
        <f t="shared" si="64"/>
        <v>0</v>
      </c>
      <c r="K115" s="692">
        <f t="shared" si="65"/>
        <v>0</v>
      </c>
      <c r="L115" s="692">
        <f t="shared" si="66"/>
        <v>0</v>
      </c>
      <c r="M115" s="692">
        <f t="shared" si="67"/>
        <v>0</v>
      </c>
      <c r="N115" s="692">
        <f t="shared" si="68"/>
        <v>0</v>
      </c>
      <c r="O115" s="692">
        <f t="shared" si="69"/>
        <v>0</v>
      </c>
      <c r="P115" s="692">
        <f t="shared" si="70"/>
        <v>0</v>
      </c>
      <c r="Q115" s="692">
        <f t="shared" si="71"/>
        <v>0</v>
      </c>
      <c r="R115" s="692">
        <f t="shared" si="72"/>
        <v>0</v>
      </c>
      <c r="S115" s="692">
        <f t="shared" si="73"/>
        <v>0</v>
      </c>
      <c r="T115" s="692">
        <f t="shared" si="74"/>
        <v>0</v>
      </c>
      <c r="U115" s="692">
        <f t="shared" si="75"/>
        <v>0</v>
      </c>
      <c r="V115" s="692">
        <f t="shared" si="76"/>
        <v>0</v>
      </c>
      <c r="W115" s="692">
        <f>'Forma 11'!$Z$119</f>
        <v>0</v>
      </c>
      <c r="X115" s="692">
        <f>SUM('Forma 9'!$X$114,'Forma 10'!$X$114,'Forma 12'!$X$115)</f>
        <v>0</v>
      </c>
      <c r="Y115" s="692">
        <f>SUM('Forma 9'!$Y$114,'Forma 10'!$Y$114,'Forma 12'!$Y$115)</f>
        <v>0</v>
      </c>
      <c r="Z115" s="760">
        <f>'Forma 11'!$AC$119</f>
        <v>0</v>
      </c>
      <c r="AA115" s="692">
        <f>SUM('Forma 9'!$AA$114,'Forma 10'!$AA$114,'Forma 12'!$AA$115,)</f>
        <v>0</v>
      </c>
      <c r="AB115" s="693">
        <f>SUM('Forma 9'!$AB$114,'Forma 10'!$AB$114,'Forma 12'!$AB$115)</f>
        <v>0</v>
      </c>
      <c r="AC115" s="729"/>
      <c r="AD115" s="730"/>
      <c r="AE115" s="730"/>
      <c r="AF115" s="730"/>
      <c r="AG115" s="731"/>
      <c r="AH115" s="731"/>
      <c r="AI115" s="731"/>
      <c r="AJ115" s="731"/>
      <c r="AK115" s="731"/>
      <c r="AL115" s="731"/>
      <c r="AM115" s="731"/>
      <c r="AN115" s="731"/>
      <c r="AO115" s="731"/>
      <c r="AP115" s="731"/>
      <c r="AQ115" s="731"/>
      <c r="AR115" s="731"/>
      <c r="AS115" s="731"/>
      <c r="AT115" s="731"/>
      <c r="AU115" s="731"/>
    </row>
    <row r="116" spans="1:47" s="329" customFormat="1" ht="13.2" x14ac:dyDescent="0.25">
      <c r="B116" s="361" t="s">
        <v>291</v>
      </c>
      <c r="C116" s="358" t="s">
        <v>142</v>
      </c>
      <c r="D116" s="396">
        <f t="shared" si="58"/>
        <v>0</v>
      </c>
      <c r="E116" s="690">
        <f t="shared" si="59"/>
        <v>0</v>
      </c>
      <c r="F116" s="691">
        <f t="shared" si="60"/>
        <v>0</v>
      </c>
      <c r="G116" s="691">
        <f t="shared" si="61"/>
        <v>0</v>
      </c>
      <c r="H116" s="691">
        <f t="shared" si="62"/>
        <v>0</v>
      </c>
      <c r="I116" s="692">
        <f t="shared" si="63"/>
        <v>0</v>
      </c>
      <c r="J116" s="692">
        <f t="shared" si="64"/>
        <v>0</v>
      </c>
      <c r="K116" s="692">
        <f t="shared" si="65"/>
        <v>0</v>
      </c>
      <c r="L116" s="692">
        <f t="shared" si="66"/>
        <v>0</v>
      </c>
      <c r="M116" s="692">
        <f t="shared" si="67"/>
        <v>0</v>
      </c>
      <c r="N116" s="692">
        <f t="shared" si="68"/>
        <v>0</v>
      </c>
      <c r="O116" s="692">
        <f t="shared" si="69"/>
        <v>0</v>
      </c>
      <c r="P116" s="692">
        <f t="shared" si="70"/>
        <v>0</v>
      </c>
      <c r="Q116" s="692">
        <f t="shared" si="71"/>
        <v>0</v>
      </c>
      <c r="R116" s="692">
        <f t="shared" si="72"/>
        <v>0</v>
      </c>
      <c r="S116" s="692">
        <f t="shared" si="73"/>
        <v>0</v>
      </c>
      <c r="T116" s="692">
        <f t="shared" si="74"/>
        <v>0</v>
      </c>
      <c r="U116" s="692">
        <f t="shared" si="75"/>
        <v>0</v>
      </c>
      <c r="V116" s="692">
        <f t="shared" si="76"/>
        <v>0</v>
      </c>
      <c r="W116" s="692">
        <f>'Forma 11'!$Z$120</f>
        <v>0</v>
      </c>
      <c r="X116" s="692">
        <f>SUM('Forma 9'!$X$115,'Forma 10'!$X$115,'Forma 12'!$X$116)</f>
        <v>0</v>
      </c>
      <c r="Y116" s="692">
        <f>SUM('Forma 9'!$Y$115,'Forma 10'!$Y$115,'Forma 12'!$Y$116)</f>
        <v>0</v>
      </c>
      <c r="Z116" s="760">
        <f>'Forma 11'!$AC$120</f>
        <v>0</v>
      </c>
      <c r="AA116" s="692">
        <f>SUM('Forma 9'!$AA$115,'Forma 10'!$AA$115,'Forma 12'!$AA$116,)</f>
        <v>0</v>
      </c>
      <c r="AB116" s="693">
        <f>SUM('Forma 9'!$AB$115,'Forma 10'!$AB$115,'Forma 12'!$AB$116)</f>
        <v>0</v>
      </c>
      <c r="AC116" s="729"/>
      <c r="AD116" s="730"/>
      <c r="AE116" s="730"/>
      <c r="AF116" s="730"/>
      <c r="AG116" s="731"/>
      <c r="AH116" s="731"/>
      <c r="AI116" s="731"/>
      <c r="AJ116" s="731"/>
      <c r="AK116" s="731"/>
      <c r="AL116" s="731"/>
      <c r="AM116" s="731"/>
      <c r="AN116" s="731"/>
      <c r="AO116" s="731"/>
      <c r="AP116" s="731"/>
      <c r="AQ116" s="731"/>
      <c r="AR116" s="731"/>
      <c r="AS116" s="731"/>
      <c r="AT116" s="731"/>
      <c r="AU116" s="731"/>
    </row>
    <row r="117" spans="1:47" s="329" customFormat="1" ht="13.2" x14ac:dyDescent="0.25">
      <c r="B117" s="361" t="s">
        <v>292</v>
      </c>
      <c r="C117" s="358" t="s">
        <v>142</v>
      </c>
      <c r="D117" s="396">
        <f t="shared" si="58"/>
        <v>0</v>
      </c>
      <c r="E117" s="690">
        <f t="shared" si="59"/>
        <v>0</v>
      </c>
      <c r="F117" s="691">
        <f t="shared" si="60"/>
        <v>0</v>
      </c>
      <c r="G117" s="691">
        <f t="shared" si="61"/>
        <v>0</v>
      </c>
      <c r="H117" s="691">
        <f t="shared" si="62"/>
        <v>0</v>
      </c>
      <c r="I117" s="692">
        <f t="shared" si="63"/>
        <v>0</v>
      </c>
      <c r="J117" s="692">
        <f t="shared" si="64"/>
        <v>0</v>
      </c>
      <c r="K117" s="692">
        <f t="shared" si="65"/>
        <v>0</v>
      </c>
      <c r="L117" s="692">
        <f t="shared" si="66"/>
        <v>0</v>
      </c>
      <c r="M117" s="692">
        <f t="shared" si="67"/>
        <v>0</v>
      </c>
      <c r="N117" s="692">
        <f t="shared" si="68"/>
        <v>0</v>
      </c>
      <c r="O117" s="692">
        <f t="shared" si="69"/>
        <v>0</v>
      </c>
      <c r="P117" s="692">
        <f t="shared" si="70"/>
        <v>0</v>
      </c>
      <c r="Q117" s="692">
        <f t="shared" si="71"/>
        <v>0</v>
      </c>
      <c r="R117" s="692">
        <f t="shared" si="72"/>
        <v>0</v>
      </c>
      <c r="S117" s="692">
        <f t="shared" si="73"/>
        <v>0</v>
      </c>
      <c r="T117" s="692">
        <f t="shared" si="74"/>
        <v>0</v>
      </c>
      <c r="U117" s="692">
        <f t="shared" si="75"/>
        <v>0</v>
      </c>
      <c r="V117" s="692">
        <f t="shared" si="76"/>
        <v>0</v>
      </c>
      <c r="W117" s="692">
        <f>'Forma 11'!$Z$121</f>
        <v>0</v>
      </c>
      <c r="X117" s="692">
        <f>SUM('Forma 9'!$X$116,'Forma 10'!$X$116,'Forma 12'!$X$117)</f>
        <v>0</v>
      </c>
      <c r="Y117" s="692">
        <f>SUM('Forma 9'!$Y$116,'Forma 10'!$Y$116,'Forma 12'!$Y$117)</f>
        <v>0</v>
      </c>
      <c r="Z117" s="760">
        <f>'Forma 11'!$AC$121</f>
        <v>0</v>
      </c>
      <c r="AA117" s="692">
        <f>SUM('Forma 9'!$AA$116,'Forma 10'!$AA$116,'Forma 12'!$AA$117,)</f>
        <v>0</v>
      </c>
      <c r="AB117" s="693">
        <f>SUM('Forma 9'!$AB$116,'Forma 10'!$AB$116,'Forma 12'!$AB$117)</f>
        <v>0</v>
      </c>
      <c r="AC117" s="729"/>
      <c r="AD117" s="730"/>
      <c r="AE117" s="730"/>
      <c r="AF117" s="730"/>
      <c r="AG117" s="731"/>
      <c r="AH117" s="731"/>
      <c r="AI117" s="731"/>
      <c r="AJ117" s="731"/>
      <c r="AK117" s="731"/>
      <c r="AL117" s="731"/>
      <c r="AM117" s="731"/>
      <c r="AN117" s="731"/>
      <c r="AO117" s="731"/>
      <c r="AP117" s="731"/>
      <c r="AQ117" s="731"/>
      <c r="AR117" s="731"/>
      <c r="AS117" s="731"/>
      <c r="AT117" s="731"/>
      <c r="AU117" s="731"/>
    </row>
    <row r="118" spans="1:47" s="329" customFormat="1" ht="13.2" x14ac:dyDescent="0.25">
      <c r="B118" s="361" t="s">
        <v>293</v>
      </c>
      <c r="C118" s="358" t="s">
        <v>142</v>
      </c>
      <c r="D118" s="396">
        <f t="shared" si="58"/>
        <v>0</v>
      </c>
      <c r="E118" s="690">
        <f t="shared" si="59"/>
        <v>0</v>
      </c>
      <c r="F118" s="691">
        <f t="shared" si="60"/>
        <v>0</v>
      </c>
      <c r="G118" s="691">
        <f t="shared" si="61"/>
        <v>0</v>
      </c>
      <c r="H118" s="691">
        <f t="shared" si="62"/>
        <v>0</v>
      </c>
      <c r="I118" s="692">
        <f t="shared" si="63"/>
        <v>0</v>
      </c>
      <c r="J118" s="692">
        <f t="shared" si="64"/>
        <v>0</v>
      </c>
      <c r="K118" s="692">
        <f t="shared" si="65"/>
        <v>0</v>
      </c>
      <c r="L118" s="692">
        <f t="shared" si="66"/>
        <v>0</v>
      </c>
      <c r="M118" s="692">
        <f t="shared" si="67"/>
        <v>0</v>
      </c>
      <c r="N118" s="692">
        <f t="shared" si="68"/>
        <v>0</v>
      </c>
      <c r="O118" s="692">
        <f t="shared" si="69"/>
        <v>0</v>
      </c>
      <c r="P118" s="692">
        <f t="shared" si="70"/>
        <v>0</v>
      </c>
      <c r="Q118" s="692">
        <f t="shared" si="71"/>
        <v>0</v>
      </c>
      <c r="R118" s="692">
        <f t="shared" si="72"/>
        <v>0</v>
      </c>
      <c r="S118" s="692">
        <f t="shared" si="73"/>
        <v>0</v>
      </c>
      <c r="T118" s="692">
        <f t="shared" si="74"/>
        <v>0</v>
      </c>
      <c r="U118" s="692">
        <f t="shared" si="75"/>
        <v>0</v>
      </c>
      <c r="V118" s="692">
        <f t="shared" si="76"/>
        <v>0</v>
      </c>
      <c r="W118" s="692">
        <f>'Forma 11'!$Z$122</f>
        <v>0</v>
      </c>
      <c r="X118" s="692">
        <f>SUM('Forma 9'!$X$117,'Forma 10'!$X$117,'Forma 12'!$X$118)</f>
        <v>0</v>
      </c>
      <c r="Y118" s="692">
        <f>SUM('Forma 9'!$Y$117,'Forma 10'!$Y$117,'Forma 12'!$Y$118)</f>
        <v>0</v>
      </c>
      <c r="Z118" s="760">
        <f>'Forma 11'!$AC$122</f>
        <v>0</v>
      </c>
      <c r="AA118" s="692">
        <f>SUM('Forma 9'!$AA$117,'Forma 10'!$AA$117,'Forma 12'!$AA$118,)</f>
        <v>0</v>
      </c>
      <c r="AB118" s="693">
        <f>SUM('Forma 9'!$AB$117,'Forma 10'!$AB$117,'Forma 12'!$AB$118)</f>
        <v>0</v>
      </c>
      <c r="AC118" s="729"/>
      <c r="AD118" s="730"/>
      <c r="AE118" s="730"/>
      <c r="AF118" s="730"/>
      <c r="AG118" s="731"/>
      <c r="AH118" s="731"/>
      <c r="AI118" s="731"/>
      <c r="AJ118" s="731"/>
      <c r="AK118" s="731"/>
      <c r="AL118" s="731"/>
      <c r="AM118" s="731"/>
      <c r="AN118" s="731"/>
      <c r="AO118" s="731"/>
      <c r="AP118" s="731"/>
      <c r="AQ118" s="731"/>
      <c r="AR118" s="731"/>
      <c r="AS118" s="731"/>
      <c r="AT118" s="731"/>
      <c r="AU118" s="731"/>
    </row>
    <row r="119" spans="1:47" s="329" customFormat="1" ht="13.2" x14ac:dyDescent="0.25">
      <c r="B119" s="361" t="s">
        <v>294</v>
      </c>
      <c r="C119" s="358" t="s">
        <v>142</v>
      </c>
      <c r="D119" s="396">
        <f t="shared" si="58"/>
        <v>0</v>
      </c>
      <c r="E119" s="690">
        <f t="shared" si="59"/>
        <v>0</v>
      </c>
      <c r="F119" s="691">
        <f t="shared" si="60"/>
        <v>0</v>
      </c>
      <c r="G119" s="691">
        <f t="shared" si="61"/>
        <v>0</v>
      </c>
      <c r="H119" s="691">
        <f t="shared" si="62"/>
        <v>0</v>
      </c>
      <c r="I119" s="692">
        <f t="shared" si="63"/>
        <v>0</v>
      </c>
      <c r="J119" s="692">
        <f t="shared" si="64"/>
        <v>0</v>
      </c>
      <c r="K119" s="692">
        <f t="shared" si="65"/>
        <v>0</v>
      </c>
      <c r="L119" s="692">
        <f t="shared" si="66"/>
        <v>0</v>
      </c>
      <c r="M119" s="692">
        <f t="shared" si="67"/>
        <v>0</v>
      </c>
      <c r="N119" s="692">
        <f t="shared" si="68"/>
        <v>0</v>
      </c>
      <c r="O119" s="692">
        <f t="shared" si="69"/>
        <v>0</v>
      </c>
      <c r="P119" s="692">
        <f t="shared" si="70"/>
        <v>0</v>
      </c>
      <c r="Q119" s="692">
        <f t="shared" si="71"/>
        <v>0</v>
      </c>
      <c r="R119" s="692">
        <f t="shared" si="72"/>
        <v>0</v>
      </c>
      <c r="S119" s="692">
        <f t="shared" si="73"/>
        <v>0</v>
      </c>
      <c r="T119" s="692">
        <f t="shared" si="74"/>
        <v>0</v>
      </c>
      <c r="U119" s="692">
        <f t="shared" si="75"/>
        <v>0</v>
      </c>
      <c r="V119" s="692">
        <f t="shared" si="76"/>
        <v>0</v>
      </c>
      <c r="W119" s="692">
        <f>'Forma 11'!$Z$123</f>
        <v>0</v>
      </c>
      <c r="X119" s="692">
        <f>SUM('Forma 9'!$X$118,'Forma 10'!$X$118,'Forma 12'!$X$119)</f>
        <v>0</v>
      </c>
      <c r="Y119" s="692">
        <f>SUM('Forma 9'!$Y$118,'Forma 10'!$Y$118,'Forma 12'!$Y$119)</f>
        <v>0</v>
      </c>
      <c r="Z119" s="760">
        <f>'Forma 11'!$AC$123</f>
        <v>0</v>
      </c>
      <c r="AA119" s="692">
        <f>SUM('Forma 9'!$AA$118,'Forma 10'!$AA$118,'Forma 12'!$AA$119,)</f>
        <v>0</v>
      </c>
      <c r="AB119" s="693">
        <f>SUM('Forma 9'!$AB$118,'Forma 10'!$AB$118,'Forma 12'!$AB$119)</f>
        <v>0</v>
      </c>
      <c r="AC119" s="729"/>
      <c r="AD119" s="730"/>
      <c r="AE119" s="730"/>
      <c r="AF119" s="730"/>
      <c r="AG119" s="731"/>
      <c r="AH119" s="731"/>
      <c r="AI119" s="731"/>
      <c r="AJ119" s="731"/>
      <c r="AK119" s="731"/>
      <c r="AL119" s="731"/>
      <c r="AM119" s="731"/>
      <c r="AN119" s="731"/>
      <c r="AO119" s="731"/>
      <c r="AP119" s="731"/>
      <c r="AQ119" s="731"/>
      <c r="AR119" s="731"/>
      <c r="AS119" s="731"/>
      <c r="AT119" s="731"/>
      <c r="AU119" s="731"/>
    </row>
    <row r="120" spans="1:47" s="329" customFormat="1" ht="13.2" x14ac:dyDescent="0.25">
      <c r="A120" s="799">
        <f>E120+J120+M120</f>
        <v>1215726.9809711422</v>
      </c>
      <c r="B120" s="271" t="s">
        <v>295</v>
      </c>
      <c r="C120" s="356" t="s">
        <v>296</v>
      </c>
      <c r="D120" s="396">
        <f t="shared" ref="D120:AU120" si="77">SUM(D121:D132)</f>
        <v>2254736.765370883</v>
      </c>
      <c r="E120" s="732">
        <f t="shared" si="77"/>
        <v>1003952.36</v>
      </c>
      <c r="F120" s="303">
        <f t="shared" si="77"/>
        <v>0</v>
      </c>
      <c r="G120" s="303">
        <f t="shared" si="77"/>
        <v>0</v>
      </c>
      <c r="H120" s="303">
        <f t="shared" si="77"/>
        <v>0</v>
      </c>
      <c r="I120" s="308">
        <f t="shared" si="77"/>
        <v>0</v>
      </c>
      <c r="J120" s="302">
        <f t="shared" si="77"/>
        <v>170241.04097114218</v>
      </c>
      <c r="K120" s="308">
        <f t="shared" si="77"/>
        <v>0</v>
      </c>
      <c r="L120" s="308">
        <f t="shared" si="77"/>
        <v>0</v>
      </c>
      <c r="M120" s="302">
        <f t="shared" si="77"/>
        <v>41533.58</v>
      </c>
      <c r="N120" s="302">
        <f t="shared" si="77"/>
        <v>29870.829999999994</v>
      </c>
      <c r="O120" s="308">
        <f t="shared" si="77"/>
        <v>0</v>
      </c>
      <c r="P120" s="302">
        <f t="shared" si="77"/>
        <v>65051.519999999997</v>
      </c>
      <c r="Q120" s="308">
        <f t="shared" si="77"/>
        <v>0</v>
      </c>
      <c r="R120" s="308">
        <f t="shared" si="77"/>
        <v>0</v>
      </c>
      <c r="S120" s="302">
        <f t="shared" si="77"/>
        <v>22406.049999999996</v>
      </c>
      <c r="T120" s="308">
        <f t="shared" si="77"/>
        <v>0</v>
      </c>
      <c r="U120" s="308">
        <f t="shared" si="77"/>
        <v>0</v>
      </c>
      <c r="V120" s="308">
        <f t="shared" si="77"/>
        <v>0</v>
      </c>
      <c r="W120" s="308">
        <f t="shared" si="77"/>
        <v>0</v>
      </c>
      <c r="X120" s="308">
        <f t="shared" si="77"/>
        <v>0</v>
      </c>
      <c r="Y120" s="308">
        <f t="shared" si="77"/>
        <v>0</v>
      </c>
      <c r="Z120" s="761">
        <f t="shared" si="77"/>
        <v>18579.900427768003</v>
      </c>
      <c r="AA120" s="308">
        <f t="shared" si="77"/>
        <v>0</v>
      </c>
      <c r="AB120" s="734">
        <f t="shared" si="77"/>
        <v>903101.48397197318</v>
      </c>
      <c r="AC120" s="732">
        <f t="shared" si="77"/>
        <v>1003952.36</v>
      </c>
      <c r="AD120" s="303">
        <f t="shared" si="77"/>
        <v>0</v>
      </c>
      <c r="AE120" s="303">
        <f t="shared" si="77"/>
        <v>0</v>
      </c>
      <c r="AF120" s="303">
        <f t="shared" si="77"/>
        <v>0</v>
      </c>
      <c r="AG120" s="308">
        <f t="shared" si="77"/>
        <v>0</v>
      </c>
      <c r="AH120" s="302">
        <f t="shared" si="77"/>
        <v>170241.04097114218</v>
      </c>
      <c r="AI120" s="308">
        <f t="shared" si="77"/>
        <v>0</v>
      </c>
      <c r="AJ120" s="308">
        <f t="shared" si="77"/>
        <v>0</v>
      </c>
      <c r="AK120" s="302">
        <f t="shared" si="77"/>
        <v>41533.58</v>
      </c>
      <c r="AL120" s="302">
        <f t="shared" si="77"/>
        <v>29870.829999999994</v>
      </c>
      <c r="AM120" s="308">
        <f t="shared" si="77"/>
        <v>0</v>
      </c>
      <c r="AN120" s="302">
        <f t="shared" si="77"/>
        <v>65051.519999999997</v>
      </c>
      <c r="AO120" s="308">
        <f t="shared" si="77"/>
        <v>0</v>
      </c>
      <c r="AP120" s="308">
        <f t="shared" si="77"/>
        <v>0</v>
      </c>
      <c r="AQ120" s="302">
        <f t="shared" si="77"/>
        <v>22406.049999999996</v>
      </c>
      <c r="AR120" s="308">
        <f t="shared" si="77"/>
        <v>0</v>
      </c>
      <c r="AS120" s="308">
        <f t="shared" si="77"/>
        <v>0</v>
      </c>
      <c r="AT120" s="308">
        <f t="shared" si="77"/>
        <v>0</v>
      </c>
      <c r="AU120" s="308">
        <f t="shared" si="77"/>
        <v>0</v>
      </c>
    </row>
    <row r="121" spans="1:47" s="329" customFormat="1" ht="26.4" x14ac:dyDescent="0.25">
      <c r="A121" s="799">
        <f>E121+J121+M121</f>
        <v>977020.24000000011</v>
      </c>
      <c r="B121" s="287" t="s">
        <v>297</v>
      </c>
      <c r="C121" s="355" t="s">
        <v>298</v>
      </c>
      <c r="D121" s="396">
        <f t="shared" ref="D121:D132" si="78">SUM(E121:AB121)</f>
        <v>1842119.65</v>
      </c>
      <c r="E121" s="700">
        <f t="shared" ref="E121:E132" si="79">SUM(AC121)</f>
        <v>822002.01</v>
      </c>
      <c r="F121" s="691">
        <f t="shared" ref="F121:F132" si="80">SUM(AD121)</f>
        <v>0</v>
      </c>
      <c r="G121" s="691">
        <f t="shared" ref="G121:G132" si="81">SUM(AE121)</f>
        <v>0</v>
      </c>
      <c r="H121" s="691">
        <f t="shared" ref="H121:H132" si="82">SUM(AF121)</f>
        <v>0</v>
      </c>
      <c r="I121" s="692">
        <f t="shared" ref="I121:I132" si="83">SUM(AG121)</f>
        <v>0</v>
      </c>
      <c r="J121" s="701">
        <f t="shared" ref="J121:J132" si="84">SUM(AH121)</f>
        <v>119259.31</v>
      </c>
      <c r="K121" s="692">
        <f t="shared" ref="K121:K132" si="85">SUM(AI121)</f>
        <v>0</v>
      </c>
      <c r="L121" s="692">
        <f t="shared" ref="L121:L132" si="86">SUM(AJ121)</f>
        <v>0</v>
      </c>
      <c r="M121" s="701">
        <f t="shared" ref="M121:M132" si="87">SUM(AK121)</f>
        <v>35758.92</v>
      </c>
      <c r="N121" s="701">
        <f t="shared" ref="N121:N132" si="88">SUM(AL121)</f>
        <v>26415.599999999999</v>
      </c>
      <c r="O121" s="692">
        <f t="shared" ref="O121:O132" si="89">SUM(AM121)</f>
        <v>0</v>
      </c>
      <c r="P121" s="701">
        <f t="shared" ref="P121:P132" si="90">SUM(AN121)</f>
        <v>54041.21</v>
      </c>
      <c r="Q121" s="692">
        <f t="shared" ref="Q121:Q132" si="91">SUM(AO121)</f>
        <v>0</v>
      </c>
      <c r="R121" s="692">
        <f t="shared" ref="R121:R132" si="92">SUM(AP121)</f>
        <v>0</v>
      </c>
      <c r="S121" s="701">
        <f t="shared" ref="S121:S132" si="93">SUM(AQ121)</f>
        <v>19201.29</v>
      </c>
      <c r="T121" s="692">
        <f t="shared" ref="T121:T132" si="94">SUM(AR121)</f>
        <v>0</v>
      </c>
      <c r="U121" s="692">
        <f t="shared" ref="U121:U132" si="95">SUM(AS121)</f>
        <v>0</v>
      </c>
      <c r="V121" s="692">
        <f t="shared" ref="V121:V132" si="96">SUM(AT121)</f>
        <v>0</v>
      </c>
      <c r="W121" s="692">
        <f>'Forma 11'!$Z$125</f>
        <v>0</v>
      </c>
      <c r="X121" s="692">
        <f>SUM('Forma 9'!$X$120,'Forma 10'!$X$120,'Forma 12'!$X$121)</f>
        <v>0</v>
      </c>
      <c r="Y121" s="692">
        <f>SUM('Forma 9'!$Y$120,'Forma 10'!$Y$120,'Forma 12'!$Y$121)</f>
        <v>0</v>
      </c>
      <c r="Z121" s="762">
        <f>'Forma 9'!Z120+'Forma 12'!Z121</f>
        <v>16460.13</v>
      </c>
      <c r="AA121" s="692">
        <f>SUM('Forma 9'!$AA$120,'Forma 10'!$AA$120,'Forma 12'!$AA$121,)</f>
        <v>0</v>
      </c>
      <c r="AB121" s="735">
        <f>SUM('Forma 9'!$AB$120,'Forma 10'!$AB$120,'Forma 12'!$AB$121)</f>
        <v>748981.18</v>
      </c>
      <c r="AC121" s="733">
        <v>822002.01</v>
      </c>
      <c r="AD121" s="730"/>
      <c r="AE121" s="730"/>
      <c r="AF121" s="730"/>
      <c r="AG121" s="731"/>
      <c r="AH121" s="736">
        <v>119259.31</v>
      </c>
      <c r="AI121" s="731"/>
      <c r="AJ121" s="731"/>
      <c r="AK121" s="736">
        <v>35758.92</v>
      </c>
      <c r="AL121" s="736">
        <v>26415.599999999999</v>
      </c>
      <c r="AM121" s="731"/>
      <c r="AN121" s="736">
        <v>54041.21</v>
      </c>
      <c r="AO121" s="731"/>
      <c r="AP121" s="731"/>
      <c r="AQ121" s="736">
        <v>19201.29</v>
      </c>
      <c r="AR121" s="731"/>
      <c r="AS121" s="731"/>
      <c r="AT121" s="731"/>
      <c r="AU121" s="731"/>
    </row>
    <row r="122" spans="1:47" s="329" customFormat="1" ht="13.2" x14ac:dyDescent="0.25">
      <c r="A122" s="799">
        <f>E128+J128+M128</f>
        <v>146611.7509711422</v>
      </c>
      <c r="B122" s="287" t="s">
        <v>299</v>
      </c>
      <c r="C122" s="358" t="s">
        <v>300</v>
      </c>
      <c r="D122" s="396">
        <f t="shared" si="78"/>
        <v>34439.472142245548</v>
      </c>
      <c r="E122" s="700">
        <f t="shared" si="79"/>
        <v>15198.54</v>
      </c>
      <c r="F122" s="691">
        <f t="shared" si="80"/>
        <v>0</v>
      </c>
      <c r="G122" s="691">
        <f t="shared" si="81"/>
        <v>0</v>
      </c>
      <c r="H122" s="691">
        <f t="shared" si="82"/>
        <v>0</v>
      </c>
      <c r="I122" s="692">
        <f t="shared" si="83"/>
        <v>0</v>
      </c>
      <c r="J122" s="701">
        <f t="shared" si="84"/>
        <v>2351.67</v>
      </c>
      <c r="K122" s="692">
        <f t="shared" si="85"/>
        <v>0</v>
      </c>
      <c r="L122" s="692">
        <f t="shared" si="86"/>
        <v>0</v>
      </c>
      <c r="M122" s="701">
        <f t="shared" si="87"/>
        <v>667.43</v>
      </c>
      <c r="N122" s="701">
        <f t="shared" si="88"/>
        <v>485.03</v>
      </c>
      <c r="O122" s="692">
        <f t="shared" si="89"/>
        <v>0</v>
      </c>
      <c r="P122" s="701">
        <f t="shared" si="90"/>
        <v>981.2</v>
      </c>
      <c r="Q122" s="692">
        <f t="shared" si="91"/>
        <v>0</v>
      </c>
      <c r="R122" s="692">
        <f t="shared" si="92"/>
        <v>0</v>
      </c>
      <c r="S122" s="701">
        <f t="shared" si="93"/>
        <v>334.66</v>
      </c>
      <c r="T122" s="692">
        <f t="shared" si="94"/>
        <v>0</v>
      </c>
      <c r="U122" s="692">
        <f t="shared" si="95"/>
        <v>0</v>
      </c>
      <c r="V122" s="692">
        <f t="shared" si="96"/>
        <v>0</v>
      </c>
      <c r="W122" s="692">
        <f>'Forma 11'!$Z$126</f>
        <v>0</v>
      </c>
      <c r="X122" s="692">
        <f>SUM('Forma 9'!$X$121,'Forma 10'!$X$121,'Forma 12'!$X$122)</f>
        <v>0</v>
      </c>
      <c r="Y122" s="692">
        <f>SUM('Forma 9'!$Y$121,'Forma 10'!$Y$121,'Forma 12'!$Y$122)</f>
        <v>0</v>
      </c>
      <c r="Z122" s="762">
        <f>'Forma 9'!Z121+'Forma 12'!Z122</f>
        <v>290.74178857517683</v>
      </c>
      <c r="AA122" s="692">
        <f>SUM('Forma 9'!$AA$121,'Forma 10'!$AA$121,'Forma 12'!$AA$122,)</f>
        <v>0</v>
      </c>
      <c r="AB122" s="735">
        <f>SUM('Forma 9'!$AB$121,'Forma 10'!$AB$121,'Forma 12'!$AB$122)</f>
        <v>14130.200353670369</v>
      </c>
      <c r="AC122" s="733">
        <v>15198.54</v>
      </c>
      <c r="AD122" s="730"/>
      <c r="AE122" s="730"/>
      <c r="AF122" s="730"/>
      <c r="AG122" s="731"/>
      <c r="AH122" s="736">
        <v>2351.67</v>
      </c>
      <c r="AI122" s="731"/>
      <c r="AJ122" s="731"/>
      <c r="AK122" s="736">
        <v>667.43</v>
      </c>
      <c r="AL122" s="736">
        <v>485.03</v>
      </c>
      <c r="AM122" s="731"/>
      <c r="AN122" s="736">
        <v>981.2</v>
      </c>
      <c r="AO122" s="731"/>
      <c r="AP122" s="731"/>
      <c r="AQ122" s="736">
        <v>334.66</v>
      </c>
      <c r="AR122" s="731"/>
      <c r="AS122" s="731"/>
      <c r="AT122" s="731"/>
      <c r="AU122" s="731"/>
    </row>
    <row r="123" spans="1:47" s="329" customFormat="1" ht="13.2" x14ac:dyDescent="0.25">
      <c r="B123" s="287" t="s">
        <v>301</v>
      </c>
      <c r="C123" s="355" t="s">
        <v>302</v>
      </c>
      <c r="D123" s="396">
        <f t="shared" si="78"/>
        <v>4843.1876479539496</v>
      </c>
      <c r="E123" s="700">
        <f t="shared" si="79"/>
        <v>690.23</v>
      </c>
      <c r="F123" s="691">
        <f t="shared" si="80"/>
        <v>0</v>
      </c>
      <c r="G123" s="691">
        <f t="shared" si="81"/>
        <v>0</v>
      </c>
      <c r="H123" s="691">
        <f t="shared" si="82"/>
        <v>0</v>
      </c>
      <c r="I123" s="692">
        <f t="shared" si="83"/>
        <v>0</v>
      </c>
      <c r="J123" s="701">
        <f t="shared" si="84"/>
        <v>92.56</v>
      </c>
      <c r="K123" s="692">
        <f t="shared" si="85"/>
        <v>0</v>
      </c>
      <c r="L123" s="692">
        <f t="shared" si="86"/>
        <v>0</v>
      </c>
      <c r="M123" s="701">
        <f t="shared" si="87"/>
        <v>40.479999999999997</v>
      </c>
      <c r="N123" s="701">
        <f t="shared" si="88"/>
        <v>39.14</v>
      </c>
      <c r="O123" s="692">
        <f t="shared" si="89"/>
        <v>0</v>
      </c>
      <c r="P123" s="701">
        <f t="shared" si="90"/>
        <v>23.67</v>
      </c>
      <c r="Q123" s="692">
        <f t="shared" si="91"/>
        <v>0</v>
      </c>
      <c r="R123" s="692">
        <f t="shared" si="92"/>
        <v>0</v>
      </c>
      <c r="S123" s="701">
        <f t="shared" si="93"/>
        <v>19.82</v>
      </c>
      <c r="T123" s="692">
        <f t="shared" si="94"/>
        <v>0</v>
      </c>
      <c r="U123" s="692">
        <f t="shared" si="95"/>
        <v>0</v>
      </c>
      <c r="V123" s="692">
        <f t="shared" si="96"/>
        <v>0</v>
      </c>
      <c r="W123" s="692">
        <f>'Forma 11'!$Z$127</f>
        <v>0</v>
      </c>
      <c r="X123" s="692">
        <f>SUM('Forma 9'!$X$122,'Forma 10'!$X$122,'Forma 12'!$X$123)</f>
        <v>0</v>
      </c>
      <c r="Y123" s="692">
        <f>SUM('Forma 9'!$Y$122,'Forma 10'!$Y$122,'Forma 12'!$Y$123)</f>
        <v>0</v>
      </c>
      <c r="Z123" s="762">
        <f>'Forma 9'!Z122+'Forma 12'!Z123</f>
        <v>1.0410155229038989</v>
      </c>
      <c r="AA123" s="692">
        <f>SUM('Forma 9'!$AA$122,'Forma 10'!$AA$122,'Forma 12'!$AA$123,)</f>
        <v>0</v>
      </c>
      <c r="AB123" s="735">
        <f>SUM('Forma 9'!$AB$122,'Forma 10'!$AB$122,'Forma 12'!$AB$123)</f>
        <v>3936.2466324310462</v>
      </c>
      <c r="AC123" s="733">
        <v>690.23</v>
      </c>
      <c r="AD123" s="730"/>
      <c r="AE123" s="730"/>
      <c r="AF123" s="730"/>
      <c r="AG123" s="731"/>
      <c r="AH123" s="736">
        <v>92.56</v>
      </c>
      <c r="AI123" s="731"/>
      <c r="AJ123" s="731"/>
      <c r="AK123" s="736">
        <v>40.479999999999997</v>
      </c>
      <c r="AL123" s="736">
        <v>39.14</v>
      </c>
      <c r="AM123" s="731"/>
      <c r="AN123" s="736">
        <v>23.67</v>
      </c>
      <c r="AO123" s="731"/>
      <c r="AP123" s="731"/>
      <c r="AQ123" s="736">
        <v>19.82</v>
      </c>
      <c r="AR123" s="731"/>
      <c r="AS123" s="731"/>
      <c r="AT123" s="731"/>
      <c r="AU123" s="731"/>
    </row>
    <row r="124" spans="1:47" s="329" customFormat="1" ht="13.2" x14ac:dyDescent="0.25">
      <c r="B124" s="287" t="s">
        <v>303</v>
      </c>
      <c r="C124" s="355" t="s">
        <v>304</v>
      </c>
      <c r="D124" s="396">
        <f t="shared" si="78"/>
        <v>9404.0273553654297</v>
      </c>
      <c r="E124" s="700">
        <f t="shared" si="79"/>
        <v>2673.4</v>
      </c>
      <c r="F124" s="691">
        <f t="shared" si="80"/>
        <v>0</v>
      </c>
      <c r="G124" s="691">
        <f t="shared" si="81"/>
        <v>0</v>
      </c>
      <c r="H124" s="691">
        <f t="shared" si="82"/>
        <v>0</v>
      </c>
      <c r="I124" s="692">
        <f t="shared" si="83"/>
        <v>0</v>
      </c>
      <c r="J124" s="701">
        <f t="shared" si="84"/>
        <v>1286.07</v>
      </c>
      <c r="K124" s="692">
        <f t="shared" si="85"/>
        <v>0</v>
      </c>
      <c r="L124" s="692">
        <f t="shared" si="86"/>
        <v>0</v>
      </c>
      <c r="M124" s="701">
        <f t="shared" si="87"/>
        <v>39.46</v>
      </c>
      <c r="N124" s="701">
        <f t="shared" si="88"/>
        <v>27.1</v>
      </c>
      <c r="O124" s="692">
        <f t="shared" si="89"/>
        <v>0</v>
      </c>
      <c r="P124" s="701">
        <f t="shared" si="90"/>
        <v>55.93</v>
      </c>
      <c r="Q124" s="692">
        <f t="shared" si="91"/>
        <v>0</v>
      </c>
      <c r="R124" s="692">
        <f t="shared" si="92"/>
        <v>0</v>
      </c>
      <c r="S124" s="701">
        <f t="shared" si="93"/>
        <v>11.35</v>
      </c>
      <c r="T124" s="692">
        <f t="shared" si="94"/>
        <v>0</v>
      </c>
      <c r="U124" s="692">
        <f t="shared" si="95"/>
        <v>0</v>
      </c>
      <c r="V124" s="692">
        <f t="shared" si="96"/>
        <v>0</v>
      </c>
      <c r="W124" s="692">
        <f>'Forma 11'!$Z$128</f>
        <v>0</v>
      </c>
      <c r="X124" s="692">
        <f>SUM('Forma 9'!$X$123,'Forma 10'!$X$123,'Forma 12'!$X$124)</f>
        <v>0</v>
      </c>
      <c r="Y124" s="692">
        <f>SUM('Forma 9'!$Y$123,'Forma 10'!$Y$123,'Forma 12'!$Y$124)</f>
        <v>0</v>
      </c>
      <c r="Z124" s="762">
        <f>'Forma 9'!Z123+'Forma 12'!Z124</f>
        <v>9.6103874692508651</v>
      </c>
      <c r="AA124" s="692">
        <f>SUM('Forma 9'!$AA$123,'Forma 10'!$AA$123,'Forma 12'!$AA$124,)</f>
        <v>0</v>
      </c>
      <c r="AB124" s="735">
        <f>SUM('Forma 9'!$AB$123,'Forma 10'!$AB$123,'Forma 12'!$AB$124)</f>
        <v>5301.1069678961776</v>
      </c>
      <c r="AC124" s="733">
        <v>2673.4</v>
      </c>
      <c r="AD124" s="730"/>
      <c r="AE124" s="730"/>
      <c r="AF124" s="730"/>
      <c r="AG124" s="731"/>
      <c r="AH124" s="736">
        <v>1286.07</v>
      </c>
      <c r="AI124" s="731"/>
      <c r="AJ124" s="731"/>
      <c r="AK124" s="736">
        <v>39.46</v>
      </c>
      <c r="AL124" s="736">
        <v>27.1</v>
      </c>
      <c r="AM124" s="731"/>
      <c r="AN124" s="736">
        <v>55.93</v>
      </c>
      <c r="AO124" s="731"/>
      <c r="AP124" s="731"/>
      <c r="AQ124" s="736">
        <v>11.35</v>
      </c>
      <c r="AR124" s="731"/>
      <c r="AS124" s="731"/>
      <c r="AT124" s="731"/>
      <c r="AU124" s="731"/>
    </row>
    <row r="125" spans="1:47" s="329" customFormat="1" ht="13.2" x14ac:dyDescent="0.25">
      <c r="B125" s="287" t="s">
        <v>305</v>
      </c>
      <c r="C125" s="355" t="s">
        <v>306</v>
      </c>
      <c r="D125" s="396">
        <f t="shared" si="78"/>
        <v>32758.319693203903</v>
      </c>
      <c r="E125" s="700">
        <f t="shared" si="79"/>
        <v>20121.599999999999</v>
      </c>
      <c r="F125" s="691">
        <f t="shared" si="80"/>
        <v>0</v>
      </c>
      <c r="G125" s="691">
        <f t="shared" si="81"/>
        <v>0</v>
      </c>
      <c r="H125" s="691">
        <f t="shared" si="82"/>
        <v>0</v>
      </c>
      <c r="I125" s="692">
        <f t="shared" si="83"/>
        <v>0</v>
      </c>
      <c r="J125" s="701">
        <f t="shared" si="84"/>
        <v>1579.82</v>
      </c>
      <c r="K125" s="692">
        <f t="shared" si="85"/>
        <v>0</v>
      </c>
      <c r="L125" s="692">
        <f t="shared" si="86"/>
        <v>0</v>
      </c>
      <c r="M125" s="701">
        <f t="shared" si="87"/>
        <v>693.02</v>
      </c>
      <c r="N125" s="701">
        <f t="shared" si="88"/>
        <v>170.81</v>
      </c>
      <c r="O125" s="692">
        <f t="shared" si="89"/>
        <v>0</v>
      </c>
      <c r="P125" s="701">
        <f t="shared" si="90"/>
        <v>442.87</v>
      </c>
      <c r="Q125" s="692">
        <f t="shared" si="91"/>
        <v>0</v>
      </c>
      <c r="R125" s="692">
        <f t="shared" si="92"/>
        <v>0</v>
      </c>
      <c r="S125" s="701">
        <f t="shared" si="93"/>
        <v>107.1</v>
      </c>
      <c r="T125" s="692">
        <f t="shared" si="94"/>
        <v>0</v>
      </c>
      <c r="U125" s="692">
        <f t="shared" si="95"/>
        <v>0</v>
      </c>
      <c r="V125" s="692">
        <f t="shared" si="96"/>
        <v>0</v>
      </c>
      <c r="W125" s="692">
        <f>'Forma 11'!$Z$129</f>
        <v>0</v>
      </c>
      <c r="X125" s="692">
        <f>SUM('Forma 9'!$X$124,'Forma 10'!$X$124,'Forma 12'!$X$125)</f>
        <v>0</v>
      </c>
      <c r="Y125" s="692">
        <f>SUM('Forma 9'!$Y$124,'Forma 10'!$Y$124,'Forma 12'!$Y$125)</f>
        <v>0</v>
      </c>
      <c r="Z125" s="762">
        <f>'Forma 9'!Z124+'Forma 12'!Z125</f>
        <v>90.694836356417085</v>
      </c>
      <c r="AA125" s="692">
        <f>SUM('Forma 9'!$AA$124,'Forma 10'!$AA$124,'Forma 12'!$AA$125,)</f>
        <v>0</v>
      </c>
      <c r="AB125" s="735">
        <f>SUM('Forma 9'!$AB$124,'Forma 10'!$AB$124,'Forma 12'!$AB$125)</f>
        <v>9552.4048568474864</v>
      </c>
      <c r="AC125" s="733">
        <v>20121.599999999999</v>
      </c>
      <c r="AD125" s="730"/>
      <c r="AE125" s="730"/>
      <c r="AF125" s="730"/>
      <c r="AG125" s="731"/>
      <c r="AH125" s="736">
        <v>1579.82</v>
      </c>
      <c r="AI125" s="731"/>
      <c r="AJ125" s="731"/>
      <c r="AK125" s="736">
        <v>693.02</v>
      </c>
      <c r="AL125" s="736">
        <v>170.81</v>
      </c>
      <c r="AM125" s="731"/>
      <c r="AN125" s="736">
        <v>442.87</v>
      </c>
      <c r="AO125" s="731"/>
      <c r="AP125" s="731"/>
      <c r="AQ125" s="736">
        <v>107.1</v>
      </c>
      <c r="AR125" s="731"/>
      <c r="AS125" s="731"/>
      <c r="AT125" s="731"/>
      <c r="AU125" s="731"/>
    </row>
    <row r="126" spans="1:47" s="329" customFormat="1" ht="13.2" x14ac:dyDescent="0.25">
      <c r="B126" s="287" t="s">
        <v>307</v>
      </c>
      <c r="C126" s="355" t="s">
        <v>308</v>
      </c>
      <c r="D126" s="396">
        <f t="shared" si="78"/>
        <v>12841.851055881356</v>
      </c>
      <c r="E126" s="700">
        <f t="shared" si="79"/>
        <v>7683.82</v>
      </c>
      <c r="F126" s="691">
        <f t="shared" si="80"/>
        <v>0</v>
      </c>
      <c r="G126" s="691">
        <f t="shared" si="81"/>
        <v>0</v>
      </c>
      <c r="H126" s="691">
        <f t="shared" si="82"/>
        <v>0</v>
      </c>
      <c r="I126" s="692">
        <f t="shared" si="83"/>
        <v>0</v>
      </c>
      <c r="J126" s="701">
        <f t="shared" si="84"/>
        <v>1274.55</v>
      </c>
      <c r="K126" s="692">
        <f t="shared" si="85"/>
        <v>0</v>
      </c>
      <c r="L126" s="692">
        <f t="shared" si="86"/>
        <v>0</v>
      </c>
      <c r="M126" s="701">
        <f t="shared" si="87"/>
        <v>4.1100000000000003</v>
      </c>
      <c r="N126" s="701">
        <f t="shared" si="88"/>
        <v>2.44</v>
      </c>
      <c r="O126" s="692">
        <f t="shared" si="89"/>
        <v>0</v>
      </c>
      <c r="P126" s="701">
        <f t="shared" si="90"/>
        <v>6.33</v>
      </c>
      <c r="Q126" s="692">
        <f t="shared" si="91"/>
        <v>0</v>
      </c>
      <c r="R126" s="692">
        <f t="shared" si="92"/>
        <v>0</v>
      </c>
      <c r="S126" s="701">
        <f t="shared" si="93"/>
        <v>1.53</v>
      </c>
      <c r="T126" s="692">
        <f t="shared" si="94"/>
        <v>0</v>
      </c>
      <c r="U126" s="692">
        <f t="shared" si="95"/>
        <v>0</v>
      </c>
      <c r="V126" s="692">
        <f t="shared" si="96"/>
        <v>0</v>
      </c>
      <c r="W126" s="692">
        <f>'Forma 11'!$Z$130</f>
        <v>0</v>
      </c>
      <c r="X126" s="692">
        <f>SUM('Forma 9'!$X$125,'Forma 10'!$X$125,'Forma 12'!$X$126)</f>
        <v>0</v>
      </c>
      <c r="Y126" s="692">
        <f>SUM('Forma 9'!$Y$125,'Forma 10'!$Y$125,'Forma 12'!$Y$126)</f>
        <v>0</v>
      </c>
      <c r="Z126" s="762">
        <f>'Forma 9'!Z125+'Forma 12'!Z126</f>
        <v>1.296283697102556</v>
      </c>
      <c r="AA126" s="692">
        <f>SUM('Forma 9'!$AA$125,'Forma 10'!$AA$125,'Forma 12'!$AA$126,)</f>
        <v>0</v>
      </c>
      <c r="AB126" s="735">
        <f>SUM('Forma 9'!$AB$125,'Forma 10'!$AB$125,'Forma 12'!$AB$126)</f>
        <v>3867.7747721842529</v>
      </c>
      <c r="AC126" s="733">
        <v>7683.82</v>
      </c>
      <c r="AD126" s="730"/>
      <c r="AE126" s="730"/>
      <c r="AF126" s="730"/>
      <c r="AG126" s="731"/>
      <c r="AH126" s="736">
        <v>1274.55</v>
      </c>
      <c r="AI126" s="731"/>
      <c r="AJ126" s="731"/>
      <c r="AK126" s="736">
        <v>4.1100000000000003</v>
      </c>
      <c r="AL126" s="736">
        <v>2.44</v>
      </c>
      <c r="AM126" s="731"/>
      <c r="AN126" s="736">
        <v>6.33</v>
      </c>
      <c r="AO126" s="731"/>
      <c r="AP126" s="731"/>
      <c r="AQ126" s="736">
        <v>1.53</v>
      </c>
      <c r="AR126" s="731"/>
      <c r="AS126" s="731"/>
      <c r="AT126" s="731"/>
      <c r="AU126" s="731"/>
    </row>
    <row r="127" spans="1:47" s="329" customFormat="1" ht="13.2" x14ac:dyDescent="0.25">
      <c r="B127" s="287" t="s">
        <v>309</v>
      </c>
      <c r="C127" s="355" t="s">
        <v>310</v>
      </c>
      <c r="D127" s="396">
        <f t="shared" si="78"/>
        <v>0</v>
      </c>
      <c r="E127" s="690">
        <f t="shared" si="79"/>
        <v>0</v>
      </c>
      <c r="F127" s="691">
        <f t="shared" si="80"/>
        <v>0</v>
      </c>
      <c r="G127" s="691">
        <f t="shared" si="81"/>
        <v>0</v>
      </c>
      <c r="H127" s="691">
        <f t="shared" si="82"/>
        <v>0</v>
      </c>
      <c r="I127" s="692">
        <f t="shared" si="83"/>
        <v>0</v>
      </c>
      <c r="J127" s="692">
        <f t="shared" si="84"/>
        <v>0</v>
      </c>
      <c r="K127" s="692">
        <f t="shared" si="85"/>
        <v>0</v>
      </c>
      <c r="L127" s="692">
        <f t="shared" si="86"/>
        <v>0</v>
      </c>
      <c r="M127" s="692">
        <f t="shared" si="87"/>
        <v>0</v>
      </c>
      <c r="N127" s="692">
        <f t="shared" si="88"/>
        <v>0</v>
      </c>
      <c r="O127" s="692">
        <f t="shared" si="89"/>
        <v>0</v>
      </c>
      <c r="P127" s="692">
        <f t="shared" si="90"/>
        <v>0</v>
      </c>
      <c r="Q127" s="692">
        <f t="shared" si="91"/>
        <v>0</v>
      </c>
      <c r="R127" s="692">
        <f t="shared" si="92"/>
        <v>0</v>
      </c>
      <c r="S127" s="692">
        <f t="shared" si="93"/>
        <v>0</v>
      </c>
      <c r="T127" s="692">
        <f t="shared" si="94"/>
        <v>0</v>
      </c>
      <c r="U127" s="692">
        <f t="shared" si="95"/>
        <v>0</v>
      </c>
      <c r="V127" s="692">
        <f t="shared" si="96"/>
        <v>0</v>
      </c>
      <c r="W127" s="692">
        <f>'Forma 11'!$Z$131</f>
        <v>0</v>
      </c>
      <c r="X127" s="692">
        <f>SUM('Forma 9'!$X$126,'Forma 10'!$X$126,'Forma 12'!$X$127)</f>
        <v>0</v>
      </c>
      <c r="Y127" s="692">
        <f>SUM('Forma 9'!$Y$126,'Forma 10'!$Y$126,'Forma 12'!$Y$127)</f>
        <v>0</v>
      </c>
      <c r="Z127" s="760">
        <f>'Forma 9'!Z126+'Forma 12'!Z127</f>
        <v>0</v>
      </c>
      <c r="AA127" s="692">
        <f>SUM('Forma 9'!$AA$126,'Forma 10'!$AA$126,'Forma 12'!$AA$127,)</f>
        <v>0</v>
      </c>
      <c r="AB127" s="693">
        <f>SUM('Forma 9'!$AB$126,'Forma 10'!$AB$126,'Forma 12'!$AB$127)</f>
        <v>0</v>
      </c>
      <c r="AC127" s="729"/>
      <c r="AD127" s="730"/>
      <c r="AE127" s="730"/>
      <c r="AF127" s="730"/>
      <c r="AG127" s="731"/>
      <c r="AH127" s="731"/>
      <c r="AI127" s="731"/>
      <c r="AJ127" s="731"/>
      <c r="AK127" s="731"/>
      <c r="AL127" s="731"/>
      <c r="AM127" s="731"/>
      <c r="AN127" s="731"/>
      <c r="AO127" s="731"/>
      <c r="AP127" s="731"/>
      <c r="AQ127" s="731"/>
      <c r="AR127" s="731"/>
      <c r="AS127" s="731"/>
      <c r="AT127" s="731"/>
      <c r="AU127" s="731"/>
    </row>
    <row r="128" spans="1:47" s="329" customFormat="1" ht="13.2" x14ac:dyDescent="0.25">
      <c r="B128" s="287" t="s">
        <v>311</v>
      </c>
      <c r="C128" s="355" t="s">
        <v>312</v>
      </c>
      <c r="D128" s="396">
        <f t="shared" si="78"/>
        <v>269163.33975379774</v>
      </c>
      <c r="E128" s="700">
        <f t="shared" si="79"/>
        <v>113115.52</v>
      </c>
      <c r="F128" s="691">
        <f t="shared" si="80"/>
        <v>0</v>
      </c>
      <c r="G128" s="691">
        <f t="shared" si="81"/>
        <v>0</v>
      </c>
      <c r="H128" s="691">
        <f t="shared" si="82"/>
        <v>0</v>
      </c>
      <c r="I128" s="692">
        <f t="shared" si="83"/>
        <v>0</v>
      </c>
      <c r="J128" s="701">
        <f t="shared" si="84"/>
        <v>28340.040971142189</v>
      </c>
      <c r="K128" s="692">
        <f t="shared" si="85"/>
        <v>0</v>
      </c>
      <c r="L128" s="692">
        <f t="shared" si="86"/>
        <v>0</v>
      </c>
      <c r="M128" s="701">
        <f t="shared" si="87"/>
        <v>5156.1899999999996</v>
      </c>
      <c r="N128" s="701">
        <f t="shared" si="88"/>
        <v>3063.61</v>
      </c>
      <c r="O128" s="692">
        <f t="shared" si="89"/>
        <v>0</v>
      </c>
      <c r="P128" s="701">
        <f t="shared" si="90"/>
        <v>7942.81</v>
      </c>
      <c r="Q128" s="692">
        <f t="shared" si="91"/>
        <v>0</v>
      </c>
      <c r="R128" s="692">
        <f t="shared" si="92"/>
        <v>0</v>
      </c>
      <c r="S128" s="701">
        <f t="shared" si="93"/>
        <v>1920.83</v>
      </c>
      <c r="T128" s="692">
        <f t="shared" si="94"/>
        <v>0</v>
      </c>
      <c r="U128" s="692">
        <f t="shared" si="95"/>
        <v>0</v>
      </c>
      <c r="V128" s="692">
        <f t="shared" si="96"/>
        <v>0</v>
      </c>
      <c r="W128" s="692">
        <f>'Forma 11'!$Z$132</f>
        <v>0</v>
      </c>
      <c r="X128" s="692">
        <f>SUM('Forma 9'!$X$127,'Forma 10'!$X$127,'Forma 12'!$X$128)</f>
        <v>0</v>
      </c>
      <c r="Y128" s="692">
        <f>SUM('Forma 9'!$Y$127,'Forma 10'!$Y$127,'Forma 12'!$Y$128)</f>
        <v>0</v>
      </c>
      <c r="Z128" s="762">
        <f>'Forma 9'!Z127+'Forma 12'!Z128</f>
        <v>1626.6314748140719</v>
      </c>
      <c r="AA128" s="692">
        <f>SUM('Forma 9'!$AA$127,'Forma 10'!$AA$127,'Forma 12'!$AA$128,)</f>
        <v>0</v>
      </c>
      <c r="AB128" s="735">
        <f>SUM('Forma 9'!$AB$127,'Forma 10'!$AB$127,'Forma 12'!$AB$128)</f>
        <v>107997.70730784153</v>
      </c>
      <c r="AC128" s="733">
        <v>113115.52</v>
      </c>
      <c r="AD128" s="730"/>
      <c r="AE128" s="730"/>
      <c r="AF128" s="730"/>
      <c r="AG128" s="731"/>
      <c r="AH128" s="736">
        <v>28340.040971142189</v>
      </c>
      <c r="AI128" s="731"/>
      <c r="AJ128" s="731"/>
      <c r="AK128" s="736">
        <v>5156.1899999999996</v>
      </c>
      <c r="AL128" s="736">
        <v>3063.61</v>
      </c>
      <c r="AM128" s="731"/>
      <c r="AN128" s="736">
        <v>7942.81</v>
      </c>
      <c r="AO128" s="731"/>
      <c r="AP128" s="731"/>
      <c r="AQ128" s="736">
        <v>1920.83</v>
      </c>
      <c r="AR128" s="731"/>
      <c r="AS128" s="731"/>
      <c r="AT128" s="731"/>
      <c r="AU128" s="731"/>
    </row>
    <row r="129" spans="1:47" s="329" customFormat="1" ht="13.2" x14ac:dyDescent="0.25">
      <c r="B129" s="287" t="s">
        <v>313</v>
      </c>
      <c r="C129" s="358" t="s">
        <v>314</v>
      </c>
      <c r="D129" s="396">
        <f t="shared" si="78"/>
        <v>49166.917722435392</v>
      </c>
      <c r="E129" s="700">
        <f t="shared" si="79"/>
        <v>22467.24</v>
      </c>
      <c r="F129" s="691">
        <f t="shared" si="80"/>
        <v>0</v>
      </c>
      <c r="G129" s="691">
        <f t="shared" si="81"/>
        <v>0</v>
      </c>
      <c r="H129" s="691">
        <f t="shared" si="82"/>
        <v>0</v>
      </c>
      <c r="I129" s="692">
        <f t="shared" si="83"/>
        <v>0</v>
      </c>
      <c r="J129" s="701">
        <f t="shared" si="84"/>
        <v>16057.02</v>
      </c>
      <c r="K129" s="692">
        <f t="shared" si="85"/>
        <v>0</v>
      </c>
      <c r="L129" s="692">
        <f t="shared" si="86"/>
        <v>0</v>
      </c>
      <c r="M129" s="701">
        <f t="shared" si="87"/>
        <v>-826.03</v>
      </c>
      <c r="N129" s="701">
        <f t="shared" si="88"/>
        <v>-332.9</v>
      </c>
      <c r="O129" s="692">
        <f t="shared" si="89"/>
        <v>0</v>
      </c>
      <c r="P129" s="701">
        <f t="shared" si="90"/>
        <v>1557.5</v>
      </c>
      <c r="Q129" s="692">
        <f t="shared" si="91"/>
        <v>0</v>
      </c>
      <c r="R129" s="692">
        <f t="shared" si="92"/>
        <v>0</v>
      </c>
      <c r="S129" s="701">
        <f t="shared" si="93"/>
        <v>809.47</v>
      </c>
      <c r="T129" s="692">
        <f t="shared" si="94"/>
        <v>0</v>
      </c>
      <c r="U129" s="692">
        <f t="shared" si="95"/>
        <v>0</v>
      </c>
      <c r="V129" s="692">
        <f t="shared" si="96"/>
        <v>0</v>
      </c>
      <c r="W129" s="692">
        <f>'Forma 11'!$Z$133</f>
        <v>0</v>
      </c>
      <c r="X129" s="692">
        <f>SUM('Forma 9'!$X$128,'Forma 10'!$X$128,'Forma 12'!$X$129)</f>
        <v>0</v>
      </c>
      <c r="Y129" s="692">
        <f>SUM('Forma 9'!$Y$128,'Forma 10'!$Y$128,'Forma 12'!$Y$129)</f>
        <v>0</v>
      </c>
      <c r="Z129" s="762">
        <f>'Forma 9'!Z128+'Forma 12'!Z129</f>
        <v>99.754641333074161</v>
      </c>
      <c r="AA129" s="692">
        <f>SUM('Forma 9'!$AA$128,'Forma 10'!$AA$128,'Forma 12'!$AA$129,)</f>
        <v>0</v>
      </c>
      <c r="AB129" s="735">
        <f>SUM('Forma 9'!$AB$128,'Forma 10'!$AB$128,'Forma 12'!$AB$129)</f>
        <v>9334.8630811023177</v>
      </c>
      <c r="AC129" s="733">
        <v>22467.24</v>
      </c>
      <c r="AD129" s="730"/>
      <c r="AE129" s="730"/>
      <c r="AF129" s="730"/>
      <c r="AG129" s="731"/>
      <c r="AH129" s="736">
        <v>16057.02</v>
      </c>
      <c r="AI129" s="731"/>
      <c r="AJ129" s="731"/>
      <c r="AK129" s="736">
        <v>-826.03</v>
      </c>
      <c r="AL129" s="736">
        <v>-332.9</v>
      </c>
      <c r="AM129" s="731"/>
      <c r="AN129" s="736">
        <v>1557.5</v>
      </c>
      <c r="AO129" s="731"/>
      <c r="AP129" s="731"/>
      <c r="AQ129" s="736">
        <v>809.47</v>
      </c>
      <c r="AR129" s="731"/>
      <c r="AS129" s="731"/>
      <c r="AT129" s="731"/>
      <c r="AU129" s="731"/>
    </row>
    <row r="130" spans="1:47" s="329" customFormat="1" ht="13.2" x14ac:dyDescent="0.25">
      <c r="B130" s="287" t="s">
        <v>315</v>
      </c>
      <c r="C130" s="358" t="s">
        <v>142</v>
      </c>
      <c r="D130" s="396">
        <f t="shared" si="78"/>
        <v>0</v>
      </c>
      <c r="E130" s="690">
        <f t="shared" si="79"/>
        <v>0</v>
      </c>
      <c r="F130" s="691">
        <f t="shared" si="80"/>
        <v>0</v>
      </c>
      <c r="G130" s="691">
        <f t="shared" si="81"/>
        <v>0</v>
      </c>
      <c r="H130" s="691">
        <f t="shared" si="82"/>
        <v>0</v>
      </c>
      <c r="I130" s="692">
        <f t="shared" si="83"/>
        <v>0</v>
      </c>
      <c r="J130" s="692">
        <f t="shared" si="84"/>
        <v>0</v>
      </c>
      <c r="K130" s="692">
        <f t="shared" si="85"/>
        <v>0</v>
      </c>
      <c r="L130" s="692">
        <f t="shared" si="86"/>
        <v>0</v>
      </c>
      <c r="M130" s="692">
        <f t="shared" si="87"/>
        <v>0</v>
      </c>
      <c r="N130" s="692">
        <f t="shared" si="88"/>
        <v>0</v>
      </c>
      <c r="O130" s="692">
        <f t="shared" si="89"/>
        <v>0</v>
      </c>
      <c r="P130" s="692">
        <f t="shared" si="90"/>
        <v>0</v>
      </c>
      <c r="Q130" s="692">
        <f t="shared" si="91"/>
        <v>0</v>
      </c>
      <c r="R130" s="692">
        <f t="shared" si="92"/>
        <v>0</v>
      </c>
      <c r="S130" s="692">
        <f t="shared" si="93"/>
        <v>0</v>
      </c>
      <c r="T130" s="692">
        <f t="shared" si="94"/>
        <v>0</v>
      </c>
      <c r="U130" s="692">
        <f t="shared" si="95"/>
        <v>0</v>
      </c>
      <c r="V130" s="692">
        <f t="shared" si="96"/>
        <v>0</v>
      </c>
      <c r="W130" s="692">
        <f>'Forma 11'!$Z$134</f>
        <v>0</v>
      </c>
      <c r="X130" s="692">
        <f>SUM('Forma 9'!$X$129,'Forma 10'!$X$129,'Forma 12'!$X$130)</f>
        <v>0</v>
      </c>
      <c r="Y130" s="692">
        <f>SUM('Forma 9'!$Y$129,'Forma 10'!$Y$129,'Forma 12'!$Y$130)</f>
        <v>0</v>
      </c>
      <c r="Z130" s="760">
        <f>'Forma 11'!$AC$134</f>
        <v>0</v>
      </c>
      <c r="AA130" s="692">
        <f>SUM('Forma 9'!$AA$129,'Forma 10'!$AA$129,'Forma 12'!$AA$130,)</f>
        <v>0</v>
      </c>
      <c r="AB130" s="693">
        <f>SUM('Forma 9'!$AB$129,'Forma 10'!$AB$129,'Forma 12'!$AB$130)</f>
        <v>0</v>
      </c>
      <c r="AC130" s="729"/>
      <c r="AD130" s="730"/>
      <c r="AE130" s="730"/>
      <c r="AF130" s="730"/>
      <c r="AG130" s="731"/>
      <c r="AH130" s="731"/>
      <c r="AI130" s="731"/>
      <c r="AJ130" s="731"/>
      <c r="AK130" s="731"/>
      <c r="AL130" s="731"/>
      <c r="AM130" s="731"/>
      <c r="AN130" s="731"/>
      <c r="AO130" s="731"/>
      <c r="AP130" s="731"/>
      <c r="AQ130" s="731"/>
      <c r="AR130" s="731"/>
      <c r="AS130" s="731"/>
      <c r="AT130" s="731"/>
      <c r="AU130" s="731"/>
    </row>
    <row r="131" spans="1:47" s="329" customFormat="1" ht="13.2" x14ac:dyDescent="0.25">
      <c r="B131" s="287" t="s">
        <v>316</v>
      </c>
      <c r="C131" s="358" t="s">
        <v>142</v>
      </c>
      <c r="D131" s="396">
        <f t="shared" si="78"/>
        <v>0</v>
      </c>
      <c r="E131" s="690">
        <f t="shared" si="79"/>
        <v>0</v>
      </c>
      <c r="F131" s="691">
        <f t="shared" si="80"/>
        <v>0</v>
      </c>
      <c r="G131" s="691">
        <f t="shared" si="81"/>
        <v>0</v>
      </c>
      <c r="H131" s="691">
        <f t="shared" si="82"/>
        <v>0</v>
      </c>
      <c r="I131" s="692">
        <f t="shared" si="83"/>
        <v>0</v>
      </c>
      <c r="J131" s="692">
        <f t="shared" si="84"/>
        <v>0</v>
      </c>
      <c r="K131" s="692">
        <f t="shared" si="85"/>
        <v>0</v>
      </c>
      <c r="L131" s="692">
        <f t="shared" si="86"/>
        <v>0</v>
      </c>
      <c r="M131" s="692">
        <f t="shared" si="87"/>
        <v>0</v>
      </c>
      <c r="N131" s="692">
        <f t="shared" si="88"/>
        <v>0</v>
      </c>
      <c r="O131" s="692">
        <f t="shared" si="89"/>
        <v>0</v>
      </c>
      <c r="P131" s="692">
        <f t="shared" si="90"/>
        <v>0</v>
      </c>
      <c r="Q131" s="692">
        <f t="shared" si="91"/>
        <v>0</v>
      </c>
      <c r="R131" s="692">
        <f t="shared" si="92"/>
        <v>0</v>
      </c>
      <c r="S131" s="692">
        <f t="shared" si="93"/>
        <v>0</v>
      </c>
      <c r="T131" s="692">
        <f t="shared" si="94"/>
        <v>0</v>
      </c>
      <c r="U131" s="692">
        <f t="shared" si="95"/>
        <v>0</v>
      </c>
      <c r="V131" s="692">
        <f t="shared" si="96"/>
        <v>0</v>
      </c>
      <c r="W131" s="692">
        <f>'Forma 11'!$Z$135</f>
        <v>0</v>
      </c>
      <c r="X131" s="692">
        <f>SUM('Forma 9'!$X$130,'Forma 10'!$X$130,'Forma 12'!$X$131)</f>
        <v>0</v>
      </c>
      <c r="Y131" s="692">
        <f>SUM('Forma 9'!$Y$130,'Forma 10'!$Y$130,'Forma 12'!$Y$131)</f>
        <v>0</v>
      </c>
      <c r="Z131" s="760">
        <f>'Forma 11'!$AC$135</f>
        <v>0</v>
      </c>
      <c r="AA131" s="692">
        <f>SUM('Forma 9'!$AA$130,'Forma 10'!$AA$130,'Forma 12'!$AA$131,)</f>
        <v>0</v>
      </c>
      <c r="AB131" s="693">
        <f>SUM('Forma 9'!$AB$130,'Forma 10'!$AB$130,'Forma 12'!$AB$131)</f>
        <v>0</v>
      </c>
      <c r="AC131" s="729"/>
      <c r="AD131" s="730"/>
      <c r="AE131" s="730"/>
      <c r="AF131" s="730"/>
      <c r="AG131" s="731"/>
      <c r="AH131" s="731"/>
      <c r="AI131" s="731"/>
      <c r="AJ131" s="731"/>
      <c r="AK131" s="731"/>
      <c r="AL131" s="731"/>
      <c r="AM131" s="731"/>
      <c r="AN131" s="731"/>
      <c r="AO131" s="731"/>
      <c r="AP131" s="731"/>
      <c r="AQ131" s="731"/>
      <c r="AR131" s="731"/>
      <c r="AS131" s="731"/>
      <c r="AT131" s="731"/>
      <c r="AU131" s="731"/>
    </row>
    <row r="132" spans="1:47" s="329" customFormat="1" ht="13.2" x14ac:dyDescent="0.25">
      <c r="B132" s="287" t="s">
        <v>317</v>
      </c>
      <c r="C132" s="358" t="s">
        <v>142</v>
      </c>
      <c r="D132" s="396">
        <f t="shared" si="78"/>
        <v>0</v>
      </c>
      <c r="E132" s="690">
        <f t="shared" si="79"/>
        <v>0</v>
      </c>
      <c r="F132" s="691">
        <f t="shared" si="80"/>
        <v>0</v>
      </c>
      <c r="G132" s="691">
        <f t="shared" si="81"/>
        <v>0</v>
      </c>
      <c r="H132" s="691">
        <f t="shared" si="82"/>
        <v>0</v>
      </c>
      <c r="I132" s="692">
        <f t="shared" si="83"/>
        <v>0</v>
      </c>
      <c r="J132" s="692">
        <f t="shared" si="84"/>
        <v>0</v>
      </c>
      <c r="K132" s="692">
        <f t="shared" si="85"/>
        <v>0</v>
      </c>
      <c r="L132" s="692">
        <f t="shared" si="86"/>
        <v>0</v>
      </c>
      <c r="M132" s="692">
        <f t="shared" si="87"/>
        <v>0</v>
      </c>
      <c r="N132" s="692">
        <f t="shared" si="88"/>
        <v>0</v>
      </c>
      <c r="O132" s="692">
        <f t="shared" si="89"/>
        <v>0</v>
      </c>
      <c r="P132" s="692">
        <f t="shared" si="90"/>
        <v>0</v>
      </c>
      <c r="Q132" s="692">
        <f t="shared" si="91"/>
        <v>0</v>
      </c>
      <c r="R132" s="692">
        <f t="shared" si="92"/>
        <v>0</v>
      </c>
      <c r="S132" s="692">
        <f t="shared" si="93"/>
        <v>0</v>
      </c>
      <c r="T132" s="692">
        <f t="shared" si="94"/>
        <v>0</v>
      </c>
      <c r="U132" s="692">
        <f t="shared" si="95"/>
        <v>0</v>
      </c>
      <c r="V132" s="692">
        <f t="shared" si="96"/>
        <v>0</v>
      </c>
      <c r="W132" s="692">
        <f>'Forma 11'!$Z$136</f>
        <v>0</v>
      </c>
      <c r="X132" s="692">
        <f>SUM('Forma 9'!$X$131,'Forma 10'!$X$131,'Forma 12'!$X$132)</f>
        <v>0</v>
      </c>
      <c r="Y132" s="692">
        <f>SUM('Forma 9'!$Y$131,'Forma 10'!$Y$131,'Forma 12'!$Y$132)</f>
        <v>0</v>
      </c>
      <c r="Z132" s="760">
        <f>'Forma 11'!$AC$136</f>
        <v>0</v>
      </c>
      <c r="AA132" s="692">
        <f>SUM('Forma 9'!$AA$131,'Forma 10'!$AA$131,'Forma 12'!$AA$132,)</f>
        <v>0</v>
      </c>
      <c r="AB132" s="693">
        <f>SUM('Forma 9'!$AB$131,'Forma 10'!$AB$131,'Forma 12'!$AB$132)</f>
        <v>0</v>
      </c>
      <c r="AC132" s="729"/>
      <c r="AD132" s="730"/>
      <c r="AE132" s="730"/>
      <c r="AF132" s="730"/>
      <c r="AG132" s="731"/>
      <c r="AH132" s="731"/>
      <c r="AI132" s="731"/>
      <c r="AJ132" s="731"/>
      <c r="AK132" s="731"/>
      <c r="AL132" s="731"/>
      <c r="AM132" s="731"/>
      <c r="AN132" s="731"/>
      <c r="AO132" s="731"/>
      <c r="AP132" s="731"/>
      <c r="AQ132" s="731"/>
      <c r="AR132" s="731"/>
      <c r="AS132" s="731"/>
      <c r="AT132" s="731"/>
      <c r="AU132" s="731"/>
    </row>
    <row r="133" spans="1:47" s="329" customFormat="1" ht="13.2" x14ac:dyDescent="0.25">
      <c r="A133" s="799">
        <f>E133+J133+M133</f>
        <v>79533.490000000005</v>
      </c>
      <c r="B133" s="271" t="s">
        <v>318</v>
      </c>
      <c r="C133" s="661" t="s">
        <v>319</v>
      </c>
      <c r="D133" s="396">
        <f t="shared" ref="D133:AU133" si="97">SUM(D134:D140)</f>
        <v>82827.5</v>
      </c>
      <c r="E133" s="732">
        <f t="shared" si="97"/>
        <v>14930.050000000001</v>
      </c>
      <c r="F133" s="303">
        <f t="shared" si="97"/>
        <v>0</v>
      </c>
      <c r="G133" s="303">
        <f t="shared" si="97"/>
        <v>0</v>
      </c>
      <c r="H133" s="303">
        <f t="shared" si="97"/>
        <v>0</v>
      </c>
      <c r="I133" s="308">
        <f t="shared" si="97"/>
        <v>0</v>
      </c>
      <c r="J133" s="302">
        <f t="shared" si="97"/>
        <v>63403.44</v>
      </c>
      <c r="K133" s="308">
        <f t="shared" si="97"/>
        <v>0</v>
      </c>
      <c r="L133" s="308">
        <f t="shared" si="97"/>
        <v>0</v>
      </c>
      <c r="M133" s="302">
        <f t="shared" si="97"/>
        <v>1200</v>
      </c>
      <c r="N133" s="308">
        <f t="shared" si="97"/>
        <v>0</v>
      </c>
      <c r="O133" s="308">
        <f t="shared" si="97"/>
        <v>0</v>
      </c>
      <c r="P133" s="308">
        <f t="shared" si="97"/>
        <v>0</v>
      </c>
      <c r="Q133" s="308">
        <f t="shared" si="97"/>
        <v>0</v>
      </c>
      <c r="R133" s="308">
        <f t="shared" si="97"/>
        <v>0</v>
      </c>
      <c r="S133" s="308">
        <f t="shared" si="97"/>
        <v>0</v>
      </c>
      <c r="T133" s="308">
        <f t="shared" si="97"/>
        <v>0</v>
      </c>
      <c r="U133" s="308">
        <f t="shared" si="97"/>
        <v>0</v>
      </c>
      <c r="V133" s="308">
        <f t="shared" si="97"/>
        <v>0</v>
      </c>
      <c r="W133" s="308">
        <f t="shared" si="97"/>
        <v>0</v>
      </c>
      <c r="X133" s="308">
        <f t="shared" si="97"/>
        <v>0</v>
      </c>
      <c r="Y133" s="308">
        <f t="shared" si="97"/>
        <v>0</v>
      </c>
      <c r="Z133" s="763">
        <f t="shared" si="97"/>
        <v>0</v>
      </c>
      <c r="AA133" s="308">
        <f t="shared" si="97"/>
        <v>0</v>
      </c>
      <c r="AB133" s="734">
        <f t="shared" si="97"/>
        <v>3294.01</v>
      </c>
      <c r="AC133" s="732">
        <f t="shared" si="97"/>
        <v>14930.050000000001</v>
      </c>
      <c r="AD133" s="303">
        <f t="shared" si="97"/>
        <v>0</v>
      </c>
      <c r="AE133" s="303">
        <f t="shared" si="97"/>
        <v>0</v>
      </c>
      <c r="AF133" s="303">
        <f t="shared" si="97"/>
        <v>0</v>
      </c>
      <c r="AG133" s="308">
        <f t="shared" si="97"/>
        <v>0</v>
      </c>
      <c r="AH133" s="302">
        <f t="shared" si="97"/>
        <v>63403.44</v>
      </c>
      <c r="AI133" s="308">
        <f t="shared" si="97"/>
        <v>0</v>
      </c>
      <c r="AJ133" s="308">
        <f t="shared" si="97"/>
        <v>0</v>
      </c>
      <c r="AK133" s="302">
        <f t="shared" si="97"/>
        <v>1200</v>
      </c>
      <c r="AL133" s="308">
        <f t="shared" si="97"/>
        <v>0</v>
      </c>
      <c r="AM133" s="308">
        <f t="shared" si="97"/>
        <v>0</v>
      </c>
      <c r="AN133" s="308">
        <f t="shared" si="97"/>
        <v>0</v>
      </c>
      <c r="AO133" s="308">
        <f t="shared" si="97"/>
        <v>0</v>
      </c>
      <c r="AP133" s="308">
        <f t="shared" si="97"/>
        <v>0</v>
      </c>
      <c r="AQ133" s="308">
        <f t="shared" si="97"/>
        <v>0</v>
      </c>
      <c r="AR133" s="308">
        <f t="shared" si="97"/>
        <v>0</v>
      </c>
      <c r="AS133" s="308">
        <f t="shared" si="97"/>
        <v>0</v>
      </c>
      <c r="AT133" s="308">
        <f t="shared" si="97"/>
        <v>0</v>
      </c>
      <c r="AU133" s="308">
        <f t="shared" si="97"/>
        <v>0</v>
      </c>
    </row>
    <row r="134" spans="1:47" s="329" customFormat="1" ht="13.2" x14ac:dyDescent="0.25">
      <c r="B134" s="260" t="s">
        <v>320</v>
      </c>
      <c r="C134" s="660" t="s">
        <v>321</v>
      </c>
      <c r="D134" s="396">
        <f t="shared" ref="D134:D140" si="98">SUM(E134:AB134)</f>
        <v>3177.04</v>
      </c>
      <c r="E134" s="700">
        <f t="shared" ref="E134:N140" si="99">SUM(AC134)</f>
        <v>3177.04</v>
      </c>
      <c r="F134" s="691">
        <f t="shared" si="99"/>
        <v>0</v>
      </c>
      <c r="G134" s="691">
        <f t="shared" si="99"/>
        <v>0</v>
      </c>
      <c r="H134" s="691">
        <f t="shared" si="99"/>
        <v>0</v>
      </c>
      <c r="I134" s="692">
        <f t="shared" si="99"/>
        <v>0</v>
      </c>
      <c r="J134" s="692">
        <f t="shared" si="99"/>
        <v>0</v>
      </c>
      <c r="K134" s="692">
        <f t="shared" si="99"/>
        <v>0</v>
      </c>
      <c r="L134" s="692">
        <f t="shared" si="99"/>
        <v>0</v>
      </c>
      <c r="M134" s="692">
        <f t="shared" si="99"/>
        <v>0</v>
      </c>
      <c r="N134" s="692">
        <f t="shared" si="99"/>
        <v>0</v>
      </c>
      <c r="O134" s="692">
        <f t="shared" ref="O134:V140" si="100">SUM(AM134)</f>
        <v>0</v>
      </c>
      <c r="P134" s="692">
        <f t="shared" si="100"/>
        <v>0</v>
      </c>
      <c r="Q134" s="692">
        <f t="shared" si="100"/>
        <v>0</v>
      </c>
      <c r="R134" s="692">
        <f t="shared" si="100"/>
        <v>0</v>
      </c>
      <c r="S134" s="692">
        <f t="shared" si="100"/>
        <v>0</v>
      </c>
      <c r="T134" s="692">
        <f t="shared" si="100"/>
        <v>0</v>
      </c>
      <c r="U134" s="692">
        <f t="shared" si="100"/>
        <v>0</v>
      </c>
      <c r="V134" s="692">
        <f t="shared" si="100"/>
        <v>0</v>
      </c>
      <c r="W134" s="692">
        <f>'Forma 11'!$Z$138</f>
        <v>0</v>
      </c>
      <c r="X134" s="692">
        <f>SUM('Forma 9'!$X$133,'Forma 10'!$X$133,'Forma 12'!$X$134)</f>
        <v>0</v>
      </c>
      <c r="Y134" s="692">
        <f>SUM('Forma 9'!$Y$133,'Forma 10'!$Y$133,'Forma 12'!$Y$134)</f>
        <v>0</v>
      </c>
      <c r="Z134" s="760">
        <f>'Forma 11'!$AC$138</f>
        <v>0</v>
      </c>
      <c r="AA134" s="692">
        <f>SUM('Forma 9'!$AA$133,'Forma 10'!$AA$133,'Forma 12'!$AA$134,)</f>
        <v>0</v>
      </c>
      <c r="AB134" s="693">
        <f>SUM('Forma 9'!$AB$133,'Forma 10'!$AB$133,'Forma 12'!$AB$134)</f>
        <v>0</v>
      </c>
      <c r="AC134" s="733">
        <v>3177.04</v>
      </c>
      <c r="AD134" s="730"/>
      <c r="AE134" s="730"/>
      <c r="AF134" s="730"/>
      <c r="AG134" s="731"/>
      <c r="AH134" s="731"/>
      <c r="AI134" s="731"/>
      <c r="AJ134" s="731"/>
      <c r="AK134" s="731"/>
      <c r="AL134" s="731"/>
      <c r="AM134" s="731"/>
      <c r="AN134" s="731"/>
      <c r="AO134" s="731"/>
      <c r="AP134" s="731"/>
      <c r="AQ134" s="731"/>
      <c r="AR134" s="731"/>
      <c r="AS134" s="731"/>
      <c r="AT134" s="731"/>
      <c r="AU134" s="731"/>
    </row>
    <row r="135" spans="1:47" s="329" customFormat="1" ht="13.2" x14ac:dyDescent="0.25">
      <c r="B135" s="260" t="s">
        <v>322</v>
      </c>
      <c r="C135" s="660" t="s">
        <v>323</v>
      </c>
      <c r="D135" s="396">
        <f t="shared" si="98"/>
        <v>51218</v>
      </c>
      <c r="E135" s="700">
        <f t="shared" si="99"/>
        <v>9226</v>
      </c>
      <c r="F135" s="691">
        <f t="shared" si="99"/>
        <v>0</v>
      </c>
      <c r="G135" s="691">
        <f t="shared" si="99"/>
        <v>0</v>
      </c>
      <c r="H135" s="691">
        <f t="shared" si="99"/>
        <v>0</v>
      </c>
      <c r="I135" s="692">
        <f t="shared" si="99"/>
        <v>0</v>
      </c>
      <c r="J135" s="701">
        <f t="shared" si="99"/>
        <v>41376</v>
      </c>
      <c r="K135" s="692">
        <f t="shared" si="99"/>
        <v>0</v>
      </c>
      <c r="L135" s="692">
        <f t="shared" si="99"/>
        <v>0</v>
      </c>
      <c r="M135" s="692">
        <f t="shared" si="99"/>
        <v>0</v>
      </c>
      <c r="N135" s="692">
        <f t="shared" si="99"/>
        <v>0</v>
      </c>
      <c r="O135" s="692">
        <f t="shared" si="100"/>
        <v>0</v>
      </c>
      <c r="P135" s="692">
        <f t="shared" si="100"/>
        <v>0</v>
      </c>
      <c r="Q135" s="692">
        <f t="shared" si="100"/>
        <v>0</v>
      </c>
      <c r="R135" s="692">
        <f t="shared" si="100"/>
        <v>0</v>
      </c>
      <c r="S135" s="692">
        <f t="shared" si="100"/>
        <v>0</v>
      </c>
      <c r="T135" s="692">
        <f t="shared" si="100"/>
        <v>0</v>
      </c>
      <c r="U135" s="692">
        <f t="shared" si="100"/>
        <v>0</v>
      </c>
      <c r="V135" s="692">
        <f t="shared" si="100"/>
        <v>0</v>
      </c>
      <c r="W135" s="692">
        <f>'Forma 11'!$Z$139</f>
        <v>0</v>
      </c>
      <c r="X135" s="692">
        <f>SUM('Forma 9'!$X$134,'Forma 10'!$X$134,'Forma 12'!$X$135)</f>
        <v>0</v>
      </c>
      <c r="Y135" s="692">
        <f>SUM('Forma 9'!$Y$134,'Forma 10'!$Y$134,'Forma 12'!$Y$135)</f>
        <v>0</v>
      </c>
      <c r="Z135" s="760">
        <f>'Forma 11'!$AC$139</f>
        <v>0</v>
      </c>
      <c r="AA135" s="692">
        <f>SUM('Forma 9'!$AA$134,'Forma 10'!$AA$134,'Forma 12'!$AA$135,)</f>
        <v>0</v>
      </c>
      <c r="AB135" s="735">
        <f>SUM('Forma 9'!$AB$134,'Forma 10'!$AB$134,'Forma 12'!$AB$135)</f>
        <v>616</v>
      </c>
      <c r="AC135" s="733">
        <v>9226</v>
      </c>
      <c r="AD135" s="730"/>
      <c r="AE135" s="730"/>
      <c r="AF135" s="730"/>
      <c r="AG135" s="731"/>
      <c r="AH135" s="736">
        <v>41376</v>
      </c>
      <c r="AI135" s="731"/>
      <c r="AJ135" s="731"/>
      <c r="AK135" s="731"/>
      <c r="AL135" s="731"/>
      <c r="AM135" s="731"/>
      <c r="AN135" s="731"/>
      <c r="AO135" s="731"/>
      <c r="AP135" s="731"/>
      <c r="AQ135" s="731"/>
      <c r="AR135" s="731"/>
      <c r="AS135" s="731"/>
      <c r="AT135" s="731"/>
      <c r="AU135" s="731"/>
    </row>
    <row r="136" spans="1:47" s="329" customFormat="1" ht="13.2" x14ac:dyDescent="0.25">
      <c r="B136" s="260" t="s">
        <v>324</v>
      </c>
      <c r="C136" s="660" t="s">
        <v>325</v>
      </c>
      <c r="D136" s="396">
        <f t="shared" si="98"/>
        <v>738</v>
      </c>
      <c r="E136" s="700">
        <f t="shared" si="99"/>
        <v>738</v>
      </c>
      <c r="F136" s="691">
        <f t="shared" si="99"/>
        <v>0</v>
      </c>
      <c r="G136" s="691">
        <f t="shared" si="99"/>
        <v>0</v>
      </c>
      <c r="H136" s="691">
        <f t="shared" si="99"/>
        <v>0</v>
      </c>
      <c r="I136" s="692">
        <f t="shared" si="99"/>
        <v>0</v>
      </c>
      <c r="J136" s="692">
        <f t="shared" si="99"/>
        <v>0</v>
      </c>
      <c r="K136" s="692">
        <f t="shared" si="99"/>
        <v>0</v>
      </c>
      <c r="L136" s="692">
        <f t="shared" si="99"/>
        <v>0</v>
      </c>
      <c r="M136" s="692">
        <f t="shared" si="99"/>
        <v>0</v>
      </c>
      <c r="N136" s="692">
        <f t="shared" si="99"/>
        <v>0</v>
      </c>
      <c r="O136" s="692">
        <f t="shared" si="100"/>
        <v>0</v>
      </c>
      <c r="P136" s="692">
        <f t="shared" si="100"/>
        <v>0</v>
      </c>
      <c r="Q136" s="692">
        <f t="shared" si="100"/>
        <v>0</v>
      </c>
      <c r="R136" s="692">
        <f t="shared" si="100"/>
        <v>0</v>
      </c>
      <c r="S136" s="692">
        <f t="shared" si="100"/>
        <v>0</v>
      </c>
      <c r="T136" s="692">
        <f t="shared" si="100"/>
        <v>0</v>
      </c>
      <c r="U136" s="692">
        <f t="shared" si="100"/>
        <v>0</v>
      </c>
      <c r="V136" s="692">
        <f t="shared" si="100"/>
        <v>0</v>
      </c>
      <c r="W136" s="692">
        <f>'Forma 11'!$Z$140</f>
        <v>0</v>
      </c>
      <c r="X136" s="692">
        <f>SUM('Forma 9'!$X$135,'Forma 10'!$X$135,'Forma 12'!$X$136)</f>
        <v>0</v>
      </c>
      <c r="Y136" s="692">
        <f>SUM('Forma 9'!$Y$135,'Forma 10'!$Y$135,'Forma 12'!$Y$136)</f>
        <v>0</v>
      </c>
      <c r="Z136" s="760">
        <f>'Forma 11'!$AC$140</f>
        <v>0</v>
      </c>
      <c r="AA136" s="692">
        <f>SUM('Forma 9'!$AA$135,'Forma 10'!$AA$135,'Forma 12'!$AA$136,)</f>
        <v>0</v>
      </c>
      <c r="AB136" s="693">
        <f>SUM('Forma 9'!$AB$135,'Forma 10'!$AB$135,'Forma 12'!$AB$136)</f>
        <v>0</v>
      </c>
      <c r="AC136" s="733">
        <v>738</v>
      </c>
      <c r="AD136" s="730"/>
      <c r="AE136" s="730"/>
      <c r="AF136" s="730"/>
      <c r="AG136" s="731"/>
      <c r="AH136" s="731"/>
      <c r="AI136" s="731"/>
      <c r="AJ136" s="731"/>
      <c r="AK136" s="731"/>
      <c r="AL136" s="731"/>
      <c r="AM136" s="731"/>
      <c r="AN136" s="731"/>
      <c r="AO136" s="731"/>
      <c r="AP136" s="731"/>
      <c r="AQ136" s="731"/>
      <c r="AR136" s="731"/>
      <c r="AS136" s="731"/>
      <c r="AT136" s="731"/>
      <c r="AU136" s="731"/>
    </row>
    <row r="137" spans="1:47" s="329" customFormat="1" ht="13.2" x14ac:dyDescent="0.25">
      <c r="B137" s="260" t="s">
        <v>326</v>
      </c>
      <c r="C137" s="660" t="s">
        <v>327</v>
      </c>
      <c r="D137" s="396">
        <f t="shared" si="98"/>
        <v>0</v>
      </c>
      <c r="E137" s="690">
        <f t="shared" si="99"/>
        <v>0</v>
      </c>
      <c r="F137" s="691">
        <f t="shared" si="99"/>
        <v>0</v>
      </c>
      <c r="G137" s="691">
        <f t="shared" si="99"/>
        <v>0</v>
      </c>
      <c r="H137" s="691">
        <f t="shared" si="99"/>
        <v>0</v>
      </c>
      <c r="I137" s="692">
        <f t="shared" si="99"/>
        <v>0</v>
      </c>
      <c r="J137" s="692">
        <f t="shared" si="99"/>
        <v>0</v>
      </c>
      <c r="K137" s="692">
        <f t="shared" si="99"/>
        <v>0</v>
      </c>
      <c r="L137" s="692">
        <f t="shared" si="99"/>
        <v>0</v>
      </c>
      <c r="M137" s="692">
        <f t="shared" si="99"/>
        <v>0</v>
      </c>
      <c r="N137" s="692">
        <f t="shared" si="99"/>
        <v>0</v>
      </c>
      <c r="O137" s="692">
        <f t="shared" si="100"/>
        <v>0</v>
      </c>
      <c r="P137" s="692">
        <f t="shared" si="100"/>
        <v>0</v>
      </c>
      <c r="Q137" s="692">
        <f t="shared" si="100"/>
        <v>0</v>
      </c>
      <c r="R137" s="692">
        <f t="shared" si="100"/>
        <v>0</v>
      </c>
      <c r="S137" s="692">
        <f t="shared" si="100"/>
        <v>0</v>
      </c>
      <c r="T137" s="692">
        <f t="shared" si="100"/>
        <v>0</v>
      </c>
      <c r="U137" s="692">
        <f t="shared" si="100"/>
        <v>0</v>
      </c>
      <c r="V137" s="692">
        <f t="shared" si="100"/>
        <v>0</v>
      </c>
      <c r="W137" s="692">
        <f>'Forma 11'!$Z$141</f>
        <v>0</v>
      </c>
      <c r="X137" s="692">
        <f>SUM('Forma 9'!$X$136,'Forma 10'!$X$136,'Forma 12'!$X$137)</f>
        <v>0</v>
      </c>
      <c r="Y137" s="692">
        <f>SUM('Forma 9'!$Y$136,'Forma 10'!$Y$136,'Forma 12'!$Y$137)</f>
        <v>0</v>
      </c>
      <c r="Z137" s="760">
        <f>'Forma 11'!$AC$141</f>
        <v>0</v>
      </c>
      <c r="AA137" s="692">
        <f>SUM('Forma 9'!$AA$136,'Forma 10'!$AA$136,'Forma 12'!$AA$137,)</f>
        <v>0</v>
      </c>
      <c r="AB137" s="693">
        <f>SUM('Forma 9'!$AB$136,'Forma 10'!$AB$136,'Forma 12'!$AB$137)</f>
        <v>0</v>
      </c>
      <c r="AC137" s="729"/>
      <c r="AD137" s="730"/>
      <c r="AE137" s="730"/>
      <c r="AF137" s="730"/>
      <c r="AG137" s="731"/>
      <c r="AH137" s="731"/>
      <c r="AI137" s="731"/>
      <c r="AJ137" s="731"/>
      <c r="AK137" s="731"/>
      <c r="AL137" s="731"/>
      <c r="AM137" s="731"/>
      <c r="AN137" s="731"/>
      <c r="AO137" s="731"/>
      <c r="AP137" s="731"/>
      <c r="AQ137" s="731"/>
      <c r="AR137" s="731"/>
      <c r="AS137" s="731"/>
      <c r="AT137" s="731"/>
      <c r="AU137" s="731"/>
    </row>
    <row r="138" spans="1:47" s="329" customFormat="1" ht="13.2" x14ac:dyDescent="0.25">
      <c r="B138" s="260" t="s">
        <v>328</v>
      </c>
      <c r="C138" s="660" t="s">
        <v>329</v>
      </c>
      <c r="D138" s="396">
        <f t="shared" si="98"/>
        <v>1234</v>
      </c>
      <c r="E138" s="690">
        <f t="shared" si="99"/>
        <v>0</v>
      </c>
      <c r="F138" s="691">
        <f t="shared" si="99"/>
        <v>0</v>
      </c>
      <c r="G138" s="691">
        <f t="shared" si="99"/>
        <v>0</v>
      </c>
      <c r="H138" s="691">
        <f t="shared" si="99"/>
        <v>0</v>
      </c>
      <c r="I138" s="692">
        <f t="shared" si="99"/>
        <v>0</v>
      </c>
      <c r="J138" s="692">
        <f t="shared" si="99"/>
        <v>0</v>
      </c>
      <c r="K138" s="692">
        <f t="shared" si="99"/>
        <v>0</v>
      </c>
      <c r="L138" s="692">
        <f t="shared" si="99"/>
        <v>0</v>
      </c>
      <c r="M138" s="701">
        <f t="shared" si="99"/>
        <v>1200</v>
      </c>
      <c r="N138" s="692">
        <f t="shared" si="99"/>
        <v>0</v>
      </c>
      <c r="O138" s="692">
        <f t="shared" si="100"/>
        <v>0</v>
      </c>
      <c r="P138" s="692">
        <f t="shared" si="100"/>
        <v>0</v>
      </c>
      <c r="Q138" s="692">
        <f t="shared" si="100"/>
        <v>0</v>
      </c>
      <c r="R138" s="692">
        <f t="shared" si="100"/>
        <v>0</v>
      </c>
      <c r="S138" s="692">
        <f t="shared" si="100"/>
        <v>0</v>
      </c>
      <c r="T138" s="692">
        <f t="shared" si="100"/>
        <v>0</v>
      </c>
      <c r="U138" s="692">
        <f t="shared" si="100"/>
        <v>0</v>
      </c>
      <c r="V138" s="692">
        <f t="shared" si="100"/>
        <v>0</v>
      </c>
      <c r="W138" s="692">
        <f>'Forma 11'!$Z$142</f>
        <v>0</v>
      </c>
      <c r="X138" s="692">
        <f>SUM('Forma 9'!$X$137,'Forma 10'!$X$137,'Forma 12'!$X$138)</f>
        <v>0</v>
      </c>
      <c r="Y138" s="692">
        <f>SUM('Forma 9'!$Y$137,'Forma 10'!$Y$137,'Forma 12'!$Y$138)</f>
        <v>0</v>
      </c>
      <c r="Z138" s="760">
        <f>'Forma 11'!$AC$142</f>
        <v>0</v>
      </c>
      <c r="AA138" s="692">
        <f>SUM('Forma 9'!$AA$137,'Forma 10'!$AA$137,'Forma 12'!$AA$138,)</f>
        <v>0</v>
      </c>
      <c r="AB138" s="735">
        <f>SUM('Forma 9'!$AB$137,'Forma 10'!$AB$137,'Forma 12'!$AB$138)</f>
        <v>34</v>
      </c>
      <c r="AC138" s="729"/>
      <c r="AD138" s="730"/>
      <c r="AE138" s="730"/>
      <c r="AF138" s="730"/>
      <c r="AG138" s="731"/>
      <c r="AH138" s="731"/>
      <c r="AI138" s="731"/>
      <c r="AJ138" s="731"/>
      <c r="AK138" s="736">
        <v>1200</v>
      </c>
      <c r="AL138" s="731"/>
      <c r="AM138" s="731"/>
      <c r="AN138" s="731"/>
      <c r="AO138" s="731"/>
      <c r="AP138" s="731"/>
      <c r="AQ138" s="731"/>
      <c r="AR138" s="731"/>
      <c r="AS138" s="731"/>
      <c r="AT138" s="731"/>
      <c r="AU138" s="731"/>
    </row>
    <row r="139" spans="1:47" s="329" customFormat="1" ht="13.2" x14ac:dyDescent="0.25">
      <c r="B139" s="287" t="s">
        <v>330</v>
      </c>
      <c r="C139" s="355" t="s">
        <v>331</v>
      </c>
      <c r="D139" s="396">
        <f t="shared" si="98"/>
        <v>22027.439999999999</v>
      </c>
      <c r="E139" s="690">
        <f t="shared" si="99"/>
        <v>0</v>
      </c>
      <c r="F139" s="691">
        <f t="shared" si="99"/>
        <v>0</v>
      </c>
      <c r="G139" s="691">
        <f t="shared" si="99"/>
        <v>0</v>
      </c>
      <c r="H139" s="691">
        <f t="shared" si="99"/>
        <v>0</v>
      </c>
      <c r="I139" s="692">
        <f t="shared" si="99"/>
        <v>0</v>
      </c>
      <c r="J139" s="701">
        <f t="shared" si="99"/>
        <v>22027.439999999999</v>
      </c>
      <c r="K139" s="692">
        <f t="shared" si="99"/>
        <v>0</v>
      </c>
      <c r="L139" s="692">
        <f t="shared" si="99"/>
        <v>0</v>
      </c>
      <c r="M139" s="692">
        <f t="shared" si="99"/>
        <v>0</v>
      </c>
      <c r="N139" s="692">
        <f t="shared" si="99"/>
        <v>0</v>
      </c>
      <c r="O139" s="692">
        <f t="shared" si="100"/>
        <v>0</v>
      </c>
      <c r="P139" s="692">
        <f t="shared" si="100"/>
        <v>0</v>
      </c>
      <c r="Q139" s="692">
        <f t="shared" si="100"/>
        <v>0</v>
      </c>
      <c r="R139" s="692">
        <f t="shared" si="100"/>
        <v>0</v>
      </c>
      <c r="S139" s="692">
        <f t="shared" si="100"/>
        <v>0</v>
      </c>
      <c r="T139" s="692">
        <f t="shared" si="100"/>
        <v>0</v>
      </c>
      <c r="U139" s="692">
        <f t="shared" si="100"/>
        <v>0</v>
      </c>
      <c r="V139" s="692">
        <f t="shared" si="100"/>
        <v>0</v>
      </c>
      <c r="W139" s="692">
        <f>'Forma 11'!$Z$143</f>
        <v>0</v>
      </c>
      <c r="X139" s="692">
        <f>SUM('Forma 9'!$X$138,'Forma 10'!$X$138,'Forma 12'!$X$139)</f>
        <v>0</v>
      </c>
      <c r="Y139" s="692">
        <f>SUM('Forma 9'!$Y$138,'Forma 10'!$Y$138,'Forma 12'!$Y$139)</f>
        <v>0</v>
      </c>
      <c r="Z139" s="760">
        <f>'Forma 11'!$AC$143</f>
        <v>0</v>
      </c>
      <c r="AA139" s="692">
        <f>SUM('Forma 9'!$AA$138,'Forma 10'!$AA$138,'Forma 12'!$AA$139,)</f>
        <v>0</v>
      </c>
      <c r="AB139" s="693">
        <f>SUM('Forma 9'!$AB$138,'Forma 10'!$AB$138,'Forma 12'!$AB$139)</f>
        <v>0</v>
      </c>
      <c r="AC139" s="729"/>
      <c r="AD139" s="730"/>
      <c r="AE139" s="730"/>
      <c r="AF139" s="730"/>
      <c r="AG139" s="731"/>
      <c r="AH139" s="736">
        <v>22027.439999999999</v>
      </c>
      <c r="AI139" s="731"/>
      <c r="AJ139" s="731"/>
      <c r="AK139" s="731"/>
      <c r="AL139" s="731"/>
      <c r="AM139" s="731"/>
      <c r="AN139" s="731"/>
      <c r="AO139" s="731"/>
      <c r="AP139" s="731"/>
      <c r="AQ139" s="731"/>
      <c r="AR139" s="731"/>
      <c r="AS139" s="731"/>
      <c r="AT139" s="731"/>
      <c r="AU139" s="731"/>
    </row>
    <row r="140" spans="1:47" s="329" customFormat="1" ht="13.2" x14ac:dyDescent="0.25">
      <c r="B140" s="287" t="s">
        <v>451</v>
      </c>
      <c r="C140" s="355" t="s">
        <v>333</v>
      </c>
      <c r="D140" s="396">
        <f t="shared" si="98"/>
        <v>4433.0200000000004</v>
      </c>
      <c r="E140" s="700">
        <f t="shared" si="99"/>
        <v>1789.01</v>
      </c>
      <c r="F140" s="691">
        <f t="shared" si="99"/>
        <v>0</v>
      </c>
      <c r="G140" s="691">
        <f t="shared" si="99"/>
        <v>0</v>
      </c>
      <c r="H140" s="691">
        <f t="shared" si="99"/>
        <v>0</v>
      </c>
      <c r="I140" s="692">
        <f t="shared" si="99"/>
        <v>0</v>
      </c>
      <c r="J140" s="692">
        <f t="shared" si="99"/>
        <v>0</v>
      </c>
      <c r="K140" s="692">
        <f t="shared" si="99"/>
        <v>0</v>
      </c>
      <c r="L140" s="692">
        <f t="shared" si="99"/>
        <v>0</v>
      </c>
      <c r="M140" s="692">
        <f t="shared" si="99"/>
        <v>0</v>
      </c>
      <c r="N140" s="692">
        <f t="shared" si="99"/>
        <v>0</v>
      </c>
      <c r="O140" s="692">
        <f t="shared" si="100"/>
        <v>0</v>
      </c>
      <c r="P140" s="692">
        <f t="shared" si="100"/>
        <v>0</v>
      </c>
      <c r="Q140" s="692">
        <f t="shared" si="100"/>
        <v>0</v>
      </c>
      <c r="R140" s="692">
        <f t="shared" si="100"/>
        <v>0</v>
      </c>
      <c r="S140" s="692">
        <f t="shared" si="100"/>
        <v>0</v>
      </c>
      <c r="T140" s="692">
        <f t="shared" si="100"/>
        <v>0</v>
      </c>
      <c r="U140" s="692">
        <f t="shared" si="100"/>
        <v>0</v>
      </c>
      <c r="V140" s="692">
        <f t="shared" si="100"/>
        <v>0</v>
      </c>
      <c r="W140" s="692">
        <f>'Forma 11'!$Z$144</f>
        <v>0</v>
      </c>
      <c r="X140" s="692">
        <f>SUM('Forma 9'!$X$139,'Forma 10'!$X$139,'Forma 12'!$X$140)</f>
        <v>0</v>
      </c>
      <c r="Y140" s="692">
        <f>SUM('Forma 9'!$Y$139,'Forma 10'!$Y$139,'Forma 12'!$Y$140)</f>
        <v>0</v>
      </c>
      <c r="Z140" s="760">
        <f>'Forma 11'!$AC$144</f>
        <v>0</v>
      </c>
      <c r="AA140" s="692">
        <f>SUM('Forma 9'!$AA$139,'Forma 10'!$AA$139,'Forma 12'!$AA$140,)</f>
        <v>0</v>
      </c>
      <c r="AB140" s="735">
        <f>SUM('Forma 9'!$AB$139,'Forma 10'!$AB$139,'Forma 12'!$AB$140)</f>
        <v>2644.01</v>
      </c>
      <c r="AC140" s="733">
        <v>1789.01</v>
      </c>
      <c r="AD140" s="730"/>
      <c r="AE140" s="730"/>
      <c r="AF140" s="730"/>
      <c r="AG140" s="731"/>
      <c r="AH140" s="731"/>
      <c r="AI140" s="731"/>
      <c r="AJ140" s="731"/>
      <c r="AK140" s="731"/>
      <c r="AL140" s="731"/>
      <c r="AM140" s="731"/>
      <c r="AN140" s="731"/>
      <c r="AO140" s="731"/>
      <c r="AP140" s="731"/>
      <c r="AQ140" s="731"/>
      <c r="AR140" s="731"/>
      <c r="AS140" s="731"/>
      <c r="AT140" s="731"/>
      <c r="AU140" s="731"/>
    </row>
    <row r="141" spans="1:47" s="329" customFormat="1" ht="13.2" x14ac:dyDescent="0.25">
      <c r="A141" s="799">
        <f>E141+J141+M141</f>
        <v>17624.329999999998</v>
      </c>
      <c r="B141" s="271" t="s">
        <v>334</v>
      </c>
      <c r="C141" s="661" t="s">
        <v>335</v>
      </c>
      <c r="D141" s="396">
        <f t="shared" ref="D141:AU141" si="101">SUM(D142:D146)</f>
        <v>31500.700471709504</v>
      </c>
      <c r="E141" s="732">
        <f t="shared" si="101"/>
        <v>12647.46</v>
      </c>
      <c r="F141" s="303">
        <f t="shared" si="101"/>
        <v>0</v>
      </c>
      <c r="G141" s="303">
        <f t="shared" si="101"/>
        <v>0</v>
      </c>
      <c r="H141" s="303">
        <f t="shared" si="101"/>
        <v>0</v>
      </c>
      <c r="I141" s="308">
        <f t="shared" si="101"/>
        <v>0</v>
      </c>
      <c r="J141" s="302">
        <f t="shared" si="101"/>
        <v>3168.08</v>
      </c>
      <c r="K141" s="308">
        <f t="shared" si="101"/>
        <v>0</v>
      </c>
      <c r="L141" s="308">
        <f t="shared" si="101"/>
        <v>0</v>
      </c>
      <c r="M141" s="302">
        <f t="shared" si="101"/>
        <v>1808.79</v>
      </c>
      <c r="N141" s="302">
        <f t="shared" si="101"/>
        <v>342.54</v>
      </c>
      <c r="O141" s="308">
        <f t="shared" si="101"/>
        <v>0</v>
      </c>
      <c r="P141" s="302">
        <f t="shared" si="101"/>
        <v>888.09</v>
      </c>
      <c r="Q141" s="308">
        <f t="shared" si="101"/>
        <v>0</v>
      </c>
      <c r="R141" s="308">
        <f t="shared" si="101"/>
        <v>0</v>
      </c>
      <c r="S141" s="302">
        <f t="shared" si="101"/>
        <v>214.77</v>
      </c>
      <c r="T141" s="308">
        <f t="shared" si="101"/>
        <v>0</v>
      </c>
      <c r="U141" s="308">
        <f t="shared" si="101"/>
        <v>0</v>
      </c>
      <c r="V141" s="308">
        <f t="shared" si="101"/>
        <v>0</v>
      </c>
      <c r="W141" s="308">
        <f t="shared" si="101"/>
        <v>0</v>
      </c>
      <c r="X141" s="308">
        <f t="shared" si="101"/>
        <v>0</v>
      </c>
      <c r="Y141" s="308">
        <f t="shared" si="101"/>
        <v>0</v>
      </c>
      <c r="Z141" s="761">
        <f t="shared" si="101"/>
        <v>181.8738603576447</v>
      </c>
      <c r="AA141" s="308">
        <f t="shared" si="101"/>
        <v>0</v>
      </c>
      <c r="AB141" s="734">
        <f t="shared" si="101"/>
        <v>12249.096611351861</v>
      </c>
      <c r="AC141" s="732">
        <f t="shared" si="101"/>
        <v>12647.46</v>
      </c>
      <c r="AD141" s="303">
        <f t="shared" si="101"/>
        <v>0</v>
      </c>
      <c r="AE141" s="303">
        <f t="shared" si="101"/>
        <v>0</v>
      </c>
      <c r="AF141" s="303">
        <f t="shared" si="101"/>
        <v>0</v>
      </c>
      <c r="AG141" s="308">
        <f t="shared" si="101"/>
        <v>0</v>
      </c>
      <c r="AH141" s="302">
        <f t="shared" si="101"/>
        <v>3168.08</v>
      </c>
      <c r="AI141" s="308">
        <f t="shared" si="101"/>
        <v>0</v>
      </c>
      <c r="AJ141" s="308">
        <f t="shared" si="101"/>
        <v>0</v>
      </c>
      <c r="AK141" s="302">
        <f t="shared" si="101"/>
        <v>1808.79</v>
      </c>
      <c r="AL141" s="302">
        <f t="shared" si="101"/>
        <v>342.54</v>
      </c>
      <c r="AM141" s="308">
        <f t="shared" si="101"/>
        <v>0</v>
      </c>
      <c r="AN141" s="302">
        <f t="shared" si="101"/>
        <v>888.09</v>
      </c>
      <c r="AO141" s="308">
        <f t="shared" si="101"/>
        <v>0</v>
      </c>
      <c r="AP141" s="308">
        <f t="shared" si="101"/>
        <v>0</v>
      </c>
      <c r="AQ141" s="302">
        <f t="shared" si="101"/>
        <v>214.77</v>
      </c>
      <c r="AR141" s="308">
        <f t="shared" si="101"/>
        <v>0</v>
      </c>
      <c r="AS141" s="308">
        <f t="shared" si="101"/>
        <v>0</v>
      </c>
      <c r="AT141" s="308">
        <f t="shared" si="101"/>
        <v>0</v>
      </c>
      <c r="AU141" s="308">
        <f t="shared" si="101"/>
        <v>0</v>
      </c>
    </row>
    <row r="142" spans="1:47" s="329" customFormat="1" ht="13.2" x14ac:dyDescent="0.25">
      <c r="B142" s="260" t="s">
        <v>336</v>
      </c>
      <c r="C142" s="660" t="s">
        <v>337</v>
      </c>
      <c r="D142" s="396">
        <f>SUM(E142:AB142)</f>
        <v>1406.1399999999999</v>
      </c>
      <c r="E142" s="690">
        <f t="shared" ref="E142:N146" si="102">SUM(AC142)</f>
        <v>0</v>
      </c>
      <c r="F142" s="691">
        <f t="shared" si="102"/>
        <v>0</v>
      </c>
      <c r="G142" s="691">
        <f t="shared" si="102"/>
        <v>0</v>
      </c>
      <c r="H142" s="691">
        <f t="shared" si="102"/>
        <v>0</v>
      </c>
      <c r="I142" s="692">
        <f t="shared" si="102"/>
        <v>0</v>
      </c>
      <c r="J142" s="692">
        <f t="shared" si="102"/>
        <v>0</v>
      </c>
      <c r="K142" s="692">
        <f t="shared" si="102"/>
        <v>0</v>
      </c>
      <c r="L142" s="692">
        <f t="shared" si="102"/>
        <v>0</v>
      </c>
      <c r="M142" s="701">
        <f t="shared" si="102"/>
        <v>1232.28</v>
      </c>
      <c r="N142" s="692">
        <f t="shared" si="102"/>
        <v>0</v>
      </c>
      <c r="O142" s="692">
        <f t="shared" ref="O142:V146" si="103">SUM(AM142)</f>
        <v>0</v>
      </c>
      <c r="P142" s="692">
        <f t="shared" si="103"/>
        <v>0</v>
      </c>
      <c r="Q142" s="692">
        <f t="shared" si="103"/>
        <v>0</v>
      </c>
      <c r="R142" s="692">
        <f t="shared" si="103"/>
        <v>0</v>
      </c>
      <c r="S142" s="692">
        <f t="shared" si="103"/>
        <v>0</v>
      </c>
      <c r="T142" s="692">
        <f t="shared" si="103"/>
        <v>0</v>
      </c>
      <c r="U142" s="692">
        <f t="shared" si="103"/>
        <v>0</v>
      </c>
      <c r="V142" s="692">
        <f t="shared" si="103"/>
        <v>0</v>
      </c>
      <c r="W142" s="692">
        <f>'Forma 11'!$Z$146</f>
        <v>0</v>
      </c>
      <c r="X142" s="692">
        <f>SUM('Forma 9'!$X$141,'Forma 10'!$X$141,'Forma 12'!$X$142)</f>
        <v>0</v>
      </c>
      <c r="Y142" s="692">
        <f>SUM('Forma 9'!$Y$141,'Forma 10'!$Y$141,'Forma 12'!$Y$142)</f>
        <v>0</v>
      </c>
      <c r="Z142" s="760">
        <f>'Forma 12'!Z142</f>
        <v>0</v>
      </c>
      <c r="AA142" s="692">
        <f>SUM('Forma 9'!$AA$141,'Forma 10'!$AA$141,'Forma 12'!$AA$142,)</f>
        <v>0</v>
      </c>
      <c r="AB142" s="735">
        <f>SUM('Forma 9'!$AB$141,'Forma 10'!$AB$141,'Forma 12'!$AB$142)</f>
        <v>173.86</v>
      </c>
      <c r="AC142" s="729"/>
      <c r="AD142" s="730"/>
      <c r="AE142" s="730"/>
      <c r="AF142" s="730"/>
      <c r="AG142" s="731"/>
      <c r="AH142" s="731"/>
      <c r="AI142" s="731"/>
      <c r="AJ142" s="731"/>
      <c r="AK142" s="736">
        <v>1232.28</v>
      </c>
      <c r="AL142" s="731"/>
      <c r="AM142" s="731"/>
      <c r="AN142" s="731"/>
      <c r="AO142" s="731"/>
      <c r="AP142" s="731"/>
      <c r="AQ142" s="731"/>
      <c r="AR142" s="731"/>
      <c r="AS142" s="731"/>
      <c r="AT142" s="731"/>
      <c r="AU142" s="731"/>
    </row>
    <row r="143" spans="1:47" s="329" customFormat="1" ht="13.2" x14ac:dyDescent="0.25">
      <c r="B143" s="260" t="s">
        <v>338</v>
      </c>
      <c r="C143" s="660" t="s">
        <v>339</v>
      </c>
      <c r="D143" s="396">
        <f>SUM(E143:AB143)</f>
        <v>30094.560471709505</v>
      </c>
      <c r="E143" s="700">
        <f t="shared" si="102"/>
        <v>12647.46</v>
      </c>
      <c r="F143" s="691">
        <f t="shared" si="102"/>
        <v>0</v>
      </c>
      <c r="G143" s="691">
        <f t="shared" si="102"/>
        <v>0</v>
      </c>
      <c r="H143" s="691">
        <f t="shared" si="102"/>
        <v>0</v>
      </c>
      <c r="I143" s="692">
        <f t="shared" si="102"/>
        <v>0</v>
      </c>
      <c r="J143" s="701">
        <f t="shared" si="102"/>
        <v>3168.08</v>
      </c>
      <c r="K143" s="692">
        <f t="shared" si="102"/>
        <v>0</v>
      </c>
      <c r="L143" s="692">
        <f t="shared" si="102"/>
        <v>0</v>
      </c>
      <c r="M143" s="701">
        <f t="shared" si="102"/>
        <v>576.51</v>
      </c>
      <c r="N143" s="701">
        <f t="shared" si="102"/>
        <v>342.54</v>
      </c>
      <c r="O143" s="692">
        <f t="shared" si="103"/>
        <v>0</v>
      </c>
      <c r="P143" s="701">
        <f t="shared" si="103"/>
        <v>888.09</v>
      </c>
      <c r="Q143" s="692">
        <f t="shared" si="103"/>
        <v>0</v>
      </c>
      <c r="R143" s="692">
        <f t="shared" si="103"/>
        <v>0</v>
      </c>
      <c r="S143" s="701">
        <f t="shared" si="103"/>
        <v>214.77</v>
      </c>
      <c r="T143" s="692">
        <f t="shared" si="103"/>
        <v>0</v>
      </c>
      <c r="U143" s="692">
        <f t="shared" si="103"/>
        <v>0</v>
      </c>
      <c r="V143" s="692">
        <f t="shared" si="103"/>
        <v>0</v>
      </c>
      <c r="W143" s="692">
        <f>'Forma 11'!$Z$147</f>
        <v>0</v>
      </c>
      <c r="X143" s="692">
        <f>SUM('Forma 9'!$X$142,'Forma 10'!$X$142,'Forma 12'!$X$143)</f>
        <v>0</v>
      </c>
      <c r="Y143" s="692">
        <f>SUM('Forma 9'!$Y$142,'Forma 10'!$Y$142,'Forma 12'!$Y$143)</f>
        <v>0</v>
      </c>
      <c r="Z143" s="762">
        <f>'Forma 12'!Z143</f>
        <v>181.8738603576447</v>
      </c>
      <c r="AA143" s="692">
        <f>SUM('Forma 9'!$AA$142,'Forma 10'!$AA$142,'Forma 12'!$AA$143,)</f>
        <v>0</v>
      </c>
      <c r="AB143" s="735">
        <f>SUM('Forma 9'!$AB$142,'Forma 10'!$AB$142,'Forma 12'!$AB$143)</f>
        <v>12075.23661135186</v>
      </c>
      <c r="AC143" s="733">
        <v>12647.46</v>
      </c>
      <c r="AD143" s="730"/>
      <c r="AE143" s="730"/>
      <c r="AF143" s="730"/>
      <c r="AG143" s="731"/>
      <c r="AH143" s="736">
        <v>3168.08</v>
      </c>
      <c r="AI143" s="731"/>
      <c r="AJ143" s="731"/>
      <c r="AK143" s="736">
        <v>576.51</v>
      </c>
      <c r="AL143" s="736">
        <v>342.54</v>
      </c>
      <c r="AM143" s="731"/>
      <c r="AN143" s="736">
        <v>888.09</v>
      </c>
      <c r="AO143" s="731"/>
      <c r="AP143" s="731"/>
      <c r="AQ143" s="736">
        <v>214.77</v>
      </c>
      <c r="AR143" s="731"/>
      <c r="AS143" s="731"/>
      <c r="AT143" s="731"/>
      <c r="AU143" s="731"/>
    </row>
    <row r="144" spans="1:47" s="329" customFormat="1" ht="13.2" x14ac:dyDescent="0.25">
      <c r="B144" s="260" t="s">
        <v>340</v>
      </c>
      <c r="C144" s="660" t="s">
        <v>341</v>
      </c>
      <c r="D144" s="396">
        <f>SUM(E144:AB144)</f>
        <v>0</v>
      </c>
      <c r="E144" s="690">
        <f t="shared" si="102"/>
        <v>0</v>
      </c>
      <c r="F144" s="691">
        <f t="shared" si="102"/>
        <v>0</v>
      </c>
      <c r="G144" s="691">
        <f t="shared" si="102"/>
        <v>0</v>
      </c>
      <c r="H144" s="691">
        <f t="shared" si="102"/>
        <v>0</v>
      </c>
      <c r="I144" s="692">
        <f t="shared" si="102"/>
        <v>0</v>
      </c>
      <c r="J144" s="692">
        <f t="shared" si="102"/>
        <v>0</v>
      </c>
      <c r="K144" s="692">
        <f t="shared" si="102"/>
        <v>0</v>
      </c>
      <c r="L144" s="692">
        <f t="shared" si="102"/>
        <v>0</v>
      </c>
      <c r="M144" s="692">
        <f t="shared" si="102"/>
        <v>0</v>
      </c>
      <c r="N144" s="692">
        <f t="shared" si="102"/>
        <v>0</v>
      </c>
      <c r="O144" s="692">
        <f t="shared" si="103"/>
        <v>0</v>
      </c>
      <c r="P144" s="692">
        <f t="shared" si="103"/>
        <v>0</v>
      </c>
      <c r="Q144" s="692">
        <f t="shared" si="103"/>
        <v>0</v>
      </c>
      <c r="R144" s="692">
        <f t="shared" si="103"/>
        <v>0</v>
      </c>
      <c r="S144" s="692">
        <f t="shared" si="103"/>
        <v>0</v>
      </c>
      <c r="T144" s="692">
        <f t="shared" si="103"/>
        <v>0</v>
      </c>
      <c r="U144" s="692">
        <f t="shared" si="103"/>
        <v>0</v>
      </c>
      <c r="V144" s="692">
        <f t="shared" si="103"/>
        <v>0</v>
      </c>
      <c r="W144" s="692">
        <f>'Forma 11'!$Z$148</f>
        <v>0</v>
      </c>
      <c r="X144" s="692">
        <f>SUM('Forma 9'!$X$143,'Forma 10'!$X$143,'Forma 12'!$X$144)</f>
        <v>0</v>
      </c>
      <c r="Y144" s="692">
        <f>SUM('Forma 9'!$Y$143,'Forma 10'!$Y$143,'Forma 12'!$Y$144)</f>
        <v>0</v>
      </c>
      <c r="Z144" s="760">
        <f>'Forma 12'!Z144</f>
        <v>0</v>
      </c>
      <c r="AA144" s="692">
        <f>SUM('Forma 9'!$AA$143,'Forma 10'!$AA$143,'Forma 12'!$AA$144,)</f>
        <v>0</v>
      </c>
      <c r="AB144" s="693">
        <f>SUM('Forma 9'!$AB$143,'Forma 10'!$AB$143,'Forma 12'!$AB$144)</f>
        <v>0</v>
      </c>
      <c r="AC144" s="729"/>
      <c r="AD144" s="730"/>
      <c r="AE144" s="730"/>
      <c r="AF144" s="730"/>
      <c r="AG144" s="731"/>
      <c r="AH144" s="731"/>
      <c r="AI144" s="731"/>
      <c r="AJ144" s="731"/>
      <c r="AK144" s="731"/>
      <c r="AL144" s="731"/>
      <c r="AM144" s="731"/>
      <c r="AN144" s="731"/>
      <c r="AO144" s="731"/>
      <c r="AP144" s="731"/>
      <c r="AQ144" s="731"/>
      <c r="AR144" s="731"/>
      <c r="AS144" s="731"/>
      <c r="AT144" s="731"/>
      <c r="AU144" s="731"/>
    </row>
    <row r="145" spans="1:47" s="329" customFormat="1" ht="13.2" x14ac:dyDescent="0.25">
      <c r="B145" s="260" t="s">
        <v>342</v>
      </c>
      <c r="C145" s="660" t="s">
        <v>343</v>
      </c>
      <c r="D145" s="396">
        <f>SUM(E145:AB145)</f>
        <v>0</v>
      </c>
      <c r="E145" s="690">
        <f t="shared" si="102"/>
        <v>0</v>
      </c>
      <c r="F145" s="691">
        <f t="shared" si="102"/>
        <v>0</v>
      </c>
      <c r="G145" s="691">
        <f t="shared" si="102"/>
        <v>0</v>
      </c>
      <c r="H145" s="691">
        <f t="shared" si="102"/>
        <v>0</v>
      </c>
      <c r="I145" s="692">
        <f t="shared" si="102"/>
        <v>0</v>
      </c>
      <c r="J145" s="692">
        <f t="shared" si="102"/>
        <v>0</v>
      </c>
      <c r="K145" s="692">
        <f t="shared" si="102"/>
        <v>0</v>
      </c>
      <c r="L145" s="692">
        <f t="shared" si="102"/>
        <v>0</v>
      </c>
      <c r="M145" s="692">
        <f t="shared" si="102"/>
        <v>0</v>
      </c>
      <c r="N145" s="692">
        <f t="shared" si="102"/>
        <v>0</v>
      </c>
      <c r="O145" s="692">
        <f t="shared" si="103"/>
        <v>0</v>
      </c>
      <c r="P145" s="692">
        <f t="shared" si="103"/>
        <v>0</v>
      </c>
      <c r="Q145" s="692">
        <f t="shared" si="103"/>
        <v>0</v>
      </c>
      <c r="R145" s="692">
        <f t="shared" si="103"/>
        <v>0</v>
      </c>
      <c r="S145" s="692">
        <f t="shared" si="103"/>
        <v>0</v>
      </c>
      <c r="T145" s="692">
        <f t="shared" si="103"/>
        <v>0</v>
      </c>
      <c r="U145" s="692">
        <f t="shared" si="103"/>
        <v>0</v>
      </c>
      <c r="V145" s="692">
        <f t="shared" si="103"/>
        <v>0</v>
      </c>
      <c r="W145" s="692">
        <f>'Forma 11'!$Z$149</f>
        <v>0</v>
      </c>
      <c r="X145" s="692">
        <f>SUM('Forma 9'!$X$144,'Forma 10'!$X$144,'Forma 12'!$X$145)</f>
        <v>0</v>
      </c>
      <c r="Y145" s="692">
        <f>SUM('Forma 9'!$Y$144,'Forma 10'!$Y$144,'Forma 12'!$Y$145)</f>
        <v>0</v>
      </c>
      <c r="Z145" s="760">
        <f>'Forma 12'!Z145</f>
        <v>0</v>
      </c>
      <c r="AA145" s="692">
        <f>SUM('Forma 9'!$AA$144,'Forma 10'!$AA$144,'Forma 12'!$AA$145,)</f>
        <v>0</v>
      </c>
      <c r="AB145" s="693">
        <f>SUM('Forma 9'!$AB$144,'Forma 10'!$AB$144,'Forma 12'!$AB$145)</f>
        <v>0</v>
      </c>
      <c r="AC145" s="729"/>
      <c r="AD145" s="730"/>
      <c r="AE145" s="730"/>
      <c r="AF145" s="730"/>
      <c r="AG145" s="731"/>
      <c r="AH145" s="731"/>
      <c r="AI145" s="731"/>
      <c r="AJ145" s="731"/>
      <c r="AK145" s="731"/>
      <c r="AL145" s="731"/>
      <c r="AM145" s="731"/>
      <c r="AN145" s="731"/>
      <c r="AO145" s="731"/>
      <c r="AP145" s="731"/>
      <c r="AQ145" s="731"/>
      <c r="AR145" s="731"/>
      <c r="AS145" s="731"/>
      <c r="AT145" s="731"/>
      <c r="AU145" s="731"/>
    </row>
    <row r="146" spans="1:47" s="329" customFormat="1" ht="13.2" x14ac:dyDescent="0.25">
      <c r="B146" s="260" t="s">
        <v>344</v>
      </c>
      <c r="C146" s="660" t="s">
        <v>142</v>
      </c>
      <c r="D146" s="396">
        <f>SUM(E146:AB146)</f>
        <v>0</v>
      </c>
      <c r="E146" s="690">
        <f t="shared" si="102"/>
        <v>0</v>
      </c>
      <c r="F146" s="691">
        <f t="shared" si="102"/>
        <v>0</v>
      </c>
      <c r="G146" s="691">
        <f t="shared" si="102"/>
        <v>0</v>
      </c>
      <c r="H146" s="691">
        <f t="shared" si="102"/>
        <v>0</v>
      </c>
      <c r="I146" s="692">
        <f t="shared" si="102"/>
        <v>0</v>
      </c>
      <c r="J146" s="692">
        <f t="shared" si="102"/>
        <v>0</v>
      </c>
      <c r="K146" s="692">
        <f t="shared" si="102"/>
        <v>0</v>
      </c>
      <c r="L146" s="692">
        <f t="shared" si="102"/>
        <v>0</v>
      </c>
      <c r="M146" s="692">
        <f t="shared" si="102"/>
        <v>0</v>
      </c>
      <c r="N146" s="692">
        <f t="shared" si="102"/>
        <v>0</v>
      </c>
      <c r="O146" s="692">
        <f t="shared" si="103"/>
        <v>0</v>
      </c>
      <c r="P146" s="692">
        <f t="shared" si="103"/>
        <v>0</v>
      </c>
      <c r="Q146" s="692">
        <f t="shared" si="103"/>
        <v>0</v>
      </c>
      <c r="R146" s="692">
        <f t="shared" si="103"/>
        <v>0</v>
      </c>
      <c r="S146" s="692">
        <f t="shared" si="103"/>
        <v>0</v>
      </c>
      <c r="T146" s="692">
        <f t="shared" si="103"/>
        <v>0</v>
      </c>
      <c r="U146" s="692">
        <f t="shared" si="103"/>
        <v>0</v>
      </c>
      <c r="V146" s="692">
        <f t="shared" si="103"/>
        <v>0</v>
      </c>
      <c r="W146" s="692">
        <f>'Forma 11'!$Z$150</f>
        <v>0</v>
      </c>
      <c r="X146" s="692">
        <f>SUM('Forma 9'!$X$145,'Forma 10'!$X$145,'Forma 12'!$X$146)</f>
        <v>0</v>
      </c>
      <c r="Y146" s="692">
        <f>SUM('Forma 9'!$Y$145,'Forma 10'!$Y$145,'Forma 12'!$Y$146)</f>
        <v>0</v>
      </c>
      <c r="Z146" s="760">
        <f>'Forma 12'!Z146</f>
        <v>0</v>
      </c>
      <c r="AA146" s="692">
        <f>SUM('Forma 9'!$AA$145,'Forma 10'!$AA$145,'Forma 12'!$AA$146,)</f>
        <v>0</v>
      </c>
      <c r="AB146" s="693">
        <f>SUM('Forma 9'!$AB$145,'Forma 10'!$AB$145,'Forma 12'!$AB$146)</f>
        <v>0</v>
      </c>
      <c r="AC146" s="729"/>
      <c r="AD146" s="730"/>
      <c r="AE146" s="730"/>
      <c r="AF146" s="730"/>
      <c r="AG146" s="731"/>
      <c r="AH146" s="731"/>
      <c r="AI146" s="731"/>
      <c r="AJ146" s="731"/>
      <c r="AK146" s="731"/>
      <c r="AL146" s="731"/>
      <c r="AM146" s="731"/>
      <c r="AN146" s="731"/>
      <c r="AO146" s="731"/>
      <c r="AP146" s="731"/>
      <c r="AQ146" s="731"/>
      <c r="AR146" s="731"/>
      <c r="AS146" s="731"/>
      <c r="AT146" s="731"/>
      <c r="AU146" s="731"/>
    </row>
    <row r="147" spans="1:47" s="329" customFormat="1" ht="13.2" x14ac:dyDescent="0.25">
      <c r="A147" s="799">
        <f>E147+J147+M147</f>
        <v>36302.46</v>
      </c>
      <c r="B147" s="271" t="s">
        <v>345</v>
      </c>
      <c r="C147" s="661" t="s">
        <v>346</v>
      </c>
      <c r="D147" s="396">
        <f t="shared" ref="D147:AU147" si="104">SUM(D148:D159)</f>
        <v>76786.101237588868</v>
      </c>
      <c r="E147" s="732">
        <f t="shared" si="104"/>
        <v>27369.89</v>
      </c>
      <c r="F147" s="303">
        <f t="shared" si="104"/>
        <v>0</v>
      </c>
      <c r="G147" s="303">
        <f t="shared" si="104"/>
        <v>0</v>
      </c>
      <c r="H147" s="303">
        <f t="shared" si="104"/>
        <v>0</v>
      </c>
      <c r="I147" s="308">
        <f t="shared" si="104"/>
        <v>0</v>
      </c>
      <c r="J147" s="302">
        <f t="shared" si="104"/>
        <v>5073.3599999999997</v>
      </c>
      <c r="K147" s="308">
        <f t="shared" si="104"/>
        <v>0</v>
      </c>
      <c r="L147" s="308">
        <f t="shared" si="104"/>
        <v>0</v>
      </c>
      <c r="M147" s="302">
        <f t="shared" si="104"/>
        <v>3859.21</v>
      </c>
      <c r="N147" s="302">
        <f t="shared" si="104"/>
        <v>4028.55</v>
      </c>
      <c r="O147" s="308">
        <f t="shared" si="104"/>
        <v>0</v>
      </c>
      <c r="P147" s="302">
        <f t="shared" si="104"/>
        <v>2790.19</v>
      </c>
      <c r="Q147" s="308">
        <f t="shared" si="104"/>
        <v>0</v>
      </c>
      <c r="R147" s="308">
        <f t="shared" si="104"/>
        <v>0</v>
      </c>
      <c r="S147" s="302">
        <f t="shared" si="104"/>
        <v>487.92</v>
      </c>
      <c r="T147" s="308">
        <f t="shared" si="104"/>
        <v>0</v>
      </c>
      <c r="U147" s="308">
        <f t="shared" si="104"/>
        <v>0</v>
      </c>
      <c r="V147" s="308">
        <f t="shared" si="104"/>
        <v>0</v>
      </c>
      <c r="W147" s="308">
        <f t="shared" si="104"/>
        <v>0</v>
      </c>
      <c r="X147" s="308">
        <f t="shared" si="104"/>
        <v>0</v>
      </c>
      <c r="Y147" s="308">
        <f t="shared" si="104"/>
        <v>0</v>
      </c>
      <c r="Z147" s="761">
        <f t="shared" si="104"/>
        <v>291.25168010848353</v>
      </c>
      <c r="AA147" s="308">
        <f t="shared" si="104"/>
        <v>0</v>
      </c>
      <c r="AB147" s="734">
        <f t="shared" si="104"/>
        <v>32885.729557480387</v>
      </c>
      <c r="AC147" s="732">
        <f t="shared" si="104"/>
        <v>27369.89</v>
      </c>
      <c r="AD147" s="303">
        <f t="shared" si="104"/>
        <v>0</v>
      </c>
      <c r="AE147" s="303">
        <f t="shared" si="104"/>
        <v>0</v>
      </c>
      <c r="AF147" s="303">
        <f t="shared" si="104"/>
        <v>0</v>
      </c>
      <c r="AG147" s="308">
        <f t="shared" si="104"/>
        <v>0</v>
      </c>
      <c r="AH147" s="302">
        <f t="shared" si="104"/>
        <v>5073.3599999999997</v>
      </c>
      <c r="AI147" s="308">
        <f t="shared" si="104"/>
        <v>0</v>
      </c>
      <c r="AJ147" s="308">
        <f t="shared" si="104"/>
        <v>0</v>
      </c>
      <c r="AK147" s="302">
        <f t="shared" si="104"/>
        <v>3859.21</v>
      </c>
      <c r="AL147" s="302">
        <f t="shared" si="104"/>
        <v>4028.55</v>
      </c>
      <c r="AM147" s="308">
        <f t="shared" si="104"/>
        <v>0</v>
      </c>
      <c r="AN147" s="302">
        <f t="shared" si="104"/>
        <v>2790.19</v>
      </c>
      <c r="AO147" s="308">
        <f t="shared" si="104"/>
        <v>0</v>
      </c>
      <c r="AP147" s="308">
        <f t="shared" si="104"/>
        <v>0</v>
      </c>
      <c r="AQ147" s="302">
        <f t="shared" si="104"/>
        <v>487.92</v>
      </c>
      <c r="AR147" s="308">
        <f t="shared" si="104"/>
        <v>0</v>
      </c>
      <c r="AS147" s="308">
        <f t="shared" si="104"/>
        <v>0</v>
      </c>
      <c r="AT147" s="308">
        <f t="shared" si="104"/>
        <v>0</v>
      </c>
      <c r="AU147" s="308">
        <f t="shared" si="104"/>
        <v>0</v>
      </c>
    </row>
    <row r="148" spans="1:47" s="329" customFormat="1" ht="13.2" x14ac:dyDescent="0.25">
      <c r="B148" s="287" t="s">
        <v>347</v>
      </c>
      <c r="C148" s="355" t="s">
        <v>348</v>
      </c>
      <c r="D148" s="396">
        <f t="shared" ref="D148:D159" si="105">SUM(E148:AB148)</f>
        <v>1763.4056950905679</v>
      </c>
      <c r="E148" s="700">
        <f t="shared" ref="E148:E159" si="106">SUM(AC148)</f>
        <v>514.14</v>
      </c>
      <c r="F148" s="691">
        <f t="shared" ref="F148:F159" si="107">SUM(AD148)</f>
        <v>0</v>
      </c>
      <c r="G148" s="691">
        <f t="shared" ref="G148:G159" si="108">SUM(AE148)</f>
        <v>0</v>
      </c>
      <c r="H148" s="691">
        <f t="shared" ref="H148:H159" si="109">SUM(AF148)</f>
        <v>0</v>
      </c>
      <c r="I148" s="692">
        <f t="shared" ref="I148:I159" si="110">SUM(AG148)</f>
        <v>0</v>
      </c>
      <c r="J148" s="701">
        <f t="shared" ref="J148:J159" si="111">SUM(AH148)</f>
        <v>128.79</v>
      </c>
      <c r="K148" s="692">
        <f t="shared" ref="K148:K159" si="112">SUM(AI148)</f>
        <v>0</v>
      </c>
      <c r="L148" s="692">
        <f t="shared" ref="L148:L159" si="113">SUM(AJ148)</f>
        <v>0</v>
      </c>
      <c r="M148" s="701">
        <f t="shared" ref="M148:M159" si="114">SUM(AK148)</f>
        <v>23.44</v>
      </c>
      <c r="N148" s="701">
        <f t="shared" ref="N148:N159" si="115">SUM(AL148)</f>
        <v>13.93</v>
      </c>
      <c r="O148" s="692">
        <f t="shared" ref="O148:O159" si="116">SUM(AM148)</f>
        <v>0</v>
      </c>
      <c r="P148" s="701">
        <f t="shared" ref="P148:P159" si="117">SUM(AN148)</f>
        <v>36.1</v>
      </c>
      <c r="Q148" s="692">
        <f t="shared" ref="Q148:Q159" si="118">SUM(AO148)</f>
        <v>0</v>
      </c>
      <c r="R148" s="692">
        <f t="shared" ref="R148:R159" si="119">SUM(AP148)</f>
        <v>0</v>
      </c>
      <c r="S148" s="701">
        <f t="shared" ref="S148:S159" si="120">SUM(AQ148)</f>
        <v>8.73</v>
      </c>
      <c r="T148" s="692">
        <f t="shared" ref="T148:T159" si="121">SUM(AR148)</f>
        <v>0</v>
      </c>
      <c r="U148" s="692">
        <f t="shared" ref="U148:U159" si="122">SUM(AS148)</f>
        <v>0</v>
      </c>
      <c r="V148" s="692">
        <f t="shared" ref="V148:V159" si="123">SUM(AT148)</f>
        <v>0</v>
      </c>
      <c r="W148" s="692">
        <f>'Forma 11'!$Z$152</f>
        <v>0</v>
      </c>
      <c r="X148" s="692">
        <f>SUM('Forma 9'!$X$147,'Forma 10'!$X$147,'Forma 12'!$X$148)</f>
        <v>0</v>
      </c>
      <c r="Y148" s="692">
        <f>SUM('Forma 9'!$Y$147,'Forma 10'!$Y$147,'Forma 12'!$Y$148)</f>
        <v>0</v>
      </c>
      <c r="Z148" s="762">
        <f>'Forma 12'!Z148</f>
        <v>7.3935308323831244</v>
      </c>
      <c r="AA148" s="692">
        <f>SUM('Forma 9'!$AA$147,'Forma 10'!$AA$147,'Forma 12'!$AA$148,)</f>
        <v>0</v>
      </c>
      <c r="AB148" s="735">
        <f>SUM('Forma 9'!$AB$147,'Forma 10'!$AB$147,'Forma 12'!$AB$148)</f>
        <v>1030.8821642581847</v>
      </c>
      <c r="AC148" s="733">
        <v>514.14</v>
      </c>
      <c r="AD148" s="730"/>
      <c r="AE148" s="730"/>
      <c r="AF148" s="730"/>
      <c r="AG148" s="731"/>
      <c r="AH148" s="736">
        <v>128.79</v>
      </c>
      <c r="AI148" s="731"/>
      <c r="AJ148" s="731"/>
      <c r="AK148" s="736">
        <v>23.44</v>
      </c>
      <c r="AL148" s="736">
        <v>13.93</v>
      </c>
      <c r="AM148" s="731"/>
      <c r="AN148" s="736">
        <v>36.1</v>
      </c>
      <c r="AO148" s="731"/>
      <c r="AP148" s="731"/>
      <c r="AQ148" s="736">
        <v>8.73</v>
      </c>
      <c r="AR148" s="731"/>
      <c r="AS148" s="731"/>
      <c r="AT148" s="731"/>
      <c r="AU148" s="731"/>
    </row>
    <row r="149" spans="1:47" s="329" customFormat="1" ht="13.2" x14ac:dyDescent="0.25">
      <c r="B149" s="287" t="s">
        <v>349</v>
      </c>
      <c r="C149" s="355" t="s">
        <v>350</v>
      </c>
      <c r="D149" s="396">
        <f t="shared" si="105"/>
        <v>0</v>
      </c>
      <c r="E149" s="690">
        <f t="shared" si="106"/>
        <v>0</v>
      </c>
      <c r="F149" s="691">
        <f t="shared" si="107"/>
        <v>0</v>
      </c>
      <c r="G149" s="691">
        <f t="shared" si="108"/>
        <v>0</v>
      </c>
      <c r="H149" s="691">
        <f t="shared" si="109"/>
        <v>0</v>
      </c>
      <c r="I149" s="692">
        <f t="shared" si="110"/>
        <v>0</v>
      </c>
      <c r="J149" s="692">
        <f t="shared" si="111"/>
        <v>0</v>
      </c>
      <c r="K149" s="692">
        <f t="shared" si="112"/>
        <v>0</v>
      </c>
      <c r="L149" s="692">
        <f t="shared" si="113"/>
        <v>0</v>
      </c>
      <c r="M149" s="692">
        <f t="shared" si="114"/>
        <v>0</v>
      </c>
      <c r="N149" s="692">
        <f t="shared" si="115"/>
        <v>0</v>
      </c>
      <c r="O149" s="692">
        <f t="shared" si="116"/>
        <v>0</v>
      </c>
      <c r="P149" s="692">
        <f t="shared" si="117"/>
        <v>0</v>
      </c>
      <c r="Q149" s="692">
        <f t="shared" si="118"/>
        <v>0</v>
      </c>
      <c r="R149" s="692">
        <f t="shared" si="119"/>
        <v>0</v>
      </c>
      <c r="S149" s="692">
        <f t="shared" si="120"/>
        <v>0</v>
      </c>
      <c r="T149" s="692">
        <f t="shared" si="121"/>
        <v>0</v>
      </c>
      <c r="U149" s="692">
        <f t="shared" si="122"/>
        <v>0</v>
      </c>
      <c r="V149" s="692">
        <f t="shared" si="123"/>
        <v>0</v>
      </c>
      <c r="W149" s="692">
        <f>'Forma 11'!$Z$153</f>
        <v>0</v>
      </c>
      <c r="X149" s="692">
        <f>SUM('Forma 9'!$X$148,'Forma 10'!$X$148,'Forma 12'!$X$149)</f>
        <v>0</v>
      </c>
      <c r="Y149" s="692">
        <f>SUM('Forma 9'!$Y$148,'Forma 10'!$Y$148,'Forma 12'!$Y$149)</f>
        <v>0</v>
      </c>
      <c r="Z149" s="760">
        <f>'Forma 12'!Z149</f>
        <v>0</v>
      </c>
      <c r="AA149" s="692">
        <f>SUM('Forma 9'!$AA$148,'Forma 10'!$AA$148,'Forma 12'!$AA$149,)</f>
        <v>0</v>
      </c>
      <c r="AB149" s="693">
        <f>SUM('Forma 9'!$AB$148,'Forma 10'!$AB$148,'Forma 12'!$AB$149)</f>
        <v>0</v>
      </c>
      <c r="AC149" s="729"/>
      <c r="AD149" s="730"/>
      <c r="AE149" s="730"/>
      <c r="AF149" s="730"/>
      <c r="AG149" s="731"/>
      <c r="AH149" s="731"/>
      <c r="AI149" s="731"/>
      <c r="AJ149" s="731"/>
      <c r="AK149" s="731"/>
      <c r="AL149" s="731"/>
      <c r="AM149" s="731"/>
      <c r="AN149" s="731"/>
      <c r="AO149" s="731"/>
      <c r="AP149" s="731"/>
      <c r="AQ149" s="731"/>
      <c r="AR149" s="731"/>
      <c r="AS149" s="731"/>
      <c r="AT149" s="731"/>
      <c r="AU149" s="731"/>
    </row>
    <row r="150" spans="1:47" s="329" customFormat="1" ht="13.2" x14ac:dyDescent="0.25">
      <c r="B150" s="287" t="s">
        <v>351</v>
      </c>
      <c r="C150" s="355" t="s">
        <v>352</v>
      </c>
      <c r="D150" s="396">
        <f t="shared" si="105"/>
        <v>6922.1820504617262</v>
      </c>
      <c r="E150" s="700">
        <f t="shared" si="106"/>
        <v>193.67</v>
      </c>
      <c r="F150" s="691">
        <f t="shared" si="107"/>
        <v>0</v>
      </c>
      <c r="G150" s="691">
        <f t="shared" si="108"/>
        <v>0</v>
      </c>
      <c r="H150" s="691">
        <f t="shared" si="109"/>
        <v>0</v>
      </c>
      <c r="I150" s="692">
        <f t="shared" si="110"/>
        <v>0</v>
      </c>
      <c r="J150" s="701">
        <f t="shared" si="111"/>
        <v>48.52</v>
      </c>
      <c r="K150" s="692">
        <f t="shared" si="112"/>
        <v>0</v>
      </c>
      <c r="L150" s="692">
        <f t="shared" si="113"/>
        <v>0</v>
      </c>
      <c r="M150" s="701">
        <f t="shared" si="114"/>
        <v>1414.07</v>
      </c>
      <c r="N150" s="701">
        <f t="shared" si="115"/>
        <v>5.25</v>
      </c>
      <c r="O150" s="692">
        <f t="shared" si="116"/>
        <v>0</v>
      </c>
      <c r="P150" s="701">
        <f t="shared" si="117"/>
        <v>13.6</v>
      </c>
      <c r="Q150" s="692">
        <f t="shared" si="118"/>
        <v>0</v>
      </c>
      <c r="R150" s="692">
        <f t="shared" si="119"/>
        <v>0</v>
      </c>
      <c r="S150" s="701">
        <f t="shared" si="120"/>
        <v>3.29</v>
      </c>
      <c r="T150" s="692">
        <f t="shared" si="121"/>
        <v>0</v>
      </c>
      <c r="U150" s="692">
        <f t="shared" si="122"/>
        <v>0</v>
      </c>
      <c r="V150" s="692">
        <f t="shared" si="123"/>
        <v>0</v>
      </c>
      <c r="W150" s="692">
        <f>'Forma 11'!$Z$154</f>
        <v>0</v>
      </c>
      <c r="X150" s="692">
        <f>SUM('Forma 9'!$X$149,'Forma 10'!$X$149,'Forma 12'!$X$150)</f>
        <v>0</v>
      </c>
      <c r="Y150" s="692">
        <f>SUM('Forma 9'!$Y$149,'Forma 10'!$Y$149,'Forma 12'!$Y$150)</f>
        <v>0</v>
      </c>
      <c r="Z150" s="762">
        <f>'Forma 12'!Z150</f>
        <v>2.785166748175548</v>
      </c>
      <c r="AA150" s="692">
        <f>SUM('Forma 9'!$AA$149,'Forma 10'!$AA$149,'Forma 12'!$AA$150,)</f>
        <v>0</v>
      </c>
      <c r="AB150" s="735">
        <f>SUM('Forma 9'!$AB$149,'Forma 10'!$AB$149,'Forma 12'!$AB$150)</f>
        <v>5240.9968837135511</v>
      </c>
      <c r="AC150" s="733">
        <v>193.67</v>
      </c>
      <c r="AD150" s="730"/>
      <c r="AE150" s="730"/>
      <c r="AF150" s="730"/>
      <c r="AG150" s="731"/>
      <c r="AH150" s="736">
        <v>48.52</v>
      </c>
      <c r="AI150" s="731"/>
      <c r="AJ150" s="731"/>
      <c r="AK150" s="736">
        <v>1414.07</v>
      </c>
      <c r="AL150" s="736">
        <v>5.25</v>
      </c>
      <c r="AM150" s="731"/>
      <c r="AN150" s="736">
        <v>13.6</v>
      </c>
      <c r="AO150" s="731"/>
      <c r="AP150" s="731"/>
      <c r="AQ150" s="736">
        <v>3.29</v>
      </c>
      <c r="AR150" s="731"/>
      <c r="AS150" s="731"/>
      <c r="AT150" s="731"/>
      <c r="AU150" s="731"/>
    </row>
    <row r="151" spans="1:47" s="329" customFormat="1" ht="13.2" x14ac:dyDescent="0.25">
      <c r="B151" s="287" t="s">
        <v>353</v>
      </c>
      <c r="C151" s="355" t="s">
        <v>354</v>
      </c>
      <c r="D151" s="396">
        <f t="shared" si="105"/>
        <v>1245.43</v>
      </c>
      <c r="E151" s="690">
        <f t="shared" si="106"/>
        <v>0</v>
      </c>
      <c r="F151" s="691">
        <f t="shared" si="107"/>
        <v>0</v>
      </c>
      <c r="G151" s="691">
        <f t="shared" si="108"/>
        <v>0</v>
      </c>
      <c r="H151" s="691">
        <f t="shared" si="109"/>
        <v>0</v>
      </c>
      <c r="I151" s="692">
        <f t="shared" si="110"/>
        <v>0</v>
      </c>
      <c r="J151" s="692">
        <f t="shared" si="111"/>
        <v>0</v>
      </c>
      <c r="K151" s="692">
        <f t="shared" si="112"/>
        <v>0</v>
      </c>
      <c r="L151" s="692">
        <f t="shared" si="113"/>
        <v>0</v>
      </c>
      <c r="M151" s="701">
        <f t="shared" si="114"/>
        <v>1050.74</v>
      </c>
      <c r="N151" s="692">
        <f t="shared" si="115"/>
        <v>0</v>
      </c>
      <c r="O151" s="692">
        <f t="shared" si="116"/>
        <v>0</v>
      </c>
      <c r="P151" s="692">
        <f t="shared" si="117"/>
        <v>0</v>
      </c>
      <c r="Q151" s="692">
        <f t="shared" si="118"/>
        <v>0</v>
      </c>
      <c r="R151" s="692">
        <f t="shared" si="119"/>
        <v>0</v>
      </c>
      <c r="S151" s="692">
        <f t="shared" si="120"/>
        <v>0</v>
      </c>
      <c r="T151" s="692">
        <f t="shared" si="121"/>
        <v>0</v>
      </c>
      <c r="U151" s="692">
        <f t="shared" si="122"/>
        <v>0</v>
      </c>
      <c r="V151" s="692">
        <f t="shared" si="123"/>
        <v>0</v>
      </c>
      <c r="W151" s="692">
        <f>'Forma 11'!$Z$155</f>
        <v>0</v>
      </c>
      <c r="X151" s="692">
        <f>SUM('Forma 9'!$X$150,'Forma 10'!$X$150,'Forma 12'!$X$151)</f>
        <v>0</v>
      </c>
      <c r="Y151" s="692">
        <f>SUM('Forma 9'!$Y$150,'Forma 10'!$Y$150,'Forma 12'!$Y$151)</f>
        <v>0</v>
      </c>
      <c r="Z151" s="760">
        <f>'Forma 12'!Z151</f>
        <v>0</v>
      </c>
      <c r="AA151" s="692">
        <f>SUM('Forma 9'!$AA$150,'Forma 10'!$AA$150,'Forma 12'!$AA$151,)</f>
        <v>0</v>
      </c>
      <c r="AB151" s="735">
        <f>SUM('Forma 9'!$AB$150,'Forma 10'!$AB$150,'Forma 12'!$AB$151)</f>
        <v>194.69</v>
      </c>
      <c r="AC151" s="729"/>
      <c r="AD151" s="730"/>
      <c r="AE151" s="730"/>
      <c r="AF151" s="730"/>
      <c r="AG151" s="731"/>
      <c r="AH151" s="731"/>
      <c r="AI151" s="731"/>
      <c r="AJ151" s="731"/>
      <c r="AK151" s="736">
        <v>1050.74</v>
      </c>
      <c r="AL151" s="731"/>
      <c r="AM151" s="731"/>
      <c r="AN151" s="731"/>
      <c r="AO151" s="731"/>
      <c r="AP151" s="731"/>
      <c r="AQ151" s="731"/>
      <c r="AR151" s="731"/>
      <c r="AS151" s="731"/>
      <c r="AT151" s="731"/>
      <c r="AU151" s="731"/>
    </row>
    <row r="152" spans="1:47" s="329" customFormat="1" ht="13.2" x14ac:dyDescent="0.25">
      <c r="B152" s="287" t="s">
        <v>355</v>
      </c>
      <c r="C152" s="355" t="s">
        <v>356</v>
      </c>
      <c r="D152" s="396">
        <f t="shared" si="105"/>
        <v>1877.4162508746317</v>
      </c>
      <c r="E152" s="700">
        <f t="shared" si="106"/>
        <v>524.35</v>
      </c>
      <c r="F152" s="691">
        <f t="shared" si="107"/>
        <v>0</v>
      </c>
      <c r="G152" s="691">
        <f t="shared" si="108"/>
        <v>0</v>
      </c>
      <c r="H152" s="691">
        <f t="shared" si="109"/>
        <v>0</v>
      </c>
      <c r="I152" s="692">
        <f t="shared" si="110"/>
        <v>0</v>
      </c>
      <c r="J152" s="701">
        <f t="shared" si="111"/>
        <v>131.34</v>
      </c>
      <c r="K152" s="692">
        <f t="shared" si="112"/>
        <v>0</v>
      </c>
      <c r="L152" s="692">
        <f t="shared" si="113"/>
        <v>0</v>
      </c>
      <c r="M152" s="701">
        <f t="shared" si="114"/>
        <v>23.9</v>
      </c>
      <c r="N152" s="701">
        <f t="shared" si="115"/>
        <v>14.2</v>
      </c>
      <c r="O152" s="692">
        <f t="shared" si="116"/>
        <v>0</v>
      </c>
      <c r="P152" s="701">
        <f t="shared" si="117"/>
        <v>36.82</v>
      </c>
      <c r="Q152" s="692">
        <f t="shared" si="118"/>
        <v>0</v>
      </c>
      <c r="R152" s="692">
        <f t="shared" si="119"/>
        <v>0</v>
      </c>
      <c r="S152" s="701">
        <f t="shared" si="120"/>
        <v>8.9</v>
      </c>
      <c r="T152" s="692">
        <f t="shared" si="121"/>
        <v>0</v>
      </c>
      <c r="U152" s="692">
        <f t="shared" si="122"/>
        <v>0</v>
      </c>
      <c r="V152" s="692">
        <f t="shared" si="123"/>
        <v>0</v>
      </c>
      <c r="W152" s="692">
        <f>'Forma 11'!$Z$156</f>
        <v>0</v>
      </c>
      <c r="X152" s="692">
        <f>SUM('Forma 9'!$X$151,'Forma 10'!$X$151,'Forma 12'!$X$152)</f>
        <v>0</v>
      </c>
      <c r="Y152" s="692">
        <f>SUM('Forma 9'!$Y$151,'Forma 10'!$Y$151,'Forma 12'!$Y$152)</f>
        <v>0</v>
      </c>
      <c r="Z152" s="762">
        <f>'Forma 12'!Z152</f>
        <v>7.5401408206894551</v>
      </c>
      <c r="AA152" s="692">
        <f>SUM('Forma 9'!$AA$151,'Forma 10'!$AA$151,'Forma 12'!$AA$152,)</f>
        <v>0</v>
      </c>
      <c r="AB152" s="735">
        <f>SUM('Forma 9'!$AB$151,'Forma 10'!$AB$151,'Forma 12'!$AB$152)</f>
        <v>1130.3661100539423</v>
      </c>
      <c r="AC152" s="733">
        <v>524.35</v>
      </c>
      <c r="AD152" s="730"/>
      <c r="AE152" s="730"/>
      <c r="AF152" s="730"/>
      <c r="AG152" s="731"/>
      <c r="AH152" s="736">
        <v>131.34</v>
      </c>
      <c r="AI152" s="731"/>
      <c r="AJ152" s="731"/>
      <c r="AK152" s="736">
        <v>23.9</v>
      </c>
      <c r="AL152" s="736">
        <v>14.2</v>
      </c>
      <c r="AM152" s="731"/>
      <c r="AN152" s="736">
        <v>36.82</v>
      </c>
      <c r="AO152" s="731"/>
      <c r="AP152" s="731"/>
      <c r="AQ152" s="736">
        <v>8.9</v>
      </c>
      <c r="AR152" s="731"/>
      <c r="AS152" s="731"/>
      <c r="AT152" s="731"/>
      <c r="AU152" s="731"/>
    </row>
    <row r="153" spans="1:47" s="329" customFormat="1" ht="13.2" x14ac:dyDescent="0.25">
      <c r="B153" s="287" t="s">
        <v>357</v>
      </c>
      <c r="C153" s="355" t="s">
        <v>358</v>
      </c>
      <c r="D153" s="396">
        <f t="shared" si="105"/>
        <v>0</v>
      </c>
      <c r="E153" s="690">
        <f t="shared" si="106"/>
        <v>0</v>
      </c>
      <c r="F153" s="691">
        <f t="shared" si="107"/>
        <v>0</v>
      </c>
      <c r="G153" s="691">
        <f t="shared" si="108"/>
        <v>0</v>
      </c>
      <c r="H153" s="691">
        <f t="shared" si="109"/>
        <v>0</v>
      </c>
      <c r="I153" s="692">
        <f t="shared" si="110"/>
        <v>0</v>
      </c>
      <c r="J153" s="692">
        <f t="shared" si="111"/>
        <v>0</v>
      </c>
      <c r="K153" s="692">
        <f t="shared" si="112"/>
        <v>0</v>
      </c>
      <c r="L153" s="692">
        <f t="shared" si="113"/>
        <v>0</v>
      </c>
      <c r="M153" s="692">
        <f t="shared" si="114"/>
        <v>0</v>
      </c>
      <c r="N153" s="692">
        <f t="shared" si="115"/>
        <v>0</v>
      </c>
      <c r="O153" s="692">
        <f t="shared" si="116"/>
        <v>0</v>
      </c>
      <c r="P153" s="692">
        <f t="shared" si="117"/>
        <v>0</v>
      </c>
      <c r="Q153" s="692">
        <f t="shared" si="118"/>
        <v>0</v>
      </c>
      <c r="R153" s="692">
        <f t="shared" si="119"/>
        <v>0</v>
      </c>
      <c r="S153" s="692">
        <f t="shared" si="120"/>
        <v>0</v>
      </c>
      <c r="T153" s="692">
        <f t="shared" si="121"/>
        <v>0</v>
      </c>
      <c r="U153" s="692">
        <f t="shared" si="122"/>
        <v>0</v>
      </c>
      <c r="V153" s="692">
        <f t="shared" si="123"/>
        <v>0</v>
      </c>
      <c r="W153" s="692">
        <f>'Forma 11'!$Z$157</f>
        <v>0</v>
      </c>
      <c r="X153" s="692">
        <f>SUM('Forma 9'!$X$152,'Forma 10'!$X$152,'Forma 12'!$X$153)</f>
        <v>0</v>
      </c>
      <c r="Y153" s="692">
        <f>SUM('Forma 9'!$Y$152,'Forma 10'!$Y$152,'Forma 12'!$Y$153)</f>
        <v>0</v>
      </c>
      <c r="Z153" s="760">
        <f>'Forma 12'!Z153</f>
        <v>0</v>
      </c>
      <c r="AA153" s="692">
        <f>SUM('Forma 9'!$AA$152,'Forma 10'!$AA$152,'Forma 12'!$AA$153,)</f>
        <v>0</v>
      </c>
      <c r="AB153" s="693">
        <f>SUM('Forma 9'!$AB$152,'Forma 10'!$AB$152,'Forma 12'!$AB$153)</f>
        <v>0</v>
      </c>
      <c r="AC153" s="729"/>
      <c r="AD153" s="730"/>
      <c r="AE153" s="730"/>
      <c r="AF153" s="730"/>
      <c r="AG153" s="731"/>
      <c r="AH153" s="731"/>
      <c r="AI153" s="731"/>
      <c r="AJ153" s="731"/>
      <c r="AK153" s="731"/>
      <c r="AL153" s="731"/>
      <c r="AM153" s="731"/>
      <c r="AN153" s="731"/>
      <c r="AO153" s="731"/>
      <c r="AP153" s="731"/>
      <c r="AQ153" s="731"/>
      <c r="AR153" s="731"/>
      <c r="AS153" s="731"/>
      <c r="AT153" s="731"/>
      <c r="AU153" s="731"/>
    </row>
    <row r="154" spans="1:47" s="329" customFormat="1" ht="13.2" x14ac:dyDescent="0.25">
      <c r="B154" s="287" t="s">
        <v>359</v>
      </c>
      <c r="C154" s="355" t="s">
        <v>360</v>
      </c>
      <c r="D154" s="396">
        <f t="shared" si="105"/>
        <v>2069.3000046064481</v>
      </c>
      <c r="E154" s="700">
        <f t="shared" si="106"/>
        <v>869.64</v>
      </c>
      <c r="F154" s="691">
        <f t="shared" si="107"/>
        <v>0</v>
      </c>
      <c r="G154" s="691">
        <f t="shared" si="108"/>
        <v>0</v>
      </c>
      <c r="H154" s="691">
        <f t="shared" si="109"/>
        <v>0</v>
      </c>
      <c r="I154" s="692">
        <f t="shared" si="110"/>
        <v>0</v>
      </c>
      <c r="J154" s="701">
        <f t="shared" si="111"/>
        <v>217.84</v>
      </c>
      <c r="K154" s="692">
        <f t="shared" si="112"/>
        <v>0</v>
      </c>
      <c r="L154" s="692">
        <f t="shared" si="113"/>
        <v>0</v>
      </c>
      <c r="M154" s="701">
        <f t="shared" si="114"/>
        <v>39.64</v>
      </c>
      <c r="N154" s="701">
        <f t="shared" si="115"/>
        <v>23.55</v>
      </c>
      <c r="O154" s="692">
        <f t="shared" si="116"/>
        <v>0</v>
      </c>
      <c r="P154" s="701">
        <f t="shared" si="117"/>
        <v>61.07</v>
      </c>
      <c r="Q154" s="692">
        <f t="shared" si="118"/>
        <v>0</v>
      </c>
      <c r="R154" s="692">
        <f t="shared" si="119"/>
        <v>0</v>
      </c>
      <c r="S154" s="701">
        <f t="shared" si="120"/>
        <v>14.76</v>
      </c>
      <c r="T154" s="692">
        <f t="shared" si="121"/>
        <v>0</v>
      </c>
      <c r="U154" s="692">
        <f t="shared" si="122"/>
        <v>0</v>
      </c>
      <c r="V154" s="692">
        <f t="shared" si="123"/>
        <v>0</v>
      </c>
      <c r="W154" s="692">
        <f>'Forma 11'!$Z$158</f>
        <v>0</v>
      </c>
      <c r="X154" s="692">
        <f>SUM('Forma 9'!$X$153,'Forma 10'!$X$153,'Forma 12'!$X$154)</f>
        <v>0</v>
      </c>
      <c r="Y154" s="692">
        <f>SUM('Forma 9'!$Y$153,'Forma 10'!$Y$153,'Forma 12'!$Y$154)</f>
        <v>0</v>
      </c>
      <c r="Z154" s="762">
        <f>'Forma 12'!Z154</f>
        <v>12.50566279067214</v>
      </c>
      <c r="AA154" s="692">
        <f>SUM('Forma 9'!$AA$153,'Forma 10'!$AA$153,'Forma 12'!$AA$154,)</f>
        <v>0</v>
      </c>
      <c r="AB154" s="735">
        <f>SUM('Forma 9'!$AB$153,'Forma 10'!$AB$153,'Forma 12'!$AB$154)</f>
        <v>830.29434181577574</v>
      </c>
      <c r="AC154" s="733">
        <v>869.64</v>
      </c>
      <c r="AD154" s="730"/>
      <c r="AE154" s="730"/>
      <c r="AF154" s="730"/>
      <c r="AG154" s="731"/>
      <c r="AH154" s="736">
        <v>217.84</v>
      </c>
      <c r="AI154" s="731"/>
      <c r="AJ154" s="731"/>
      <c r="AK154" s="736">
        <v>39.64</v>
      </c>
      <c r="AL154" s="736">
        <v>23.55</v>
      </c>
      <c r="AM154" s="731"/>
      <c r="AN154" s="736">
        <v>61.07</v>
      </c>
      <c r="AO154" s="731"/>
      <c r="AP154" s="731"/>
      <c r="AQ154" s="736">
        <v>14.76</v>
      </c>
      <c r="AR154" s="731"/>
      <c r="AS154" s="731"/>
      <c r="AT154" s="731"/>
      <c r="AU154" s="731"/>
    </row>
    <row r="155" spans="1:47" s="329" customFormat="1" ht="13.2" x14ac:dyDescent="0.25">
      <c r="B155" s="287" t="s">
        <v>361</v>
      </c>
      <c r="C155" s="355" t="s">
        <v>362</v>
      </c>
      <c r="D155" s="396">
        <f t="shared" si="105"/>
        <v>25067.103577921967</v>
      </c>
      <c r="E155" s="700">
        <f t="shared" si="106"/>
        <v>10534.62</v>
      </c>
      <c r="F155" s="691">
        <f t="shared" si="107"/>
        <v>0</v>
      </c>
      <c r="G155" s="691">
        <f t="shared" si="108"/>
        <v>0</v>
      </c>
      <c r="H155" s="691">
        <f t="shared" si="109"/>
        <v>0</v>
      </c>
      <c r="I155" s="692">
        <f t="shared" si="110"/>
        <v>0</v>
      </c>
      <c r="J155" s="701">
        <f t="shared" si="111"/>
        <v>2638.84</v>
      </c>
      <c r="K155" s="692">
        <f t="shared" si="112"/>
        <v>0</v>
      </c>
      <c r="L155" s="692">
        <f t="shared" si="113"/>
        <v>0</v>
      </c>
      <c r="M155" s="701">
        <f t="shared" si="114"/>
        <v>480.21</v>
      </c>
      <c r="N155" s="701">
        <f t="shared" si="115"/>
        <v>285.32</v>
      </c>
      <c r="O155" s="692">
        <f t="shared" si="116"/>
        <v>0</v>
      </c>
      <c r="P155" s="701">
        <f t="shared" si="117"/>
        <v>739.73</v>
      </c>
      <c r="Q155" s="692">
        <f t="shared" si="118"/>
        <v>0</v>
      </c>
      <c r="R155" s="692">
        <f t="shared" si="119"/>
        <v>0</v>
      </c>
      <c r="S155" s="701">
        <f t="shared" si="120"/>
        <v>178.89</v>
      </c>
      <c r="T155" s="692">
        <f t="shared" si="121"/>
        <v>0</v>
      </c>
      <c r="U155" s="692">
        <f t="shared" si="122"/>
        <v>0</v>
      </c>
      <c r="V155" s="692">
        <f t="shared" si="123"/>
        <v>0</v>
      </c>
      <c r="W155" s="647">
        <f>'Forma 11'!$Z$159+IFERROR(('Forma 12'!$W$18/'Forma 12'!$D$18*'Forma 11'!$AY$195),0)</f>
        <v>0</v>
      </c>
      <c r="X155" s="647">
        <f>SUM('Forma 9'!$X$154,'Forma 10'!$X$154,'Forma 12'!$X$155)+IFERROR(('Forma 12'!$X$18/'Forma 12'!$D$18*'Forma 11'!$AY$195),0)</f>
        <v>0</v>
      </c>
      <c r="Y155" s="647">
        <f>SUM('Forma 9'!$Y$154,'Forma 10'!$Y$154,'Forma 12'!$Y$155)+IFERROR(('Forma 12'!$Y$18/'Forma 12'!$D$18*'Forma 11'!$AY$195),0)</f>
        <v>0</v>
      </c>
      <c r="Z155" s="762">
        <f>'Forma 12'!Z155</f>
        <v>151.49084391455892</v>
      </c>
      <c r="AA155" s="647">
        <f t="array" ref="AA155">SUM('Forma 9'!$AA$154,'Forma 10'!$AA$154,'Forma 12'!$AA$155)+IFERROR(('Forma 12'!$AA$18/'Forma 12'!$D$18*'Forma 11'!$AY$195),0)</f>
        <v>0</v>
      </c>
      <c r="AB155" s="735">
        <f>SUM('Forma 9'!$AB$154,'Forma 10'!$AB$154,'Forma 12'!$AB$155)+IFERROR(('Forma 12'!$AB$18/'Forma 12'!$D$18*'Forma 11'!$AY$195),0)</f>
        <v>10058.00273400741</v>
      </c>
      <c r="AC155" s="733">
        <v>10534.62</v>
      </c>
      <c r="AD155" s="730"/>
      <c r="AE155" s="730"/>
      <c r="AF155" s="730"/>
      <c r="AG155" s="731"/>
      <c r="AH155" s="736">
        <v>2638.84</v>
      </c>
      <c r="AI155" s="731" t="s">
        <v>450</v>
      </c>
      <c r="AJ155" s="731" t="s">
        <v>450</v>
      </c>
      <c r="AK155" s="736">
        <v>480.21</v>
      </c>
      <c r="AL155" s="736">
        <v>285.32</v>
      </c>
      <c r="AM155" s="737"/>
      <c r="AN155" s="736">
        <v>739.73</v>
      </c>
      <c r="AO155" s="737"/>
      <c r="AP155" s="737"/>
      <c r="AQ155" s="736">
        <v>178.89</v>
      </c>
      <c r="AR155" s="737"/>
      <c r="AS155" s="737"/>
      <c r="AT155" s="737"/>
      <c r="AU155" s="737"/>
    </row>
    <row r="156" spans="1:47" s="329" customFormat="1" ht="13.2" x14ac:dyDescent="0.25">
      <c r="B156" s="287" t="s">
        <v>363</v>
      </c>
      <c r="C156" s="355" t="s">
        <v>364</v>
      </c>
      <c r="D156" s="396">
        <f t="shared" si="105"/>
        <v>5689.8798273422526</v>
      </c>
      <c r="E156" s="700">
        <f t="shared" si="106"/>
        <v>2391.21</v>
      </c>
      <c r="F156" s="691">
        <f t="shared" si="107"/>
        <v>0</v>
      </c>
      <c r="G156" s="691">
        <f t="shared" si="108"/>
        <v>0</v>
      </c>
      <c r="H156" s="691">
        <f t="shared" si="109"/>
        <v>0</v>
      </c>
      <c r="I156" s="692">
        <f t="shared" si="110"/>
        <v>0</v>
      </c>
      <c r="J156" s="701">
        <f t="shared" si="111"/>
        <v>598.98</v>
      </c>
      <c r="K156" s="692">
        <f t="shared" si="112"/>
        <v>0</v>
      </c>
      <c r="L156" s="692">
        <f t="shared" si="113"/>
        <v>0</v>
      </c>
      <c r="M156" s="701">
        <f t="shared" si="114"/>
        <v>109</v>
      </c>
      <c r="N156" s="701">
        <f t="shared" si="115"/>
        <v>64.760000000000005</v>
      </c>
      <c r="O156" s="692">
        <f t="shared" si="116"/>
        <v>0</v>
      </c>
      <c r="P156" s="701">
        <f t="shared" si="117"/>
        <v>167.91</v>
      </c>
      <c r="Q156" s="692">
        <f t="shared" si="118"/>
        <v>0</v>
      </c>
      <c r="R156" s="692">
        <f t="shared" si="119"/>
        <v>0</v>
      </c>
      <c r="S156" s="701">
        <f t="shared" si="120"/>
        <v>40.61</v>
      </c>
      <c r="T156" s="692">
        <f t="shared" si="121"/>
        <v>0</v>
      </c>
      <c r="U156" s="692">
        <f t="shared" si="122"/>
        <v>0</v>
      </c>
      <c r="V156" s="692">
        <f t="shared" si="123"/>
        <v>0</v>
      </c>
      <c r="W156" s="692">
        <f>'Forma 11'!$Z$160</f>
        <v>0</v>
      </c>
      <c r="X156" s="692">
        <f>SUM('Forma 9'!$X$155,'Forma 10'!$X$155,'Forma 12'!$X$156)</f>
        <v>0</v>
      </c>
      <c r="Y156" s="692">
        <f>SUM('Forma 9'!$Y$155,'Forma 10'!$Y$155,'Forma 12'!$Y$156)</f>
        <v>0</v>
      </c>
      <c r="Z156" s="762">
        <f>'Forma 12'!Z156</f>
        <v>34.386266836892979</v>
      </c>
      <c r="AA156" s="692">
        <f>SUM('Forma 9'!$AA$155,'Forma 10'!$AA$155,'Forma 12'!$AA$156,)</f>
        <v>0</v>
      </c>
      <c r="AB156" s="735">
        <f>SUM('Forma 9'!$AB$155,'Forma 10'!$AB$155,'Forma 12'!$AB$156)</f>
        <v>2283.023560505359</v>
      </c>
      <c r="AC156" s="733">
        <v>2391.21</v>
      </c>
      <c r="AD156" s="730"/>
      <c r="AE156" s="730"/>
      <c r="AF156" s="730"/>
      <c r="AG156" s="731"/>
      <c r="AH156" s="736">
        <v>598.98</v>
      </c>
      <c r="AI156" s="731"/>
      <c r="AJ156" s="731"/>
      <c r="AK156" s="736">
        <v>109</v>
      </c>
      <c r="AL156" s="736">
        <v>64.760000000000005</v>
      </c>
      <c r="AM156" s="731"/>
      <c r="AN156" s="736">
        <v>167.91</v>
      </c>
      <c r="AO156" s="731"/>
      <c r="AP156" s="731"/>
      <c r="AQ156" s="736">
        <v>40.61</v>
      </c>
      <c r="AR156" s="731"/>
      <c r="AS156" s="731"/>
      <c r="AT156" s="731"/>
      <c r="AU156" s="731"/>
    </row>
    <row r="157" spans="1:47" s="329" customFormat="1" ht="13.2" x14ac:dyDescent="0.25">
      <c r="B157" s="287" t="s">
        <v>452</v>
      </c>
      <c r="C157" s="355" t="s">
        <v>366</v>
      </c>
      <c r="D157" s="396">
        <f t="shared" si="105"/>
        <v>32151.383831291281</v>
      </c>
      <c r="E157" s="700">
        <f t="shared" si="106"/>
        <v>12342.26</v>
      </c>
      <c r="F157" s="691">
        <f t="shared" si="107"/>
        <v>0</v>
      </c>
      <c r="G157" s="691">
        <f t="shared" si="108"/>
        <v>0</v>
      </c>
      <c r="H157" s="691">
        <f t="shared" si="109"/>
        <v>0</v>
      </c>
      <c r="I157" s="692">
        <f t="shared" si="110"/>
        <v>0</v>
      </c>
      <c r="J157" s="701">
        <f t="shared" si="111"/>
        <v>1309.05</v>
      </c>
      <c r="K157" s="692">
        <f t="shared" si="112"/>
        <v>0</v>
      </c>
      <c r="L157" s="692">
        <f t="shared" si="113"/>
        <v>0</v>
      </c>
      <c r="M157" s="701">
        <f t="shared" si="114"/>
        <v>718.21</v>
      </c>
      <c r="N157" s="701">
        <f t="shared" si="115"/>
        <v>3621.54</v>
      </c>
      <c r="O157" s="692">
        <f t="shared" si="116"/>
        <v>0</v>
      </c>
      <c r="P157" s="701">
        <f t="shared" si="117"/>
        <v>1734.96</v>
      </c>
      <c r="Q157" s="692">
        <f t="shared" si="118"/>
        <v>0</v>
      </c>
      <c r="R157" s="692">
        <f t="shared" si="119"/>
        <v>0</v>
      </c>
      <c r="S157" s="701">
        <f t="shared" si="120"/>
        <v>232.74</v>
      </c>
      <c r="T157" s="692">
        <f t="shared" si="121"/>
        <v>0</v>
      </c>
      <c r="U157" s="692">
        <f t="shared" si="122"/>
        <v>0</v>
      </c>
      <c r="V157" s="692">
        <f t="shared" si="123"/>
        <v>0</v>
      </c>
      <c r="W157" s="692">
        <f>'Forma 11'!$Z$161</f>
        <v>0</v>
      </c>
      <c r="X157" s="692">
        <f>SUM('Forma 9'!$X$156,'Forma 10'!$X$156,'Forma 12'!$X$157)</f>
        <v>0</v>
      </c>
      <c r="Y157" s="692">
        <f>SUM('Forma 9'!$Y$156,'Forma 10'!$Y$156,'Forma 12'!$Y$157)</f>
        <v>0</v>
      </c>
      <c r="Z157" s="762">
        <f>'Forma 12'!Z157</f>
        <v>75.15006816511135</v>
      </c>
      <c r="AA157" s="692">
        <f>SUM('Forma 9'!$AA$156,'Forma 10'!$AA$156,'Forma 12'!$AA$157,)</f>
        <v>0</v>
      </c>
      <c r="AB157" s="735">
        <f>SUM('Forma 9'!$AB$156,'Forma 10'!$AB$156,'Forma 12'!$AB$157)</f>
        <v>12117.473763126167</v>
      </c>
      <c r="AC157" s="733">
        <v>12342.26</v>
      </c>
      <c r="AD157" s="730"/>
      <c r="AE157" s="730"/>
      <c r="AF157" s="730"/>
      <c r="AG157" s="731"/>
      <c r="AH157" s="736">
        <v>1309.05</v>
      </c>
      <c r="AI157" s="731"/>
      <c r="AJ157" s="731"/>
      <c r="AK157" s="736">
        <v>718.21</v>
      </c>
      <c r="AL157" s="736">
        <v>3621.54</v>
      </c>
      <c r="AM157" s="731"/>
      <c r="AN157" s="736">
        <v>1734.96</v>
      </c>
      <c r="AO157" s="731"/>
      <c r="AP157" s="731"/>
      <c r="AQ157" s="736">
        <v>232.74</v>
      </c>
      <c r="AR157" s="731"/>
      <c r="AS157" s="731"/>
      <c r="AT157" s="731"/>
      <c r="AU157" s="731"/>
    </row>
    <row r="158" spans="1:47" s="329" customFormat="1" ht="13.2" x14ac:dyDescent="0.25">
      <c r="B158" s="287" t="s">
        <v>453</v>
      </c>
      <c r="C158" s="355" t="s">
        <v>142</v>
      </c>
      <c r="D158" s="396">
        <f t="shared" si="105"/>
        <v>0</v>
      </c>
      <c r="E158" s="690">
        <f t="shared" si="106"/>
        <v>0</v>
      </c>
      <c r="F158" s="691">
        <f t="shared" si="107"/>
        <v>0</v>
      </c>
      <c r="G158" s="691">
        <f t="shared" si="108"/>
        <v>0</v>
      </c>
      <c r="H158" s="691">
        <f t="shared" si="109"/>
        <v>0</v>
      </c>
      <c r="I158" s="692">
        <f t="shared" si="110"/>
        <v>0</v>
      </c>
      <c r="J158" s="692">
        <f t="shared" si="111"/>
        <v>0</v>
      </c>
      <c r="K158" s="692">
        <f t="shared" si="112"/>
        <v>0</v>
      </c>
      <c r="L158" s="692">
        <f t="shared" si="113"/>
        <v>0</v>
      </c>
      <c r="M158" s="692">
        <f t="shared" si="114"/>
        <v>0</v>
      </c>
      <c r="N158" s="692">
        <f t="shared" si="115"/>
        <v>0</v>
      </c>
      <c r="O158" s="692">
        <f t="shared" si="116"/>
        <v>0</v>
      </c>
      <c r="P158" s="692">
        <f t="shared" si="117"/>
        <v>0</v>
      </c>
      <c r="Q158" s="692">
        <f t="shared" si="118"/>
        <v>0</v>
      </c>
      <c r="R158" s="692">
        <f t="shared" si="119"/>
        <v>0</v>
      </c>
      <c r="S158" s="692">
        <f t="shared" si="120"/>
        <v>0</v>
      </c>
      <c r="T158" s="692">
        <f t="shared" si="121"/>
        <v>0</v>
      </c>
      <c r="U158" s="692">
        <f t="shared" si="122"/>
        <v>0</v>
      </c>
      <c r="V158" s="692">
        <f t="shared" si="123"/>
        <v>0</v>
      </c>
      <c r="W158" s="692">
        <f>'Forma 11'!$Z$162</f>
        <v>0</v>
      </c>
      <c r="X158" s="692">
        <f>SUM('Forma 9'!$X$157,'Forma 10'!$X$157,'Forma 12'!$X$158)</f>
        <v>0</v>
      </c>
      <c r="Y158" s="692">
        <f>SUM('Forma 9'!$Y$157,'Forma 10'!$Y$157,'Forma 12'!$Y$158)</f>
        <v>0</v>
      </c>
      <c r="Z158" s="760">
        <f>'Forma 11'!$AC$162</f>
        <v>0</v>
      </c>
      <c r="AA158" s="692">
        <f>SUM('Forma 9'!$AA$157,'Forma 10'!$AA$157,'Forma 12'!$AA$158,)</f>
        <v>0</v>
      </c>
      <c r="AB158" s="693">
        <f>SUM('Forma 9'!$AB$157,'Forma 10'!$AB$157,'Forma 12'!$AB$158)</f>
        <v>0</v>
      </c>
      <c r="AC158" s="729"/>
      <c r="AD158" s="730"/>
      <c r="AE158" s="730"/>
      <c r="AF158" s="730"/>
      <c r="AG158" s="731"/>
      <c r="AH158" s="731"/>
      <c r="AI158" s="731"/>
      <c r="AJ158" s="731"/>
      <c r="AK158" s="731"/>
      <c r="AL158" s="731"/>
      <c r="AM158" s="731"/>
      <c r="AN158" s="731"/>
      <c r="AO158" s="731"/>
      <c r="AP158" s="731"/>
      <c r="AQ158" s="731"/>
      <c r="AR158" s="731"/>
      <c r="AS158" s="731"/>
      <c r="AT158" s="731"/>
      <c r="AU158" s="731"/>
    </row>
    <row r="159" spans="1:47" s="329" customFormat="1" ht="13.2" x14ac:dyDescent="0.25">
      <c r="B159" s="287" t="s">
        <v>454</v>
      </c>
      <c r="C159" s="355" t="s">
        <v>142</v>
      </c>
      <c r="D159" s="396">
        <f t="shared" si="105"/>
        <v>0</v>
      </c>
      <c r="E159" s="690">
        <f t="shared" si="106"/>
        <v>0</v>
      </c>
      <c r="F159" s="691">
        <f t="shared" si="107"/>
        <v>0</v>
      </c>
      <c r="G159" s="691">
        <f t="shared" si="108"/>
        <v>0</v>
      </c>
      <c r="H159" s="691">
        <f t="shared" si="109"/>
        <v>0</v>
      </c>
      <c r="I159" s="692">
        <f t="shared" si="110"/>
        <v>0</v>
      </c>
      <c r="J159" s="692">
        <f t="shared" si="111"/>
        <v>0</v>
      </c>
      <c r="K159" s="692">
        <f t="shared" si="112"/>
        <v>0</v>
      </c>
      <c r="L159" s="692">
        <f t="shared" si="113"/>
        <v>0</v>
      </c>
      <c r="M159" s="692">
        <f t="shared" si="114"/>
        <v>0</v>
      </c>
      <c r="N159" s="692">
        <f t="shared" si="115"/>
        <v>0</v>
      </c>
      <c r="O159" s="692">
        <f t="shared" si="116"/>
        <v>0</v>
      </c>
      <c r="P159" s="692">
        <f t="shared" si="117"/>
        <v>0</v>
      </c>
      <c r="Q159" s="692">
        <f t="shared" si="118"/>
        <v>0</v>
      </c>
      <c r="R159" s="692">
        <f t="shared" si="119"/>
        <v>0</v>
      </c>
      <c r="S159" s="692">
        <f t="shared" si="120"/>
        <v>0</v>
      </c>
      <c r="T159" s="692">
        <f t="shared" si="121"/>
        <v>0</v>
      </c>
      <c r="U159" s="692">
        <f t="shared" si="122"/>
        <v>0</v>
      </c>
      <c r="V159" s="692">
        <f t="shared" si="123"/>
        <v>0</v>
      </c>
      <c r="W159" s="692">
        <f>'Forma 11'!$Z$163</f>
        <v>0</v>
      </c>
      <c r="X159" s="692">
        <f>SUM('Forma 9'!$X$158,'Forma 10'!$X$158,'Forma 12'!$X$159)</f>
        <v>0</v>
      </c>
      <c r="Y159" s="692">
        <f>SUM('Forma 9'!$Y$158,'Forma 10'!$Y$158,'Forma 12'!$Y$159)</f>
        <v>0</v>
      </c>
      <c r="Z159" s="760">
        <f>'Forma 11'!$AC$163</f>
        <v>0</v>
      </c>
      <c r="AA159" s="692">
        <f>SUM('Forma 9'!$AA$158,'Forma 10'!$AA$158,'Forma 12'!$AA$159,)</f>
        <v>0</v>
      </c>
      <c r="AB159" s="693">
        <f>SUM('Forma 9'!$AB$158,'Forma 10'!$AB$158,'Forma 12'!$AB$159)</f>
        <v>0</v>
      </c>
      <c r="AC159" s="729"/>
      <c r="AD159" s="730"/>
      <c r="AE159" s="730"/>
      <c r="AF159" s="730"/>
      <c r="AG159" s="731"/>
      <c r="AH159" s="731"/>
      <c r="AI159" s="731"/>
      <c r="AJ159" s="731"/>
      <c r="AK159" s="731"/>
      <c r="AL159" s="731"/>
      <c r="AM159" s="731"/>
      <c r="AN159" s="731"/>
      <c r="AO159" s="731"/>
      <c r="AP159" s="731"/>
      <c r="AQ159" s="731"/>
      <c r="AR159" s="731"/>
      <c r="AS159" s="731"/>
      <c r="AT159" s="731"/>
      <c r="AU159" s="731"/>
    </row>
    <row r="160" spans="1:47" s="329" customFormat="1" ht="13.2" x14ac:dyDescent="0.25">
      <c r="A160" s="799">
        <f>E160+J160+M160</f>
        <v>16008.55</v>
      </c>
      <c r="B160" s="271" t="s">
        <v>369</v>
      </c>
      <c r="C160" s="661" t="s">
        <v>370</v>
      </c>
      <c r="D160" s="396">
        <f t="shared" ref="D160:AU160" si="124">SUM(D161:D170)</f>
        <v>42502.71</v>
      </c>
      <c r="E160" s="732">
        <f t="shared" si="124"/>
        <v>1339.84</v>
      </c>
      <c r="F160" s="303">
        <f t="shared" si="124"/>
        <v>0</v>
      </c>
      <c r="G160" s="303">
        <f t="shared" si="124"/>
        <v>0</v>
      </c>
      <c r="H160" s="303">
        <f t="shared" si="124"/>
        <v>0</v>
      </c>
      <c r="I160" s="308">
        <f t="shared" si="124"/>
        <v>0</v>
      </c>
      <c r="J160" s="302">
        <f t="shared" si="124"/>
        <v>335.76</v>
      </c>
      <c r="K160" s="308">
        <f t="shared" si="124"/>
        <v>0</v>
      </c>
      <c r="L160" s="308">
        <f t="shared" si="124"/>
        <v>0</v>
      </c>
      <c r="M160" s="302">
        <f t="shared" si="124"/>
        <v>14332.949999999999</v>
      </c>
      <c r="N160" s="302">
        <f t="shared" si="124"/>
        <v>3221.74</v>
      </c>
      <c r="O160" s="308">
        <f t="shared" si="124"/>
        <v>0</v>
      </c>
      <c r="P160" s="302">
        <f t="shared" si="124"/>
        <v>14225.11</v>
      </c>
      <c r="Q160" s="308">
        <f t="shared" si="124"/>
        <v>0</v>
      </c>
      <c r="R160" s="308">
        <f t="shared" si="124"/>
        <v>0</v>
      </c>
      <c r="S160" s="302">
        <f t="shared" si="124"/>
        <v>22.64</v>
      </c>
      <c r="T160" s="308">
        <f t="shared" si="124"/>
        <v>0</v>
      </c>
      <c r="U160" s="308">
        <f t="shared" si="124"/>
        <v>0</v>
      </c>
      <c r="V160" s="308">
        <f t="shared" si="124"/>
        <v>0</v>
      </c>
      <c r="W160" s="308">
        <f t="shared" si="124"/>
        <v>0</v>
      </c>
      <c r="X160" s="308">
        <f t="shared" si="124"/>
        <v>0</v>
      </c>
      <c r="Y160" s="308">
        <f t="shared" si="124"/>
        <v>0</v>
      </c>
      <c r="Z160" s="761">
        <f t="shared" si="124"/>
        <v>19.13</v>
      </c>
      <c r="AA160" s="308">
        <f t="shared" si="124"/>
        <v>0</v>
      </c>
      <c r="AB160" s="734">
        <f t="shared" si="124"/>
        <v>9005.5399999999991</v>
      </c>
      <c r="AC160" s="732">
        <f t="shared" si="124"/>
        <v>1339.84</v>
      </c>
      <c r="AD160" s="303">
        <f t="shared" si="124"/>
        <v>0</v>
      </c>
      <c r="AE160" s="303">
        <f t="shared" si="124"/>
        <v>0</v>
      </c>
      <c r="AF160" s="303">
        <f t="shared" si="124"/>
        <v>0</v>
      </c>
      <c r="AG160" s="308">
        <f t="shared" si="124"/>
        <v>0</v>
      </c>
      <c r="AH160" s="302">
        <f t="shared" si="124"/>
        <v>335.76</v>
      </c>
      <c r="AI160" s="308">
        <f t="shared" si="124"/>
        <v>0</v>
      </c>
      <c r="AJ160" s="308">
        <f t="shared" si="124"/>
        <v>0</v>
      </c>
      <c r="AK160" s="302">
        <f t="shared" si="124"/>
        <v>14332.949999999999</v>
      </c>
      <c r="AL160" s="302">
        <f t="shared" si="124"/>
        <v>3221.74</v>
      </c>
      <c r="AM160" s="308">
        <f t="shared" si="124"/>
        <v>0</v>
      </c>
      <c r="AN160" s="302">
        <f t="shared" si="124"/>
        <v>14225.11</v>
      </c>
      <c r="AO160" s="308">
        <f t="shared" si="124"/>
        <v>0</v>
      </c>
      <c r="AP160" s="308">
        <f t="shared" si="124"/>
        <v>0</v>
      </c>
      <c r="AQ160" s="302">
        <f t="shared" si="124"/>
        <v>22.64</v>
      </c>
      <c r="AR160" s="308">
        <f t="shared" si="124"/>
        <v>0</v>
      </c>
      <c r="AS160" s="308">
        <f t="shared" si="124"/>
        <v>0</v>
      </c>
      <c r="AT160" s="308">
        <f t="shared" si="124"/>
        <v>0</v>
      </c>
      <c r="AU160" s="308">
        <f t="shared" si="124"/>
        <v>0</v>
      </c>
    </row>
    <row r="161" spans="1:47" s="329" customFormat="1" ht="13.2" x14ac:dyDescent="0.25">
      <c r="B161" s="287" t="s">
        <v>371</v>
      </c>
      <c r="C161" s="355" t="s">
        <v>372</v>
      </c>
      <c r="D161" s="396">
        <f t="shared" ref="D161:D170" si="125">SUM(E161:AB161)</f>
        <v>1769.02</v>
      </c>
      <c r="E161" s="690">
        <f t="shared" ref="E161:E170" si="126">SUM(AC161)</f>
        <v>0</v>
      </c>
      <c r="F161" s="691">
        <f t="shared" ref="F161:F170" si="127">SUM(AD161)</f>
        <v>0</v>
      </c>
      <c r="G161" s="691">
        <f t="shared" ref="G161:G170" si="128">SUM(AE161)</f>
        <v>0</v>
      </c>
      <c r="H161" s="691">
        <f t="shared" ref="H161:H170" si="129">SUM(AF161)</f>
        <v>0</v>
      </c>
      <c r="I161" s="692">
        <f t="shared" ref="I161:I170" si="130">SUM(AG161)</f>
        <v>0</v>
      </c>
      <c r="J161" s="692">
        <f t="shared" ref="J161:J170" si="131">SUM(AH161)</f>
        <v>0</v>
      </c>
      <c r="K161" s="692">
        <f t="shared" ref="K161:K170" si="132">SUM(AI161)</f>
        <v>0</v>
      </c>
      <c r="L161" s="692">
        <f t="shared" ref="L161:L170" si="133">SUM(AJ161)</f>
        <v>0</v>
      </c>
      <c r="M161" s="701">
        <f t="shared" ref="M161:M170" si="134">SUM(AK161)</f>
        <v>1769.02</v>
      </c>
      <c r="N161" s="692">
        <f t="shared" ref="N161:N170" si="135">SUM(AL161)</f>
        <v>0</v>
      </c>
      <c r="O161" s="692">
        <f t="shared" ref="O161:O170" si="136">SUM(AM161)</f>
        <v>0</v>
      </c>
      <c r="P161" s="692">
        <f t="shared" ref="P161:P170" si="137">SUM(AN161)</f>
        <v>0</v>
      </c>
      <c r="Q161" s="692">
        <f t="shared" ref="Q161:Q170" si="138">SUM(AO161)</f>
        <v>0</v>
      </c>
      <c r="R161" s="692">
        <f t="shared" ref="R161:R170" si="139">SUM(AP161)</f>
        <v>0</v>
      </c>
      <c r="S161" s="692">
        <f t="shared" ref="S161:S170" si="140">SUM(AQ161)</f>
        <v>0</v>
      </c>
      <c r="T161" s="692">
        <f t="shared" ref="T161:T170" si="141">SUM(AR161)</f>
        <v>0</v>
      </c>
      <c r="U161" s="692">
        <f t="shared" ref="U161:U170" si="142">SUM(AS161)</f>
        <v>0</v>
      </c>
      <c r="V161" s="692">
        <f t="shared" ref="V161:V170" si="143">SUM(AT161)</f>
        <v>0</v>
      </c>
      <c r="W161" s="692">
        <f>'Forma 11'!$Z$165</f>
        <v>0</v>
      </c>
      <c r="X161" s="692">
        <f>SUM('Forma 9'!$X$160,'Forma 10'!$X$160,'Forma 12'!$X$161)</f>
        <v>0</v>
      </c>
      <c r="Y161" s="692">
        <f>SUM('Forma 9'!$Y$160,'Forma 10'!$Y$160,'Forma 12'!$Y$161)</f>
        <v>0</v>
      </c>
      <c r="Z161" s="760">
        <f>'Forma 11'!$AC$165</f>
        <v>0</v>
      </c>
      <c r="AA161" s="692">
        <f>SUM('Forma 9'!$AA$160,'Forma 10'!$AA$160,'Forma 12'!$AA$161,)</f>
        <v>0</v>
      </c>
      <c r="AB161" s="693">
        <f>SUM('Forma 9'!$AB$160,'Forma 10'!$AB$160,'Forma 12'!$AB$161)</f>
        <v>0</v>
      </c>
      <c r="AC161" s="729"/>
      <c r="AD161" s="730"/>
      <c r="AE161" s="730"/>
      <c r="AF161" s="730"/>
      <c r="AG161" s="731"/>
      <c r="AH161" s="731"/>
      <c r="AI161" s="731"/>
      <c r="AJ161" s="731"/>
      <c r="AK161" s="736">
        <v>1769.02</v>
      </c>
      <c r="AL161" s="731"/>
      <c r="AM161" s="731"/>
      <c r="AN161" s="731"/>
      <c r="AO161" s="731"/>
      <c r="AP161" s="731"/>
      <c r="AQ161" s="731"/>
      <c r="AR161" s="731"/>
      <c r="AS161" s="731"/>
      <c r="AT161" s="731"/>
      <c r="AU161" s="731"/>
    </row>
    <row r="162" spans="1:47" s="329" customFormat="1" ht="13.2" x14ac:dyDescent="0.25">
      <c r="B162" s="287" t="s">
        <v>373</v>
      </c>
      <c r="C162" s="355" t="s">
        <v>374</v>
      </c>
      <c r="D162" s="396">
        <f t="shared" si="125"/>
        <v>0</v>
      </c>
      <c r="E162" s="690">
        <f t="shared" si="126"/>
        <v>0</v>
      </c>
      <c r="F162" s="691">
        <f t="shared" si="127"/>
        <v>0</v>
      </c>
      <c r="G162" s="691">
        <f t="shared" si="128"/>
        <v>0</v>
      </c>
      <c r="H162" s="691">
        <f t="shared" si="129"/>
        <v>0</v>
      </c>
      <c r="I162" s="692">
        <f t="shared" si="130"/>
        <v>0</v>
      </c>
      <c r="J162" s="692">
        <f t="shared" si="131"/>
        <v>0</v>
      </c>
      <c r="K162" s="692">
        <f t="shared" si="132"/>
        <v>0</v>
      </c>
      <c r="L162" s="692">
        <f t="shared" si="133"/>
        <v>0</v>
      </c>
      <c r="M162" s="692">
        <f t="shared" si="134"/>
        <v>0</v>
      </c>
      <c r="N162" s="692">
        <f t="shared" si="135"/>
        <v>0</v>
      </c>
      <c r="O162" s="692">
        <f t="shared" si="136"/>
        <v>0</v>
      </c>
      <c r="P162" s="692">
        <f t="shared" si="137"/>
        <v>0</v>
      </c>
      <c r="Q162" s="692">
        <f t="shared" si="138"/>
        <v>0</v>
      </c>
      <c r="R162" s="692">
        <f t="shared" si="139"/>
        <v>0</v>
      </c>
      <c r="S162" s="692">
        <f t="shared" si="140"/>
        <v>0</v>
      </c>
      <c r="T162" s="692">
        <f t="shared" si="141"/>
        <v>0</v>
      </c>
      <c r="U162" s="692">
        <f t="shared" si="142"/>
        <v>0</v>
      </c>
      <c r="V162" s="692">
        <f t="shared" si="143"/>
        <v>0</v>
      </c>
      <c r="W162" s="692">
        <f>'Forma 11'!$Z$166</f>
        <v>0</v>
      </c>
      <c r="X162" s="692">
        <f>SUM('Forma 9'!$X$161,'Forma 10'!$X$161,'Forma 12'!$X$162)</f>
        <v>0</v>
      </c>
      <c r="Y162" s="692">
        <f>SUM('Forma 9'!$Y$161,'Forma 10'!$Y$161,'Forma 12'!$Y$162)</f>
        <v>0</v>
      </c>
      <c r="Z162" s="760">
        <f>'Forma 11'!$AC$166</f>
        <v>0</v>
      </c>
      <c r="AA162" s="692">
        <f>SUM('Forma 9'!$AA$161,'Forma 10'!$AA$161,'Forma 12'!$AA$162,)</f>
        <v>0</v>
      </c>
      <c r="AB162" s="693">
        <f>SUM('Forma 9'!$AB$161,'Forma 10'!$AB$161,'Forma 12'!$AB$162)</f>
        <v>0</v>
      </c>
      <c r="AC162" s="729"/>
      <c r="AD162" s="730"/>
      <c r="AE162" s="730"/>
      <c r="AF162" s="730"/>
      <c r="AG162" s="731"/>
      <c r="AH162" s="731"/>
      <c r="AI162" s="731"/>
      <c r="AJ162" s="731"/>
      <c r="AK162" s="731"/>
      <c r="AL162" s="731"/>
      <c r="AM162" s="731"/>
      <c r="AN162" s="731"/>
      <c r="AO162" s="731"/>
      <c r="AP162" s="731"/>
      <c r="AQ162" s="731"/>
      <c r="AR162" s="731"/>
      <c r="AS162" s="731"/>
      <c r="AT162" s="731"/>
      <c r="AU162" s="731"/>
    </row>
    <row r="163" spans="1:47" s="329" customFormat="1" ht="13.2" x14ac:dyDescent="0.25">
      <c r="B163" s="287" t="s">
        <v>375</v>
      </c>
      <c r="C163" s="355" t="s">
        <v>376</v>
      </c>
      <c r="D163" s="396">
        <f t="shared" si="125"/>
        <v>0</v>
      </c>
      <c r="E163" s="690">
        <f t="shared" si="126"/>
        <v>0</v>
      </c>
      <c r="F163" s="691">
        <f t="shared" si="127"/>
        <v>0</v>
      </c>
      <c r="G163" s="691">
        <f t="shared" si="128"/>
        <v>0</v>
      </c>
      <c r="H163" s="691">
        <f t="shared" si="129"/>
        <v>0</v>
      </c>
      <c r="I163" s="692">
        <f t="shared" si="130"/>
        <v>0</v>
      </c>
      <c r="J163" s="692">
        <f t="shared" si="131"/>
        <v>0</v>
      </c>
      <c r="K163" s="692">
        <f t="shared" si="132"/>
        <v>0</v>
      </c>
      <c r="L163" s="692">
        <f t="shared" si="133"/>
        <v>0</v>
      </c>
      <c r="M163" s="692">
        <f t="shared" si="134"/>
        <v>0</v>
      </c>
      <c r="N163" s="692">
        <f t="shared" si="135"/>
        <v>0</v>
      </c>
      <c r="O163" s="692">
        <f t="shared" si="136"/>
        <v>0</v>
      </c>
      <c r="P163" s="692">
        <f t="shared" si="137"/>
        <v>0</v>
      </c>
      <c r="Q163" s="692">
        <f t="shared" si="138"/>
        <v>0</v>
      </c>
      <c r="R163" s="692">
        <f t="shared" si="139"/>
        <v>0</v>
      </c>
      <c r="S163" s="692">
        <f t="shared" si="140"/>
        <v>0</v>
      </c>
      <c r="T163" s="692">
        <f t="shared" si="141"/>
        <v>0</v>
      </c>
      <c r="U163" s="692">
        <f t="shared" si="142"/>
        <v>0</v>
      </c>
      <c r="V163" s="692">
        <f t="shared" si="143"/>
        <v>0</v>
      </c>
      <c r="W163" s="692">
        <f>'Forma 11'!$Z$167</f>
        <v>0</v>
      </c>
      <c r="X163" s="692">
        <f>SUM('Forma 9'!$X$162,'Forma 10'!$X$162,'Forma 12'!$X$163)</f>
        <v>0</v>
      </c>
      <c r="Y163" s="692">
        <f>SUM('Forma 9'!$Y$162,'Forma 10'!$Y$162,'Forma 12'!$Y$163)</f>
        <v>0</v>
      </c>
      <c r="Z163" s="760">
        <f>'Forma 11'!$AC$167</f>
        <v>0</v>
      </c>
      <c r="AA163" s="692">
        <f>SUM('Forma 9'!$AA$162,'Forma 10'!$AA$162,'Forma 12'!$AA$163,)</f>
        <v>0</v>
      </c>
      <c r="AB163" s="693">
        <f>SUM('Forma 9'!$AB$162,'Forma 10'!$AB$162,'Forma 12'!$AB$163)</f>
        <v>0</v>
      </c>
      <c r="AC163" s="729"/>
      <c r="AD163" s="730"/>
      <c r="AE163" s="730"/>
      <c r="AF163" s="730"/>
      <c r="AG163" s="731"/>
      <c r="AH163" s="731"/>
      <c r="AI163" s="731"/>
      <c r="AJ163" s="731"/>
      <c r="AK163" s="731"/>
      <c r="AL163" s="731"/>
      <c r="AM163" s="731"/>
      <c r="AN163" s="731"/>
      <c r="AO163" s="731"/>
      <c r="AP163" s="731"/>
      <c r="AQ163" s="731"/>
      <c r="AR163" s="731"/>
      <c r="AS163" s="731"/>
      <c r="AT163" s="731"/>
      <c r="AU163" s="731"/>
    </row>
    <row r="164" spans="1:47" s="329" customFormat="1" ht="13.2" x14ac:dyDescent="0.25">
      <c r="B164" s="287" t="s">
        <v>377</v>
      </c>
      <c r="C164" s="355" t="s">
        <v>378</v>
      </c>
      <c r="D164" s="396">
        <f t="shared" si="125"/>
        <v>0</v>
      </c>
      <c r="E164" s="690">
        <f t="shared" si="126"/>
        <v>0</v>
      </c>
      <c r="F164" s="691">
        <f t="shared" si="127"/>
        <v>0</v>
      </c>
      <c r="G164" s="691">
        <f t="shared" si="128"/>
        <v>0</v>
      </c>
      <c r="H164" s="691">
        <f t="shared" si="129"/>
        <v>0</v>
      </c>
      <c r="I164" s="692">
        <f t="shared" si="130"/>
        <v>0</v>
      </c>
      <c r="J164" s="692">
        <f t="shared" si="131"/>
        <v>0</v>
      </c>
      <c r="K164" s="692">
        <f t="shared" si="132"/>
        <v>0</v>
      </c>
      <c r="L164" s="692">
        <f t="shared" si="133"/>
        <v>0</v>
      </c>
      <c r="M164" s="692">
        <f t="shared" si="134"/>
        <v>0</v>
      </c>
      <c r="N164" s="692">
        <f t="shared" si="135"/>
        <v>0</v>
      </c>
      <c r="O164" s="692">
        <f t="shared" si="136"/>
        <v>0</v>
      </c>
      <c r="P164" s="692">
        <f t="shared" si="137"/>
        <v>0</v>
      </c>
      <c r="Q164" s="692">
        <f t="shared" si="138"/>
        <v>0</v>
      </c>
      <c r="R164" s="692">
        <f t="shared" si="139"/>
        <v>0</v>
      </c>
      <c r="S164" s="692">
        <f t="shared" si="140"/>
        <v>0</v>
      </c>
      <c r="T164" s="692">
        <f t="shared" si="141"/>
        <v>0</v>
      </c>
      <c r="U164" s="692">
        <f t="shared" si="142"/>
        <v>0</v>
      </c>
      <c r="V164" s="692">
        <f t="shared" si="143"/>
        <v>0</v>
      </c>
      <c r="W164" s="692">
        <f>'Forma 11'!$Z$168</f>
        <v>0</v>
      </c>
      <c r="X164" s="692">
        <f>SUM('Forma 9'!$X$163,'Forma 10'!$X$163,'Forma 12'!$X$164)</f>
        <v>0</v>
      </c>
      <c r="Y164" s="692">
        <f>SUM('Forma 9'!$Y$163,'Forma 10'!$Y$163,'Forma 12'!$Y$164)</f>
        <v>0</v>
      </c>
      <c r="Z164" s="760">
        <f>'Forma 11'!$AC$168</f>
        <v>0</v>
      </c>
      <c r="AA164" s="692">
        <f>SUM('Forma 9'!$AA$163,'Forma 10'!$AA$163,'Forma 12'!$AA$164,)</f>
        <v>0</v>
      </c>
      <c r="AB164" s="693">
        <f>SUM('Forma 9'!$AB$163,'Forma 10'!$AB$163,'Forma 12'!$AB$164)</f>
        <v>0</v>
      </c>
      <c r="AC164" s="729"/>
      <c r="AD164" s="730"/>
      <c r="AE164" s="730"/>
      <c r="AF164" s="730"/>
      <c r="AG164" s="731"/>
      <c r="AH164" s="731"/>
      <c r="AI164" s="731"/>
      <c r="AJ164" s="731"/>
      <c r="AK164" s="731"/>
      <c r="AL164" s="731"/>
      <c r="AM164" s="731"/>
      <c r="AN164" s="731"/>
      <c r="AO164" s="731"/>
      <c r="AP164" s="731"/>
      <c r="AQ164" s="731"/>
      <c r="AR164" s="731"/>
      <c r="AS164" s="731"/>
      <c r="AT164" s="731"/>
      <c r="AU164" s="731"/>
    </row>
    <row r="165" spans="1:47" s="329" customFormat="1" ht="13.2" x14ac:dyDescent="0.25">
      <c r="B165" s="287" t="s">
        <v>379</v>
      </c>
      <c r="C165" s="355" t="s">
        <v>380</v>
      </c>
      <c r="D165" s="396">
        <f t="shared" si="125"/>
        <v>881.6</v>
      </c>
      <c r="E165" s="690">
        <f t="shared" si="126"/>
        <v>0</v>
      </c>
      <c r="F165" s="691">
        <f t="shared" si="127"/>
        <v>0</v>
      </c>
      <c r="G165" s="691">
        <f t="shared" si="128"/>
        <v>0</v>
      </c>
      <c r="H165" s="691">
        <f t="shared" si="129"/>
        <v>0</v>
      </c>
      <c r="I165" s="692">
        <f t="shared" si="130"/>
        <v>0</v>
      </c>
      <c r="J165" s="692">
        <f t="shared" si="131"/>
        <v>0</v>
      </c>
      <c r="K165" s="692">
        <f t="shared" si="132"/>
        <v>0</v>
      </c>
      <c r="L165" s="692">
        <f t="shared" si="133"/>
        <v>0</v>
      </c>
      <c r="M165" s="701">
        <f t="shared" si="134"/>
        <v>114.61</v>
      </c>
      <c r="N165" s="701">
        <f t="shared" si="135"/>
        <v>599.48</v>
      </c>
      <c r="O165" s="692">
        <f t="shared" si="136"/>
        <v>0</v>
      </c>
      <c r="P165" s="701">
        <f t="shared" si="137"/>
        <v>167.51</v>
      </c>
      <c r="Q165" s="692">
        <f t="shared" si="138"/>
        <v>0</v>
      </c>
      <c r="R165" s="692">
        <f t="shared" si="139"/>
        <v>0</v>
      </c>
      <c r="S165" s="692">
        <f t="shared" si="140"/>
        <v>0</v>
      </c>
      <c r="T165" s="692">
        <f t="shared" si="141"/>
        <v>0</v>
      </c>
      <c r="U165" s="692">
        <f t="shared" si="142"/>
        <v>0</v>
      </c>
      <c r="V165" s="692">
        <f t="shared" si="143"/>
        <v>0</v>
      </c>
      <c r="W165" s="692">
        <f>'Forma 11'!$Z$169</f>
        <v>0</v>
      </c>
      <c r="X165" s="692">
        <f>SUM('Forma 9'!$X$164,'Forma 10'!$X$164,'Forma 12'!$X$165)</f>
        <v>0</v>
      </c>
      <c r="Y165" s="692">
        <f>SUM('Forma 9'!$Y$164,'Forma 10'!$Y$164,'Forma 12'!$Y$165)</f>
        <v>0</v>
      </c>
      <c r="Z165" s="760">
        <f>'Forma 11'!$AC$169</f>
        <v>0</v>
      </c>
      <c r="AA165" s="692">
        <f>SUM('Forma 9'!$AA$164,'Forma 10'!$AA$164,'Forma 12'!$AA$165,)</f>
        <v>0</v>
      </c>
      <c r="AB165" s="693">
        <f>SUM('Forma 9'!$AB$164,'Forma 10'!$AB$164,'Forma 12'!$AB$165)</f>
        <v>0</v>
      </c>
      <c r="AC165" s="729"/>
      <c r="AD165" s="730"/>
      <c r="AE165" s="730"/>
      <c r="AF165" s="730"/>
      <c r="AG165" s="731"/>
      <c r="AH165" s="731"/>
      <c r="AI165" s="731"/>
      <c r="AJ165" s="731"/>
      <c r="AK165" s="736">
        <v>114.61</v>
      </c>
      <c r="AL165" s="736">
        <v>599.48</v>
      </c>
      <c r="AM165" s="731"/>
      <c r="AN165" s="736">
        <v>167.51</v>
      </c>
      <c r="AO165" s="731"/>
      <c r="AP165" s="731"/>
      <c r="AQ165" s="731"/>
      <c r="AR165" s="731"/>
      <c r="AS165" s="731"/>
      <c r="AT165" s="731"/>
      <c r="AU165" s="731"/>
    </row>
    <row r="166" spans="1:47" s="329" customFormat="1" ht="13.2" x14ac:dyDescent="0.25">
      <c r="B166" s="287" t="s">
        <v>381</v>
      </c>
      <c r="C166" s="355" t="s">
        <v>382</v>
      </c>
      <c r="D166" s="396">
        <f t="shared" si="125"/>
        <v>26280.300000000003</v>
      </c>
      <c r="E166" s="690">
        <f t="shared" si="126"/>
        <v>0</v>
      </c>
      <c r="F166" s="691">
        <f t="shared" si="127"/>
        <v>0</v>
      </c>
      <c r="G166" s="691">
        <f t="shared" si="128"/>
        <v>0</v>
      </c>
      <c r="H166" s="691">
        <f t="shared" si="129"/>
        <v>0</v>
      </c>
      <c r="I166" s="692">
        <f t="shared" si="130"/>
        <v>0</v>
      </c>
      <c r="J166" s="692">
        <f t="shared" si="131"/>
        <v>0</v>
      </c>
      <c r="K166" s="692">
        <f t="shared" si="132"/>
        <v>0</v>
      </c>
      <c r="L166" s="692">
        <f t="shared" si="133"/>
        <v>0</v>
      </c>
      <c r="M166" s="701">
        <f t="shared" si="134"/>
        <v>9308.92</v>
      </c>
      <c r="N166" s="701">
        <f t="shared" si="135"/>
        <v>2585.91</v>
      </c>
      <c r="O166" s="692">
        <f t="shared" si="136"/>
        <v>0</v>
      </c>
      <c r="P166" s="701">
        <f t="shared" si="137"/>
        <v>13963.54</v>
      </c>
      <c r="Q166" s="692">
        <f t="shared" si="138"/>
        <v>0</v>
      </c>
      <c r="R166" s="692">
        <f t="shared" si="139"/>
        <v>0</v>
      </c>
      <c r="S166" s="692">
        <f t="shared" si="140"/>
        <v>0</v>
      </c>
      <c r="T166" s="692">
        <f t="shared" si="141"/>
        <v>0</v>
      </c>
      <c r="U166" s="692">
        <f t="shared" si="142"/>
        <v>0</v>
      </c>
      <c r="V166" s="692">
        <f t="shared" si="143"/>
        <v>0</v>
      </c>
      <c r="W166" s="692">
        <f>'Forma 11'!$Z$170</f>
        <v>0</v>
      </c>
      <c r="X166" s="692">
        <f>SUM('Forma 9'!$X$165,'Forma 10'!$X$165,'Forma 12'!$X$166)</f>
        <v>0</v>
      </c>
      <c r="Y166" s="692">
        <f>SUM('Forma 9'!$Y$165,'Forma 10'!$Y$165,'Forma 12'!$Y$166)</f>
        <v>0</v>
      </c>
      <c r="Z166" s="760">
        <f>'Forma 11'!$AC$170</f>
        <v>0</v>
      </c>
      <c r="AA166" s="692">
        <f>SUM('Forma 9'!$AA$165,'Forma 10'!$AA$165,'Forma 12'!$AA$166,)</f>
        <v>0</v>
      </c>
      <c r="AB166" s="735">
        <f>SUM('Forma 9'!$AB$165,'Forma 10'!$AB$165,'Forma 12'!$AB$166)</f>
        <v>421.93</v>
      </c>
      <c r="AC166" s="729"/>
      <c r="AD166" s="730"/>
      <c r="AE166" s="730"/>
      <c r="AF166" s="730"/>
      <c r="AG166" s="731"/>
      <c r="AH166" s="731"/>
      <c r="AI166" s="731"/>
      <c r="AJ166" s="731"/>
      <c r="AK166" s="736">
        <v>9308.92</v>
      </c>
      <c r="AL166" s="736">
        <v>2585.91</v>
      </c>
      <c r="AM166" s="731"/>
      <c r="AN166" s="736">
        <v>13963.54</v>
      </c>
      <c r="AO166" s="731"/>
      <c r="AP166" s="731"/>
      <c r="AQ166" s="731"/>
      <c r="AR166" s="731"/>
      <c r="AS166" s="731"/>
      <c r="AT166" s="731"/>
      <c r="AU166" s="731"/>
    </row>
    <row r="167" spans="1:47" s="329" customFormat="1" ht="13.2" x14ac:dyDescent="0.25">
      <c r="B167" s="287" t="s">
        <v>383</v>
      </c>
      <c r="C167" s="355" t="s">
        <v>384</v>
      </c>
      <c r="D167" s="396">
        <f t="shared" si="125"/>
        <v>3188.58</v>
      </c>
      <c r="E167" s="700">
        <f t="shared" si="126"/>
        <v>1339.84</v>
      </c>
      <c r="F167" s="691">
        <f t="shared" si="127"/>
        <v>0</v>
      </c>
      <c r="G167" s="691">
        <f t="shared" si="128"/>
        <v>0</v>
      </c>
      <c r="H167" s="691">
        <f t="shared" si="129"/>
        <v>0</v>
      </c>
      <c r="I167" s="692">
        <f t="shared" si="130"/>
        <v>0</v>
      </c>
      <c r="J167" s="701">
        <f t="shared" si="131"/>
        <v>335.76</v>
      </c>
      <c r="K167" s="692">
        <f t="shared" si="132"/>
        <v>0</v>
      </c>
      <c r="L167" s="692">
        <f t="shared" si="133"/>
        <v>0</v>
      </c>
      <c r="M167" s="701">
        <f t="shared" si="134"/>
        <v>61.22</v>
      </c>
      <c r="N167" s="701">
        <f t="shared" si="135"/>
        <v>36.35</v>
      </c>
      <c r="O167" s="692">
        <f t="shared" si="136"/>
        <v>0</v>
      </c>
      <c r="P167" s="701">
        <f t="shared" si="137"/>
        <v>94.06</v>
      </c>
      <c r="Q167" s="692">
        <f t="shared" si="138"/>
        <v>0</v>
      </c>
      <c r="R167" s="692">
        <f t="shared" si="139"/>
        <v>0</v>
      </c>
      <c r="S167" s="701">
        <f t="shared" si="140"/>
        <v>22.64</v>
      </c>
      <c r="T167" s="692">
        <f t="shared" si="141"/>
        <v>0</v>
      </c>
      <c r="U167" s="692">
        <f t="shared" si="142"/>
        <v>0</v>
      </c>
      <c r="V167" s="692">
        <f t="shared" si="143"/>
        <v>0</v>
      </c>
      <c r="W167" s="692">
        <f>'Forma 11'!$Z$171</f>
        <v>0</v>
      </c>
      <c r="X167" s="692">
        <f>SUM('Forma 9'!$X$166,'Forma 10'!$X$166,'Forma 12'!$X$167)</f>
        <v>0</v>
      </c>
      <c r="Y167" s="692">
        <f>SUM('Forma 9'!$Y$166,'Forma 10'!$Y$166,'Forma 12'!$Y$167)</f>
        <v>0</v>
      </c>
      <c r="Z167" s="762">
        <f>'Forma 9'!Z166</f>
        <v>19.13</v>
      </c>
      <c r="AA167" s="692">
        <f>SUM('Forma 9'!$AA$166,'Forma 10'!$AA$166,'Forma 12'!$AA$167,)</f>
        <v>0</v>
      </c>
      <c r="AB167" s="735">
        <f>SUM('Forma 9'!$AB$166,'Forma 10'!$AB$166,'Forma 12'!$AB$167)</f>
        <v>1279.58</v>
      </c>
      <c r="AC167" s="733">
        <v>1339.84</v>
      </c>
      <c r="AD167" s="730"/>
      <c r="AE167" s="730"/>
      <c r="AF167" s="730"/>
      <c r="AG167" s="731"/>
      <c r="AH167" s="736">
        <v>335.76</v>
      </c>
      <c r="AI167" s="731"/>
      <c r="AJ167" s="731"/>
      <c r="AK167" s="736">
        <v>61.22</v>
      </c>
      <c r="AL167" s="736">
        <v>36.35</v>
      </c>
      <c r="AM167" s="731"/>
      <c r="AN167" s="736">
        <v>94.06</v>
      </c>
      <c r="AO167" s="731"/>
      <c r="AP167" s="731"/>
      <c r="AQ167" s="736">
        <v>22.64</v>
      </c>
      <c r="AR167" s="731"/>
      <c r="AS167" s="731"/>
      <c r="AT167" s="731"/>
      <c r="AU167" s="731"/>
    </row>
    <row r="168" spans="1:47" s="329" customFormat="1" ht="15.6" x14ac:dyDescent="0.25">
      <c r="B168" s="287" t="s">
        <v>385</v>
      </c>
      <c r="C168" s="358" t="s">
        <v>455</v>
      </c>
      <c r="D168" s="396">
        <f t="shared" si="125"/>
        <v>0</v>
      </c>
      <c r="E168" s="690">
        <f t="shared" si="126"/>
        <v>0</v>
      </c>
      <c r="F168" s="691">
        <f t="shared" si="127"/>
        <v>0</v>
      </c>
      <c r="G168" s="691">
        <f t="shared" si="128"/>
        <v>0</v>
      </c>
      <c r="H168" s="691">
        <f t="shared" si="129"/>
        <v>0</v>
      </c>
      <c r="I168" s="692">
        <f t="shared" si="130"/>
        <v>0</v>
      </c>
      <c r="J168" s="692">
        <f t="shared" si="131"/>
        <v>0</v>
      </c>
      <c r="K168" s="692">
        <f t="shared" si="132"/>
        <v>0</v>
      </c>
      <c r="L168" s="692">
        <f t="shared" si="133"/>
        <v>0</v>
      </c>
      <c r="M168" s="692">
        <f t="shared" si="134"/>
        <v>0</v>
      </c>
      <c r="N168" s="692">
        <f t="shared" si="135"/>
        <v>0</v>
      </c>
      <c r="O168" s="692">
        <f t="shared" si="136"/>
        <v>0</v>
      </c>
      <c r="P168" s="692">
        <f t="shared" si="137"/>
        <v>0</v>
      </c>
      <c r="Q168" s="692">
        <f t="shared" si="138"/>
        <v>0</v>
      </c>
      <c r="R168" s="692">
        <f t="shared" si="139"/>
        <v>0</v>
      </c>
      <c r="S168" s="692">
        <f t="shared" si="140"/>
        <v>0</v>
      </c>
      <c r="T168" s="692">
        <f t="shared" si="141"/>
        <v>0</v>
      </c>
      <c r="U168" s="692">
        <f t="shared" si="142"/>
        <v>0</v>
      </c>
      <c r="V168" s="692">
        <f t="shared" si="143"/>
        <v>0</v>
      </c>
      <c r="W168" s="692">
        <f>'Forma 11'!$Z$172</f>
        <v>0</v>
      </c>
      <c r="X168" s="692">
        <f>SUM('Forma 9'!$X$167,'Forma 10'!$X$167,'Forma 12'!$X$168)</f>
        <v>0</v>
      </c>
      <c r="Y168" s="692">
        <f>SUM('Forma 9'!$Y$167,'Forma 10'!$Y$167,'Forma 12'!$Y$168)</f>
        <v>0</v>
      </c>
      <c r="Z168" s="760">
        <f>'Forma 11'!$AC$172</f>
        <v>0</v>
      </c>
      <c r="AA168" s="692">
        <f>SUM('Forma 9'!$AA$167,'Forma 10'!$AA$167,'Forma 12'!$AA$168,)</f>
        <v>0</v>
      </c>
      <c r="AB168" s="693">
        <f>SUM('Forma 9'!$AB$167,'Forma 10'!$AB$167,'Forma 12'!$AB$168)</f>
        <v>0</v>
      </c>
      <c r="AC168" s="729"/>
      <c r="AD168" s="730"/>
      <c r="AE168" s="730"/>
      <c r="AF168" s="730"/>
      <c r="AG168" s="731"/>
      <c r="AH168" s="731"/>
      <c r="AI168" s="731"/>
      <c r="AJ168" s="731"/>
      <c r="AK168" s="731"/>
      <c r="AL168" s="731"/>
      <c r="AM168" s="731"/>
      <c r="AN168" s="731"/>
      <c r="AO168" s="731"/>
      <c r="AP168" s="731"/>
      <c r="AQ168" s="731"/>
      <c r="AR168" s="731"/>
      <c r="AS168" s="731"/>
      <c r="AT168" s="731"/>
      <c r="AU168" s="731"/>
    </row>
    <row r="169" spans="1:47" s="329" customFormat="1" ht="13.2" x14ac:dyDescent="0.25">
      <c r="B169" s="287" t="s">
        <v>387</v>
      </c>
      <c r="C169" s="358" t="s">
        <v>388</v>
      </c>
      <c r="D169" s="396">
        <f t="shared" si="125"/>
        <v>10383.209999999999</v>
      </c>
      <c r="E169" s="690">
        <f t="shared" si="126"/>
        <v>0</v>
      </c>
      <c r="F169" s="691">
        <f t="shared" si="127"/>
        <v>0</v>
      </c>
      <c r="G169" s="691">
        <f t="shared" si="128"/>
        <v>0</v>
      </c>
      <c r="H169" s="691">
        <f t="shared" si="129"/>
        <v>0</v>
      </c>
      <c r="I169" s="692">
        <f t="shared" si="130"/>
        <v>0</v>
      </c>
      <c r="J169" s="692">
        <f t="shared" si="131"/>
        <v>0</v>
      </c>
      <c r="K169" s="692">
        <f t="shared" si="132"/>
        <v>0</v>
      </c>
      <c r="L169" s="692">
        <f t="shared" si="133"/>
        <v>0</v>
      </c>
      <c r="M169" s="701">
        <f t="shared" si="134"/>
        <v>3079.18</v>
      </c>
      <c r="N169" s="692">
        <f t="shared" si="135"/>
        <v>0</v>
      </c>
      <c r="O169" s="692">
        <f t="shared" si="136"/>
        <v>0</v>
      </c>
      <c r="P169" s="692">
        <f t="shared" si="137"/>
        <v>0</v>
      </c>
      <c r="Q169" s="692">
        <f t="shared" si="138"/>
        <v>0</v>
      </c>
      <c r="R169" s="692">
        <f t="shared" si="139"/>
        <v>0</v>
      </c>
      <c r="S169" s="692">
        <f t="shared" si="140"/>
        <v>0</v>
      </c>
      <c r="T169" s="692">
        <f t="shared" si="141"/>
        <v>0</v>
      </c>
      <c r="U169" s="692">
        <f t="shared" si="142"/>
        <v>0</v>
      </c>
      <c r="V169" s="692">
        <f t="shared" si="143"/>
        <v>0</v>
      </c>
      <c r="W169" s="692">
        <f>'Forma 11'!$Z$173</f>
        <v>0</v>
      </c>
      <c r="X169" s="692">
        <f>SUM('Forma 9'!$X$168,'Forma 10'!$X$168,'Forma 12'!$X$169)</f>
        <v>0</v>
      </c>
      <c r="Y169" s="692">
        <f>SUM('Forma 9'!$Y$168,'Forma 10'!$Y$168,'Forma 12'!$Y$169)</f>
        <v>0</v>
      </c>
      <c r="Z169" s="760">
        <f>'Forma 11'!$AC$173</f>
        <v>0</v>
      </c>
      <c r="AA169" s="692">
        <f>SUM('Forma 9'!$AA$168,'Forma 10'!$AA$168,'Forma 12'!$AA$169,)</f>
        <v>0</v>
      </c>
      <c r="AB169" s="735">
        <f>SUM('Forma 9'!$AB$168,'Forma 10'!$AB$168,'Forma 12'!$AB$169)</f>
        <v>7304.03</v>
      </c>
      <c r="AC169" s="729"/>
      <c r="AD169" s="730"/>
      <c r="AE169" s="730"/>
      <c r="AF169" s="730"/>
      <c r="AG169" s="731"/>
      <c r="AH169" s="731"/>
      <c r="AI169" s="731"/>
      <c r="AJ169" s="731"/>
      <c r="AK169" s="736">
        <v>3079.18</v>
      </c>
      <c r="AL169" s="731"/>
      <c r="AM169" s="731"/>
      <c r="AN169" s="731"/>
      <c r="AO169" s="731"/>
      <c r="AP169" s="731"/>
      <c r="AQ169" s="731"/>
      <c r="AR169" s="731"/>
      <c r="AS169" s="731"/>
      <c r="AT169" s="731"/>
      <c r="AU169" s="731"/>
    </row>
    <row r="170" spans="1:47" s="329" customFormat="1" ht="13.2" x14ac:dyDescent="0.25">
      <c r="B170" s="287" t="s">
        <v>389</v>
      </c>
      <c r="C170" s="358" t="s">
        <v>142</v>
      </c>
      <c r="D170" s="396">
        <f t="shared" si="125"/>
        <v>0</v>
      </c>
      <c r="E170" s="690">
        <f t="shared" si="126"/>
        <v>0</v>
      </c>
      <c r="F170" s="691">
        <f t="shared" si="127"/>
        <v>0</v>
      </c>
      <c r="G170" s="691">
        <f t="shared" si="128"/>
        <v>0</v>
      </c>
      <c r="H170" s="691">
        <f t="shared" si="129"/>
        <v>0</v>
      </c>
      <c r="I170" s="692">
        <f t="shared" si="130"/>
        <v>0</v>
      </c>
      <c r="J170" s="692">
        <f t="shared" si="131"/>
        <v>0</v>
      </c>
      <c r="K170" s="692">
        <f t="shared" si="132"/>
        <v>0</v>
      </c>
      <c r="L170" s="692">
        <f t="shared" si="133"/>
        <v>0</v>
      </c>
      <c r="M170" s="692">
        <f t="shared" si="134"/>
        <v>0</v>
      </c>
      <c r="N170" s="692">
        <f t="shared" si="135"/>
        <v>0</v>
      </c>
      <c r="O170" s="692">
        <f t="shared" si="136"/>
        <v>0</v>
      </c>
      <c r="P170" s="692">
        <f t="shared" si="137"/>
        <v>0</v>
      </c>
      <c r="Q170" s="692">
        <f t="shared" si="138"/>
        <v>0</v>
      </c>
      <c r="R170" s="692">
        <f t="shared" si="139"/>
        <v>0</v>
      </c>
      <c r="S170" s="692">
        <f t="shared" si="140"/>
        <v>0</v>
      </c>
      <c r="T170" s="692">
        <f t="shared" si="141"/>
        <v>0</v>
      </c>
      <c r="U170" s="692">
        <f t="shared" si="142"/>
        <v>0</v>
      </c>
      <c r="V170" s="692">
        <f t="shared" si="143"/>
        <v>0</v>
      </c>
      <c r="W170" s="692">
        <f>'Forma 11'!$Z$174</f>
        <v>0</v>
      </c>
      <c r="X170" s="692">
        <f>SUM('Forma 9'!$X$169,'Forma 10'!$X$169,'Forma 12'!$X$170)</f>
        <v>0</v>
      </c>
      <c r="Y170" s="692">
        <f>SUM('Forma 9'!$Y$169,'Forma 10'!$Y$169,'Forma 12'!$Y$170)</f>
        <v>0</v>
      </c>
      <c r="Z170" s="760">
        <f>'Forma 11'!$AC$174</f>
        <v>0</v>
      </c>
      <c r="AA170" s="692">
        <f>SUM('Forma 9'!$AA$169,'Forma 10'!$AA$169,'Forma 12'!$AA$170,)</f>
        <v>0</v>
      </c>
      <c r="AB170" s="693">
        <f>SUM('Forma 9'!$AB$169,'Forma 10'!$AB$169,'Forma 12'!$AB$170)</f>
        <v>0</v>
      </c>
      <c r="AC170" s="729"/>
      <c r="AD170" s="730"/>
      <c r="AE170" s="730"/>
      <c r="AF170" s="730"/>
      <c r="AG170" s="731"/>
      <c r="AH170" s="731"/>
      <c r="AI170" s="731"/>
      <c r="AJ170" s="731"/>
      <c r="AK170" s="731"/>
      <c r="AL170" s="731"/>
      <c r="AM170" s="731"/>
      <c r="AN170" s="731"/>
      <c r="AO170" s="731"/>
      <c r="AP170" s="731"/>
      <c r="AQ170" s="731"/>
      <c r="AR170" s="731"/>
      <c r="AS170" s="731"/>
      <c r="AT170" s="731"/>
      <c r="AU170" s="731"/>
    </row>
    <row r="171" spans="1:47" s="329" customFormat="1" ht="13.2" x14ac:dyDescent="0.25">
      <c r="B171" s="271" t="s">
        <v>390</v>
      </c>
      <c r="C171" s="661" t="s">
        <v>391</v>
      </c>
      <c r="D171" s="396">
        <f t="shared" ref="D171:AU171" si="144">SUM(D172:D173)</f>
        <v>0</v>
      </c>
      <c r="E171" s="407">
        <f t="shared" si="144"/>
        <v>0</v>
      </c>
      <c r="F171" s="303">
        <f t="shared" si="144"/>
        <v>0</v>
      </c>
      <c r="G171" s="303">
        <f t="shared" si="144"/>
        <v>0</v>
      </c>
      <c r="H171" s="303">
        <f t="shared" si="144"/>
        <v>0</v>
      </c>
      <c r="I171" s="308">
        <f t="shared" si="144"/>
        <v>0</v>
      </c>
      <c r="J171" s="308">
        <f t="shared" si="144"/>
        <v>0</v>
      </c>
      <c r="K171" s="308">
        <f t="shared" si="144"/>
        <v>0</v>
      </c>
      <c r="L171" s="308">
        <f t="shared" si="144"/>
        <v>0</v>
      </c>
      <c r="M171" s="308">
        <f t="shared" si="144"/>
        <v>0</v>
      </c>
      <c r="N171" s="308">
        <f t="shared" si="144"/>
        <v>0</v>
      </c>
      <c r="O171" s="308">
        <f t="shared" si="144"/>
        <v>0</v>
      </c>
      <c r="P171" s="308">
        <f t="shared" si="144"/>
        <v>0</v>
      </c>
      <c r="Q171" s="308">
        <f t="shared" si="144"/>
        <v>0</v>
      </c>
      <c r="R171" s="308">
        <f t="shared" si="144"/>
        <v>0</v>
      </c>
      <c r="S171" s="308">
        <f t="shared" si="144"/>
        <v>0</v>
      </c>
      <c r="T171" s="308">
        <f t="shared" si="144"/>
        <v>0</v>
      </c>
      <c r="U171" s="308">
        <f t="shared" si="144"/>
        <v>0</v>
      </c>
      <c r="V171" s="308">
        <f t="shared" si="144"/>
        <v>0</v>
      </c>
      <c r="W171" s="308">
        <f t="shared" si="144"/>
        <v>0</v>
      </c>
      <c r="X171" s="308">
        <f t="shared" si="144"/>
        <v>0</v>
      </c>
      <c r="Y171" s="308">
        <f t="shared" si="144"/>
        <v>0</v>
      </c>
      <c r="Z171" s="763">
        <f t="shared" si="144"/>
        <v>0</v>
      </c>
      <c r="AA171" s="308">
        <f t="shared" si="144"/>
        <v>0</v>
      </c>
      <c r="AB171" s="694">
        <f t="shared" si="144"/>
        <v>0</v>
      </c>
      <c r="AC171" s="407">
        <f t="shared" si="144"/>
        <v>0</v>
      </c>
      <c r="AD171" s="303">
        <f t="shared" si="144"/>
        <v>0</v>
      </c>
      <c r="AE171" s="303">
        <f t="shared" si="144"/>
        <v>0</v>
      </c>
      <c r="AF171" s="303">
        <f t="shared" si="144"/>
        <v>0</v>
      </c>
      <c r="AG171" s="308">
        <f t="shared" si="144"/>
        <v>0</v>
      </c>
      <c r="AH171" s="308">
        <f t="shared" si="144"/>
        <v>0</v>
      </c>
      <c r="AI171" s="308">
        <f t="shared" si="144"/>
        <v>0</v>
      </c>
      <c r="AJ171" s="308">
        <f t="shared" si="144"/>
        <v>0</v>
      </c>
      <c r="AK171" s="308">
        <f t="shared" si="144"/>
        <v>0</v>
      </c>
      <c r="AL171" s="308">
        <f t="shared" si="144"/>
        <v>0</v>
      </c>
      <c r="AM171" s="308">
        <f t="shared" si="144"/>
        <v>0</v>
      </c>
      <c r="AN171" s="308">
        <f t="shared" si="144"/>
        <v>0</v>
      </c>
      <c r="AO171" s="308">
        <f t="shared" si="144"/>
        <v>0</v>
      </c>
      <c r="AP171" s="308">
        <f t="shared" si="144"/>
        <v>0</v>
      </c>
      <c r="AQ171" s="308">
        <f t="shared" si="144"/>
        <v>0</v>
      </c>
      <c r="AR171" s="308">
        <f t="shared" si="144"/>
        <v>0</v>
      </c>
      <c r="AS171" s="308">
        <f t="shared" si="144"/>
        <v>0</v>
      </c>
      <c r="AT171" s="308">
        <f t="shared" si="144"/>
        <v>0</v>
      </c>
      <c r="AU171" s="308">
        <f t="shared" si="144"/>
        <v>0</v>
      </c>
    </row>
    <row r="172" spans="1:47" s="329" customFormat="1" ht="13.2" x14ac:dyDescent="0.25">
      <c r="B172" s="260" t="s">
        <v>392</v>
      </c>
      <c r="C172" s="660" t="s">
        <v>393</v>
      </c>
      <c r="D172" s="396">
        <f>SUM(E172:AB172)</f>
        <v>0</v>
      </c>
      <c r="E172" s="646">
        <f t="shared" ref="E172:N173" si="145">SUM(AC172)</f>
        <v>0</v>
      </c>
      <c r="F172" s="545">
        <f t="shared" si="145"/>
        <v>0</v>
      </c>
      <c r="G172" s="545">
        <f t="shared" si="145"/>
        <v>0</v>
      </c>
      <c r="H172" s="545">
        <f t="shared" si="145"/>
        <v>0</v>
      </c>
      <c r="I172" s="647">
        <f t="shared" si="145"/>
        <v>0</v>
      </c>
      <c r="J172" s="647">
        <f t="shared" si="145"/>
        <v>0</v>
      </c>
      <c r="K172" s="647">
        <f t="shared" si="145"/>
        <v>0</v>
      </c>
      <c r="L172" s="647">
        <f t="shared" si="145"/>
        <v>0</v>
      </c>
      <c r="M172" s="647">
        <f t="shared" si="145"/>
        <v>0</v>
      </c>
      <c r="N172" s="647">
        <f t="shared" si="145"/>
        <v>0</v>
      </c>
      <c r="O172" s="647">
        <f t="shared" ref="O172:V173" si="146">SUM(AM172)</f>
        <v>0</v>
      </c>
      <c r="P172" s="647">
        <f t="shared" si="146"/>
        <v>0</v>
      </c>
      <c r="Q172" s="647">
        <f t="shared" si="146"/>
        <v>0</v>
      </c>
      <c r="R172" s="647">
        <f t="shared" si="146"/>
        <v>0</v>
      </c>
      <c r="S172" s="647">
        <f t="shared" si="146"/>
        <v>0</v>
      </c>
      <c r="T172" s="647">
        <f t="shared" si="146"/>
        <v>0</v>
      </c>
      <c r="U172" s="647">
        <f t="shared" si="146"/>
        <v>0</v>
      </c>
      <c r="V172" s="647">
        <f t="shared" si="146"/>
        <v>0</v>
      </c>
      <c r="W172" s="647">
        <f>'Forma 11'!$Z$176</f>
        <v>0</v>
      </c>
      <c r="X172" s="647">
        <f>SUM('Forma 9'!$X$171,'Forma 10'!$X$171,'Forma 12'!$X$172)</f>
        <v>0</v>
      </c>
      <c r="Y172" s="647">
        <f>SUM('Forma 9'!$Y$171,'Forma 10'!$Y$171,'Forma 12'!$Y$172)</f>
        <v>0</v>
      </c>
      <c r="Z172" s="764">
        <f>'Forma 11'!$AC$176</f>
        <v>0</v>
      </c>
      <c r="AA172" s="692">
        <f>SUM('Forma 9'!$AA$171,'Forma 10'!$AA$171,'Forma 12'!$AA$172,)</f>
        <v>0</v>
      </c>
      <c r="AB172" s="738">
        <f>SUM('Forma 9'!$AB$171,'Forma 10'!$AB$171,'Forma 12'!$AB$172)</f>
        <v>0</v>
      </c>
      <c r="AC172" s="729"/>
      <c r="AD172" s="730"/>
      <c r="AE172" s="730"/>
      <c r="AF172" s="730"/>
      <c r="AG172" s="731"/>
      <c r="AH172" s="731"/>
      <c r="AI172" s="731"/>
      <c r="AJ172" s="731"/>
      <c r="AK172" s="731"/>
      <c r="AL172" s="731"/>
      <c r="AM172" s="731"/>
      <c r="AN172" s="731"/>
      <c r="AO172" s="731"/>
      <c r="AP172" s="731"/>
      <c r="AQ172" s="731"/>
      <c r="AR172" s="731"/>
      <c r="AS172" s="731"/>
      <c r="AT172" s="731"/>
      <c r="AU172" s="731"/>
    </row>
    <row r="173" spans="1:47" s="329" customFormat="1" ht="13.2" x14ac:dyDescent="0.25">
      <c r="B173" s="260" t="s">
        <v>394</v>
      </c>
      <c r="C173" s="558" t="s">
        <v>395</v>
      </c>
      <c r="D173" s="396">
        <f>SUM(E173:AB173)</f>
        <v>0</v>
      </c>
      <c r="E173" s="646">
        <f t="shared" si="145"/>
        <v>0</v>
      </c>
      <c r="F173" s="545">
        <f t="shared" si="145"/>
        <v>0</v>
      </c>
      <c r="G173" s="545">
        <f t="shared" si="145"/>
        <v>0</v>
      </c>
      <c r="H173" s="545">
        <f t="shared" si="145"/>
        <v>0</v>
      </c>
      <c r="I173" s="647">
        <f t="shared" si="145"/>
        <v>0</v>
      </c>
      <c r="J173" s="647">
        <f t="shared" si="145"/>
        <v>0</v>
      </c>
      <c r="K173" s="647">
        <f t="shared" si="145"/>
        <v>0</v>
      </c>
      <c r="L173" s="647">
        <f t="shared" si="145"/>
        <v>0</v>
      </c>
      <c r="M173" s="647">
        <f t="shared" si="145"/>
        <v>0</v>
      </c>
      <c r="N173" s="647">
        <f t="shared" si="145"/>
        <v>0</v>
      </c>
      <c r="O173" s="647">
        <f t="shared" si="146"/>
        <v>0</v>
      </c>
      <c r="P173" s="647">
        <f t="shared" si="146"/>
        <v>0</v>
      </c>
      <c r="Q173" s="647">
        <f t="shared" si="146"/>
        <v>0</v>
      </c>
      <c r="R173" s="647">
        <f t="shared" si="146"/>
        <v>0</v>
      </c>
      <c r="S173" s="647">
        <f t="shared" si="146"/>
        <v>0</v>
      </c>
      <c r="T173" s="647">
        <f t="shared" si="146"/>
        <v>0</v>
      </c>
      <c r="U173" s="647">
        <f t="shared" si="146"/>
        <v>0</v>
      </c>
      <c r="V173" s="647">
        <f t="shared" si="146"/>
        <v>0</v>
      </c>
      <c r="W173" s="647">
        <f>'Forma 11'!$Z$177</f>
        <v>0</v>
      </c>
      <c r="X173" s="647">
        <f>SUM('Forma 9'!$X$172,'Forma 10'!$X$172,'Forma 12'!$X$173)</f>
        <v>0</v>
      </c>
      <c r="Y173" s="647">
        <f>SUM('Forma 9'!$Y$172,'Forma 10'!$Y$172,'Forma 12'!$Y$173)</f>
        <v>0</v>
      </c>
      <c r="Z173" s="764">
        <f>'Forma 11'!$AC$177</f>
        <v>0</v>
      </c>
      <c r="AA173" s="692">
        <f>SUM('Forma 9'!$AA$172,'Forma 10'!$AA$172,'Forma 12'!$AA$173,)</f>
        <v>0</v>
      </c>
      <c r="AB173" s="738">
        <f>SUM('Forma 9'!$AB$172,'Forma 10'!$AB$172,'Forma 12'!$AB$173)</f>
        <v>0</v>
      </c>
      <c r="AC173" s="729"/>
      <c r="AD173" s="730"/>
      <c r="AE173" s="730"/>
      <c r="AF173" s="730"/>
      <c r="AG173" s="731"/>
      <c r="AH173" s="731"/>
      <c r="AI173" s="731"/>
      <c r="AJ173" s="731"/>
      <c r="AK173" s="731"/>
      <c r="AL173" s="731"/>
      <c r="AM173" s="731"/>
      <c r="AN173" s="731"/>
      <c r="AO173" s="731"/>
      <c r="AP173" s="731"/>
      <c r="AQ173" s="731"/>
      <c r="AR173" s="731"/>
      <c r="AS173" s="731"/>
      <c r="AT173" s="731"/>
      <c r="AU173" s="731"/>
    </row>
    <row r="174" spans="1:47" s="329" customFormat="1" ht="13.2" x14ac:dyDescent="0.25">
      <c r="A174" s="799">
        <f>E174+J174+M174</f>
        <v>82388.839999999982</v>
      </c>
      <c r="B174" s="271" t="s">
        <v>396</v>
      </c>
      <c r="C174" s="661" t="s">
        <v>397</v>
      </c>
      <c r="D174" s="396">
        <f t="shared" ref="D174:AU174" si="147">SUM(D175:D190)</f>
        <v>394655.95478221017</v>
      </c>
      <c r="E174" s="732">
        <f t="shared" si="147"/>
        <v>69084.569999999992</v>
      </c>
      <c r="F174" s="303">
        <f t="shared" si="147"/>
        <v>0</v>
      </c>
      <c r="G174" s="303">
        <f t="shared" si="147"/>
        <v>0</v>
      </c>
      <c r="H174" s="303">
        <f t="shared" si="147"/>
        <v>0</v>
      </c>
      <c r="I174" s="308">
        <f t="shared" si="147"/>
        <v>0</v>
      </c>
      <c r="J174" s="302">
        <f t="shared" si="147"/>
        <v>10348.349999999999</v>
      </c>
      <c r="K174" s="308">
        <f t="shared" si="147"/>
        <v>0</v>
      </c>
      <c r="L174" s="308">
        <f t="shared" si="147"/>
        <v>0</v>
      </c>
      <c r="M174" s="302">
        <f t="shared" si="147"/>
        <v>2955.92</v>
      </c>
      <c r="N174" s="302">
        <f t="shared" si="147"/>
        <v>1567.06</v>
      </c>
      <c r="O174" s="308">
        <f t="shared" si="147"/>
        <v>0</v>
      </c>
      <c r="P174" s="302">
        <f t="shared" si="147"/>
        <v>565.80999999999995</v>
      </c>
      <c r="Q174" s="308">
        <f t="shared" si="147"/>
        <v>0</v>
      </c>
      <c r="R174" s="308">
        <f t="shared" si="147"/>
        <v>0</v>
      </c>
      <c r="S174" s="302">
        <f t="shared" si="147"/>
        <v>176.21</v>
      </c>
      <c r="T174" s="308">
        <f t="shared" si="147"/>
        <v>0</v>
      </c>
      <c r="U174" s="308">
        <f t="shared" si="147"/>
        <v>0</v>
      </c>
      <c r="V174" s="308">
        <f t="shared" si="147"/>
        <v>0</v>
      </c>
      <c r="W174" s="308">
        <f t="shared" si="147"/>
        <v>0</v>
      </c>
      <c r="X174" s="308">
        <f t="shared" si="147"/>
        <v>0</v>
      </c>
      <c r="Y174" s="308">
        <f t="shared" si="147"/>
        <v>0</v>
      </c>
      <c r="Z174" s="761">
        <f t="shared" si="147"/>
        <v>95.201431594660988</v>
      </c>
      <c r="AA174" s="308">
        <f t="shared" si="147"/>
        <v>0</v>
      </c>
      <c r="AB174" s="734">
        <f t="shared" si="147"/>
        <v>309862.83335061552</v>
      </c>
      <c r="AC174" s="732">
        <f t="shared" si="147"/>
        <v>69084.569999999992</v>
      </c>
      <c r="AD174" s="303">
        <f t="shared" si="147"/>
        <v>0</v>
      </c>
      <c r="AE174" s="303">
        <f t="shared" si="147"/>
        <v>0</v>
      </c>
      <c r="AF174" s="303">
        <f t="shared" si="147"/>
        <v>0</v>
      </c>
      <c r="AG174" s="308">
        <f t="shared" si="147"/>
        <v>0</v>
      </c>
      <c r="AH174" s="302">
        <f t="shared" si="147"/>
        <v>10348.349999999999</v>
      </c>
      <c r="AI174" s="308">
        <f t="shared" si="147"/>
        <v>0</v>
      </c>
      <c r="AJ174" s="308">
        <f t="shared" si="147"/>
        <v>0</v>
      </c>
      <c r="AK174" s="302">
        <f t="shared" si="147"/>
        <v>2955.92</v>
      </c>
      <c r="AL174" s="302">
        <f t="shared" si="147"/>
        <v>1567.06</v>
      </c>
      <c r="AM174" s="308">
        <f t="shared" si="147"/>
        <v>0</v>
      </c>
      <c r="AN174" s="302">
        <f t="shared" si="147"/>
        <v>565.80999999999995</v>
      </c>
      <c r="AO174" s="308">
        <f t="shared" si="147"/>
        <v>0</v>
      </c>
      <c r="AP174" s="308">
        <f t="shared" si="147"/>
        <v>0</v>
      </c>
      <c r="AQ174" s="302">
        <f t="shared" si="147"/>
        <v>176.21</v>
      </c>
      <c r="AR174" s="308">
        <f t="shared" si="147"/>
        <v>0</v>
      </c>
      <c r="AS174" s="308">
        <f t="shared" si="147"/>
        <v>0</v>
      </c>
      <c r="AT174" s="308">
        <f t="shared" si="147"/>
        <v>0</v>
      </c>
      <c r="AU174" s="308">
        <f t="shared" si="147"/>
        <v>0</v>
      </c>
    </row>
    <row r="175" spans="1:47" s="329" customFormat="1" ht="13.2" x14ac:dyDescent="0.25">
      <c r="B175" s="287" t="s">
        <v>398</v>
      </c>
      <c r="C175" s="355" t="s">
        <v>399</v>
      </c>
      <c r="D175" s="396">
        <f t="shared" ref="D175:D190" si="148">SUM(E175:AB175)</f>
        <v>14245.471490678356</v>
      </c>
      <c r="E175" s="700">
        <f t="shared" ref="E175:E190" si="149">SUM(AC175)</f>
        <v>6024.49</v>
      </c>
      <c r="F175" s="691">
        <f t="shared" ref="F175:F190" si="150">SUM(AD175)</f>
        <v>0</v>
      </c>
      <c r="G175" s="691">
        <f t="shared" ref="G175:G190" si="151">SUM(AE175)</f>
        <v>0</v>
      </c>
      <c r="H175" s="691">
        <f t="shared" ref="H175:H190" si="152">SUM(AF175)</f>
        <v>0</v>
      </c>
      <c r="I175" s="692">
        <f t="shared" ref="I175:I190" si="153">SUM(AG175)</f>
        <v>0</v>
      </c>
      <c r="J175" s="701">
        <f t="shared" ref="J175:J190" si="154">SUM(AH175)</f>
        <v>5116.6899999999996</v>
      </c>
      <c r="K175" s="692">
        <f t="shared" ref="K175:K190" si="155">SUM(AI175)</f>
        <v>0</v>
      </c>
      <c r="L175" s="692">
        <f t="shared" ref="L175:L190" si="156">SUM(AJ175)</f>
        <v>0</v>
      </c>
      <c r="M175" s="701">
        <f t="shared" ref="M175:M190" si="157">SUM(AK175)</f>
        <v>7.22</v>
      </c>
      <c r="N175" s="701">
        <f t="shared" ref="N175:N190" si="158">SUM(AL175)</f>
        <v>4.29</v>
      </c>
      <c r="O175" s="692">
        <f t="shared" ref="O175:O190" si="159">SUM(AM175)</f>
        <v>0</v>
      </c>
      <c r="P175" s="701">
        <f t="shared" ref="P175:P190" si="160">SUM(AN175)</f>
        <v>11.12</v>
      </c>
      <c r="Q175" s="692">
        <f t="shared" ref="Q175:Q190" si="161">SUM(AO175)</f>
        <v>0</v>
      </c>
      <c r="R175" s="692">
        <f t="shared" ref="R175:R190" si="162">SUM(AP175)</f>
        <v>0</v>
      </c>
      <c r="S175" s="701">
        <f t="shared" ref="S175:S190" si="163">SUM(AQ175)</f>
        <v>2.69</v>
      </c>
      <c r="T175" s="692">
        <f t="shared" ref="T175:T190" si="164">SUM(AR175)</f>
        <v>0</v>
      </c>
      <c r="U175" s="692">
        <f t="shared" ref="U175:U190" si="165">SUM(AS175)</f>
        <v>0</v>
      </c>
      <c r="V175" s="692">
        <f t="shared" ref="V175:V190" si="166">SUM(AT175)</f>
        <v>0</v>
      </c>
      <c r="W175" s="692">
        <f>'Forma 11'!$Z$179</f>
        <v>0</v>
      </c>
      <c r="X175" s="692">
        <f>SUM('Forma 9'!$X$174,'Forma 10'!$X$174,'Forma 12'!$X$175)</f>
        <v>0</v>
      </c>
      <c r="Y175" s="692">
        <f>SUM('Forma 9'!$Y$174,'Forma 10'!$Y$174,'Forma 12'!$Y$175)</f>
        <v>0</v>
      </c>
      <c r="Z175" s="762">
        <f>'Forma 9'!Z174+'Forma 12'!Z175</f>
        <v>2.2765038167763767</v>
      </c>
      <c r="AA175" s="692">
        <f>SUM('Forma 9'!$AA$174,'Forma 10'!$AA$174,'Forma 12'!$AA$175,)</f>
        <v>0</v>
      </c>
      <c r="AB175" s="735">
        <f>SUM('Forma 9'!$AB$174,'Forma 10'!$AB$174,'Forma 12'!$AB$175)</f>
        <v>3076.6949868615766</v>
      </c>
      <c r="AC175" s="733">
        <v>6024.49</v>
      </c>
      <c r="AD175" s="730"/>
      <c r="AE175" s="730"/>
      <c r="AF175" s="730"/>
      <c r="AG175" s="731"/>
      <c r="AH175" s="736">
        <v>5116.6899999999996</v>
      </c>
      <c r="AI175" s="731"/>
      <c r="AJ175" s="731"/>
      <c r="AK175" s="736">
        <v>7.22</v>
      </c>
      <c r="AL175" s="736">
        <v>4.29</v>
      </c>
      <c r="AM175" s="731"/>
      <c r="AN175" s="736">
        <v>11.12</v>
      </c>
      <c r="AO175" s="731"/>
      <c r="AP175" s="731"/>
      <c r="AQ175" s="736">
        <v>2.69</v>
      </c>
      <c r="AR175" s="731"/>
      <c r="AS175" s="731"/>
      <c r="AT175" s="731"/>
      <c r="AU175" s="731"/>
    </row>
    <row r="176" spans="1:47" s="329" customFormat="1" ht="13.2" x14ac:dyDescent="0.25">
      <c r="B176" s="287" t="s">
        <v>400</v>
      </c>
      <c r="C176" s="355" t="s">
        <v>401</v>
      </c>
      <c r="D176" s="396">
        <f t="shared" si="148"/>
        <v>6883.670000000001</v>
      </c>
      <c r="E176" s="700">
        <f t="shared" si="149"/>
        <v>2907.94</v>
      </c>
      <c r="F176" s="691">
        <f t="shared" si="150"/>
        <v>0</v>
      </c>
      <c r="G176" s="691">
        <f t="shared" si="151"/>
        <v>0</v>
      </c>
      <c r="H176" s="691">
        <f t="shared" si="152"/>
        <v>0</v>
      </c>
      <c r="I176" s="692">
        <f t="shared" si="153"/>
        <v>0</v>
      </c>
      <c r="J176" s="701">
        <f t="shared" si="154"/>
        <v>1568.86</v>
      </c>
      <c r="K176" s="692">
        <f t="shared" si="155"/>
        <v>0</v>
      </c>
      <c r="L176" s="692">
        <f t="shared" si="156"/>
        <v>0</v>
      </c>
      <c r="M176" s="701">
        <f t="shared" si="157"/>
        <v>524.1</v>
      </c>
      <c r="N176" s="701">
        <f t="shared" si="158"/>
        <v>744.85</v>
      </c>
      <c r="O176" s="692">
        <f t="shared" si="159"/>
        <v>0</v>
      </c>
      <c r="P176" s="701">
        <f t="shared" si="160"/>
        <v>49.04</v>
      </c>
      <c r="Q176" s="692">
        <f t="shared" si="161"/>
        <v>0</v>
      </c>
      <c r="R176" s="692">
        <f t="shared" si="162"/>
        <v>0</v>
      </c>
      <c r="S176" s="701">
        <f t="shared" si="163"/>
        <v>19.64</v>
      </c>
      <c r="T176" s="692">
        <f t="shared" si="164"/>
        <v>0</v>
      </c>
      <c r="U176" s="692">
        <f t="shared" si="165"/>
        <v>0</v>
      </c>
      <c r="V176" s="692">
        <f t="shared" si="166"/>
        <v>0</v>
      </c>
      <c r="W176" s="692">
        <f>'Forma 11'!$Z$180</f>
        <v>0</v>
      </c>
      <c r="X176" s="692">
        <f>SUM('Forma 9'!$X$175,'Forma 10'!$X$175,'Forma 12'!$X$176)</f>
        <v>0</v>
      </c>
      <c r="Y176" s="692">
        <f>SUM('Forma 9'!$Y$175,'Forma 10'!$Y$175,'Forma 12'!$Y$176)</f>
        <v>0</v>
      </c>
      <c r="Z176" s="760">
        <f>'Forma 9'!Z175+'Forma 12'!Z176</f>
        <v>0</v>
      </c>
      <c r="AA176" s="692">
        <f>SUM('Forma 9'!$AA$175,'Forma 10'!$AA$175,'Forma 12'!$AA$176,)</f>
        <v>0</v>
      </c>
      <c r="AB176" s="735">
        <f>SUM('Forma 9'!$AB$175,'Forma 10'!$AB$175,'Forma 12'!$AB$176)</f>
        <v>1069.24</v>
      </c>
      <c r="AC176" s="733">
        <v>2907.94</v>
      </c>
      <c r="AD176" s="730"/>
      <c r="AE176" s="730"/>
      <c r="AF176" s="730"/>
      <c r="AG176" s="731"/>
      <c r="AH176" s="736">
        <v>1568.86</v>
      </c>
      <c r="AI176" s="731"/>
      <c r="AJ176" s="731"/>
      <c r="AK176" s="736">
        <v>524.1</v>
      </c>
      <c r="AL176" s="736">
        <v>744.85</v>
      </c>
      <c r="AM176" s="731"/>
      <c r="AN176" s="736">
        <v>49.04</v>
      </c>
      <c r="AO176" s="731"/>
      <c r="AP176" s="731"/>
      <c r="AQ176" s="736">
        <v>19.64</v>
      </c>
      <c r="AR176" s="731"/>
      <c r="AS176" s="731"/>
      <c r="AT176" s="731"/>
      <c r="AU176" s="731"/>
    </row>
    <row r="177" spans="2:47" s="329" customFormat="1" ht="13.2" x14ac:dyDescent="0.25">
      <c r="B177" s="287" t="s">
        <v>402</v>
      </c>
      <c r="C177" s="355" t="s">
        <v>403</v>
      </c>
      <c r="D177" s="396">
        <f t="shared" si="148"/>
        <v>1599.9642396744466</v>
      </c>
      <c r="E177" s="700">
        <f t="shared" si="149"/>
        <v>672.4</v>
      </c>
      <c r="F177" s="691">
        <f t="shared" si="150"/>
        <v>0</v>
      </c>
      <c r="G177" s="691">
        <f t="shared" si="151"/>
        <v>0</v>
      </c>
      <c r="H177" s="691">
        <f t="shared" si="152"/>
        <v>0</v>
      </c>
      <c r="I177" s="692">
        <f t="shared" si="153"/>
        <v>0</v>
      </c>
      <c r="J177" s="701">
        <f t="shared" si="154"/>
        <v>168.43</v>
      </c>
      <c r="K177" s="692">
        <f t="shared" si="155"/>
        <v>0</v>
      </c>
      <c r="L177" s="692">
        <f t="shared" si="156"/>
        <v>0</v>
      </c>
      <c r="M177" s="701">
        <f t="shared" si="157"/>
        <v>30.65</v>
      </c>
      <c r="N177" s="701">
        <f t="shared" si="158"/>
        <v>18.21</v>
      </c>
      <c r="O177" s="692">
        <f t="shared" si="159"/>
        <v>0</v>
      </c>
      <c r="P177" s="701">
        <f t="shared" si="160"/>
        <v>47.21</v>
      </c>
      <c r="Q177" s="692">
        <f t="shared" si="161"/>
        <v>0</v>
      </c>
      <c r="R177" s="692">
        <f t="shared" si="162"/>
        <v>0</v>
      </c>
      <c r="S177" s="701">
        <f t="shared" si="163"/>
        <v>11.42</v>
      </c>
      <c r="T177" s="692">
        <f t="shared" si="164"/>
        <v>0</v>
      </c>
      <c r="U177" s="692">
        <f t="shared" si="165"/>
        <v>0</v>
      </c>
      <c r="V177" s="692">
        <f t="shared" si="166"/>
        <v>0</v>
      </c>
      <c r="W177" s="692">
        <f>'Forma 11'!$Z$181</f>
        <v>0</v>
      </c>
      <c r="X177" s="692">
        <f>SUM('Forma 9'!$X$176,'Forma 10'!$X$176,'Forma 12'!$X$177)</f>
        <v>0</v>
      </c>
      <c r="Y177" s="692">
        <f>SUM('Forma 9'!$Y$176,'Forma 10'!$Y$176,'Forma 12'!$Y$177)</f>
        <v>0</v>
      </c>
      <c r="Z177" s="762">
        <f>'Forma 9'!Z176+'Forma 12'!Z177</f>
        <v>9.669249022676409</v>
      </c>
      <c r="AA177" s="692">
        <f>SUM('Forma 9'!$AA$176,'Forma 10'!$AA$176,'Forma 12'!$AA$177,)</f>
        <v>0</v>
      </c>
      <c r="AB177" s="735">
        <f>SUM('Forma 9'!$AB$176,'Forma 10'!$AB$176,'Forma 12'!$AB$177)</f>
        <v>641.97499065177044</v>
      </c>
      <c r="AC177" s="733">
        <v>672.4</v>
      </c>
      <c r="AD177" s="730"/>
      <c r="AE177" s="730"/>
      <c r="AF177" s="730"/>
      <c r="AG177" s="731"/>
      <c r="AH177" s="736">
        <v>168.43</v>
      </c>
      <c r="AI177" s="731"/>
      <c r="AJ177" s="731"/>
      <c r="AK177" s="736">
        <v>30.65</v>
      </c>
      <c r="AL177" s="736">
        <v>18.21</v>
      </c>
      <c r="AM177" s="731"/>
      <c r="AN177" s="736">
        <v>47.21</v>
      </c>
      <c r="AO177" s="731"/>
      <c r="AP177" s="731"/>
      <c r="AQ177" s="736">
        <v>11.42</v>
      </c>
      <c r="AR177" s="731"/>
      <c r="AS177" s="731"/>
      <c r="AT177" s="731"/>
      <c r="AU177" s="731"/>
    </row>
    <row r="178" spans="2:47" s="329" customFormat="1" ht="13.2" x14ac:dyDescent="0.25">
      <c r="B178" s="287" t="s">
        <v>404</v>
      </c>
      <c r="C178" s="355" t="s">
        <v>405</v>
      </c>
      <c r="D178" s="396">
        <f t="shared" si="148"/>
        <v>1599.9642396744466</v>
      </c>
      <c r="E178" s="700">
        <f t="shared" si="149"/>
        <v>672.4</v>
      </c>
      <c r="F178" s="691">
        <f t="shared" si="150"/>
        <v>0</v>
      </c>
      <c r="G178" s="691">
        <f t="shared" si="151"/>
        <v>0</v>
      </c>
      <c r="H178" s="691">
        <f t="shared" si="152"/>
        <v>0</v>
      </c>
      <c r="I178" s="692">
        <f t="shared" si="153"/>
        <v>0</v>
      </c>
      <c r="J178" s="701">
        <f t="shared" si="154"/>
        <v>168.43</v>
      </c>
      <c r="K178" s="692">
        <f t="shared" si="155"/>
        <v>0</v>
      </c>
      <c r="L178" s="692">
        <f t="shared" si="156"/>
        <v>0</v>
      </c>
      <c r="M178" s="701">
        <f t="shared" si="157"/>
        <v>30.65</v>
      </c>
      <c r="N178" s="701">
        <f t="shared" si="158"/>
        <v>18.21</v>
      </c>
      <c r="O178" s="692">
        <f t="shared" si="159"/>
        <v>0</v>
      </c>
      <c r="P178" s="701">
        <f t="shared" si="160"/>
        <v>47.21</v>
      </c>
      <c r="Q178" s="692">
        <f t="shared" si="161"/>
        <v>0</v>
      </c>
      <c r="R178" s="692">
        <f t="shared" si="162"/>
        <v>0</v>
      </c>
      <c r="S178" s="701">
        <f t="shared" si="163"/>
        <v>11.42</v>
      </c>
      <c r="T178" s="692">
        <f t="shared" si="164"/>
        <v>0</v>
      </c>
      <c r="U178" s="692">
        <f t="shared" si="165"/>
        <v>0</v>
      </c>
      <c r="V178" s="692">
        <f t="shared" si="166"/>
        <v>0</v>
      </c>
      <c r="W178" s="692">
        <f>'Forma 11'!$Z$182</f>
        <v>0</v>
      </c>
      <c r="X178" s="692">
        <f>SUM('Forma 9'!$X$177,'Forma 10'!$X$177,'Forma 12'!$X$178)</f>
        <v>0</v>
      </c>
      <c r="Y178" s="692">
        <f>SUM('Forma 9'!$Y$177,'Forma 10'!$Y$177,'Forma 12'!$Y$178)</f>
        <v>0</v>
      </c>
      <c r="Z178" s="762">
        <f>'Forma 9'!Z177+'Forma 12'!Z178</f>
        <v>9.669249022676409</v>
      </c>
      <c r="AA178" s="692">
        <f>SUM('Forma 9'!$AA$177,'Forma 10'!$AA$177,'Forma 12'!$AA$178,)</f>
        <v>0</v>
      </c>
      <c r="AB178" s="735">
        <f>SUM('Forma 9'!$AB$177,'Forma 10'!$AB$177,'Forma 12'!$AB$178)</f>
        <v>641.97499065177044</v>
      </c>
      <c r="AC178" s="733">
        <v>672.4</v>
      </c>
      <c r="AD178" s="730"/>
      <c r="AE178" s="730"/>
      <c r="AF178" s="730"/>
      <c r="AG178" s="731"/>
      <c r="AH178" s="736">
        <v>168.43</v>
      </c>
      <c r="AI178" s="731"/>
      <c r="AJ178" s="731"/>
      <c r="AK178" s="736">
        <v>30.65</v>
      </c>
      <c r="AL178" s="736">
        <v>18.21</v>
      </c>
      <c r="AM178" s="731"/>
      <c r="AN178" s="736">
        <v>47.21</v>
      </c>
      <c r="AO178" s="731"/>
      <c r="AP178" s="731"/>
      <c r="AQ178" s="736">
        <v>11.42</v>
      </c>
      <c r="AR178" s="731"/>
      <c r="AS178" s="731"/>
      <c r="AT178" s="731"/>
      <c r="AU178" s="731"/>
    </row>
    <row r="179" spans="2:47" s="329" customFormat="1" ht="13.2" x14ac:dyDescent="0.25">
      <c r="B179" s="287" t="s">
        <v>406</v>
      </c>
      <c r="C179" s="355" t="s">
        <v>407</v>
      </c>
      <c r="D179" s="396">
        <f t="shared" si="148"/>
        <v>849.97600232704997</v>
      </c>
      <c r="E179" s="700">
        <f t="shared" si="149"/>
        <v>357.21</v>
      </c>
      <c r="F179" s="691">
        <f t="shared" si="150"/>
        <v>0</v>
      </c>
      <c r="G179" s="691">
        <f t="shared" si="151"/>
        <v>0</v>
      </c>
      <c r="H179" s="691">
        <f t="shared" si="152"/>
        <v>0</v>
      </c>
      <c r="I179" s="692">
        <f t="shared" si="153"/>
        <v>0</v>
      </c>
      <c r="J179" s="701">
        <f t="shared" si="154"/>
        <v>89.48</v>
      </c>
      <c r="K179" s="692">
        <f t="shared" si="155"/>
        <v>0</v>
      </c>
      <c r="L179" s="692">
        <f t="shared" si="156"/>
        <v>0</v>
      </c>
      <c r="M179" s="701">
        <f t="shared" si="157"/>
        <v>16.28</v>
      </c>
      <c r="N179" s="701">
        <f t="shared" si="158"/>
        <v>9.67</v>
      </c>
      <c r="O179" s="692">
        <f t="shared" si="159"/>
        <v>0</v>
      </c>
      <c r="P179" s="701">
        <f t="shared" si="160"/>
        <v>25.08</v>
      </c>
      <c r="Q179" s="692">
        <f t="shared" si="161"/>
        <v>0</v>
      </c>
      <c r="R179" s="692">
        <f t="shared" si="162"/>
        <v>0</v>
      </c>
      <c r="S179" s="701">
        <f t="shared" si="163"/>
        <v>6.07</v>
      </c>
      <c r="T179" s="692">
        <f t="shared" si="164"/>
        <v>0</v>
      </c>
      <c r="U179" s="692">
        <f t="shared" si="165"/>
        <v>0</v>
      </c>
      <c r="V179" s="692">
        <f t="shared" si="166"/>
        <v>0</v>
      </c>
      <c r="W179" s="692">
        <f>'Forma 11'!$Z$183</f>
        <v>0</v>
      </c>
      <c r="X179" s="692">
        <f>SUM('Forma 9'!$X$178,'Forma 10'!$X$178,'Forma 12'!$X$179)</f>
        <v>0</v>
      </c>
      <c r="Y179" s="692">
        <f>SUM('Forma 9'!$Y$178,'Forma 10'!$Y$178,'Forma 12'!$Y$179)</f>
        <v>0</v>
      </c>
      <c r="Z179" s="762">
        <f>'Forma 9'!Z178+'Forma 12'!Z179</f>
        <v>5.1367885432968423</v>
      </c>
      <c r="AA179" s="692">
        <f>SUM('Forma 9'!$AA$178,'Forma 10'!$AA$178,'Forma 12'!$AA$179,)</f>
        <v>0</v>
      </c>
      <c r="AB179" s="735">
        <f>SUM('Forma 9'!$AB$178,'Forma 10'!$AB$178,'Forma 12'!$AB$179)</f>
        <v>341.04921378375309</v>
      </c>
      <c r="AC179" s="733">
        <v>357.21</v>
      </c>
      <c r="AD179" s="730"/>
      <c r="AE179" s="730"/>
      <c r="AF179" s="730"/>
      <c r="AG179" s="731"/>
      <c r="AH179" s="736">
        <v>89.48</v>
      </c>
      <c r="AI179" s="731"/>
      <c r="AJ179" s="731"/>
      <c r="AK179" s="736">
        <v>16.28</v>
      </c>
      <c r="AL179" s="736">
        <v>9.67</v>
      </c>
      <c r="AM179" s="731"/>
      <c r="AN179" s="736">
        <v>25.08</v>
      </c>
      <c r="AO179" s="731"/>
      <c r="AP179" s="731"/>
      <c r="AQ179" s="736">
        <v>6.07</v>
      </c>
      <c r="AR179" s="731"/>
      <c r="AS179" s="731"/>
      <c r="AT179" s="731"/>
      <c r="AU179" s="731"/>
    </row>
    <row r="180" spans="2:47" s="329" customFormat="1" ht="13.2" x14ac:dyDescent="0.25">
      <c r="B180" s="287" t="s">
        <v>408</v>
      </c>
      <c r="C180" s="355" t="s">
        <v>409</v>
      </c>
      <c r="D180" s="396">
        <f t="shared" si="148"/>
        <v>2625.1800000000003</v>
      </c>
      <c r="E180" s="690">
        <f t="shared" si="149"/>
        <v>0</v>
      </c>
      <c r="F180" s="691">
        <f t="shared" si="150"/>
        <v>0</v>
      </c>
      <c r="G180" s="691">
        <f t="shared" si="151"/>
        <v>0</v>
      </c>
      <c r="H180" s="691">
        <f t="shared" si="152"/>
        <v>0</v>
      </c>
      <c r="I180" s="692">
        <f t="shared" si="153"/>
        <v>0</v>
      </c>
      <c r="J180" s="692">
        <f t="shared" si="154"/>
        <v>0</v>
      </c>
      <c r="K180" s="692">
        <f t="shared" si="155"/>
        <v>0</v>
      </c>
      <c r="L180" s="692">
        <f t="shared" si="156"/>
        <v>0</v>
      </c>
      <c r="M180" s="701">
        <f t="shared" si="157"/>
        <v>2106.67</v>
      </c>
      <c r="N180" s="692">
        <f t="shared" si="158"/>
        <v>0</v>
      </c>
      <c r="O180" s="692">
        <f t="shared" si="159"/>
        <v>0</v>
      </c>
      <c r="P180" s="692">
        <f t="shared" si="160"/>
        <v>0</v>
      </c>
      <c r="Q180" s="692">
        <f t="shared" si="161"/>
        <v>0</v>
      </c>
      <c r="R180" s="692">
        <f t="shared" si="162"/>
        <v>0</v>
      </c>
      <c r="S180" s="692">
        <f t="shared" si="163"/>
        <v>0</v>
      </c>
      <c r="T180" s="692">
        <f t="shared" si="164"/>
        <v>0</v>
      </c>
      <c r="U180" s="692">
        <f t="shared" si="165"/>
        <v>0</v>
      </c>
      <c r="V180" s="692">
        <f t="shared" si="166"/>
        <v>0</v>
      </c>
      <c r="W180" s="692">
        <f>'Forma 11'!$Z$184</f>
        <v>0</v>
      </c>
      <c r="X180" s="692">
        <f>SUM('Forma 9'!$X$179,'Forma 10'!$X$179,'Forma 12'!$X$180)</f>
        <v>0</v>
      </c>
      <c r="Y180" s="692">
        <f>SUM('Forma 9'!$Y$179,'Forma 10'!$Y$179,'Forma 12'!$Y$180)</f>
        <v>0</v>
      </c>
      <c r="Z180" s="760">
        <f>'Forma 9'!Z179+'Forma 12'!Z180</f>
        <v>0</v>
      </c>
      <c r="AA180" s="692">
        <f>SUM('Forma 9'!$AA$179,'Forma 10'!$AA$179,'Forma 12'!$AA$180,)</f>
        <v>0</v>
      </c>
      <c r="AB180" s="735">
        <f>SUM('Forma 9'!$AB$179,'Forma 10'!$AB$179,'Forma 12'!$AB$180)</f>
        <v>518.51</v>
      </c>
      <c r="AC180" s="729"/>
      <c r="AD180" s="730"/>
      <c r="AE180" s="730"/>
      <c r="AF180" s="730"/>
      <c r="AG180" s="731"/>
      <c r="AH180" s="731"/>
      <c r="AI180" s="731"/>
      <c r="AJ180" s="731"/>
      <c r="AK180" s="736">
        <v>2106.67</v>
      </c>
      <c r="AL180" s="731"/>
      <c r="AM180" s="731"/>
      <c r="AN180" s="731"/>
      <c r="AO180" s="731"/>
      <c r="AP180" s="731"/>
      <c r="AQ180" s="731"/>
      <c r="AR180" s="731"/>
      <c r="AS180" s="731"/>
      <c r="AT180" s="731"/>
      <c r="AU180" s="731"/>
    </row>
    <row r="181" spans="2:47" s="329" customFormat="1" ht="13.2" x14ac:dyDescent="0.25">
      <c r="B181" s="287" t="s">
        <v>410</v>
      </c>
      <c r="C181" s="355" t="s">
        <v>411</v>
      </c>
      <c r="D181" s="396">
        <f t="shared" si="148"/>
        <v>0</v>
      </c>
      <c r="E181" s="690">
        <f t="shared" si="149"/>
        <v>0</v>
      </c>
      <c r="F181" s="691">
        <f t="shared" si="150"/>
        <v>0</v>
      </c>
      <c r="G181" s="691">
        <f t="shared" si="151"/>
        <v>0</v>
      </c>
      <c r="H181" s="691">
        <f t="shared" si="152"/>
        <v>0</v>
      </c>
      <c r="I181" s="692">
        <f t="shared" si="153"/>
        <v>0</v>
      </c>
      <c r="J181" s="692">
        <f t="shared" si="154"/>
        <v>0</v>
      </c>
      <c r="K181" s="692">
        <f t="shared" si="155"/>
        <v>0</v>
      </c>
      <c r="L181" s="692">
        <f t="shared" si="156"/>
        <v>0</v>
      </c>
      <c r="M181" s="692">
        <f t="shared" si="157"/>
        <v>0</v>
      </c>
      <c r="N181" s="692">
        <f t="shared" si="158"/>
        <v>0</v>
      </c>
      <c r="O181" s="692">
        <f t="shared" si="159"/>
        <v>0</v>
      </c>
      <c r="P181" s="692">
        <f t="shared" si="160"/>
        <v>0</v>
      </c>
      <c r="Q181" s="692">
        <f t="shared" si="161"/>
        <v>0</v>
      </c>
      <c r="R181" s="692">
        <f t="shared" si="162"/>
        <v>0</v>
      </c>
      <c r="S181" s="692">
        <f t="shared" si="163"/>
        <v>0</v>
      </c>
      <c r="T181" s="692">
        <f t="shared" si="164"/>
        <v>0</v>
      </c>
      <c r="U181" s="692">
        <f t="shared" si="165"/>
        <v>0</v>
      </c>
      <c r="V181" s="692">
        <f t="shared" si="166"/>
        <v>0</v>
      </c>
      <c r="W181" s="692">
        <f>'Forma 11'!$Z$185</f>
        <v>0</v>
      </c>
      <c r="X181" s="692">
        <f>SUM('Forma 9'!$X$180,'Forma 10'!$X$180,'Forma 12'!$X$181)</f>
        <v>0</v>
      </c>
      <c r="Y181" s="692">
        <f>SUM('Forma 9'!$Y$180,'Forma 10'!$Y$180,'Forma 12'!$Y$181)</f>
        <v>0</v>
      </c>
      <c r="Z181" s="760">
        <f>'Forma 9'!Z180+'Forma 12'!Z181</f>
        <v>0</v>
      </c>
      <c r="AA181" s="692">
        <f>SUM('Forma 9'!$AA$180,'Forma 10'!$AA$180,'Forma 12'!$AA$181,)</f>
        <v>0</v>
      </c>
      <c r="AB181" s="693">
        <f>SUM('Forma 9'!$AB$180,'Forma 10'!$AB$180,'Forma 12'!$AB$181)</f>
        <v>0</v>
      </c>
      <c r="AC181" s="729"/>
      <c r="AD181" s="730"/>
      <c r="AE181" s="730"/>
      <c r="AF181" s="730"/>
      <c r="AG181" s="731"/>
      <c r="AH181" s="731"/>
      <c r="AI181" s="731"/>
      <c r="AJ181" s="731"/>
      <c r="AK181" s="731"/>
      <c r="AL181" s="731"/>
      <c r="AM181" s="731"/>
      <c r="AN181" s="731"/>
      <c r="AO181" s="731"/>
      <c r="AP181" s="731"/>
      <c r="AQ181" s="731"/>
      <c r="AR181" s="731"/>
      <c r="AS181" s="731"/>
      <c r="AT181" s="731"/>
      <c r="AU181" s="731"/>
    </row>
    <row r="182" spans="2:47" s="329" customFormat="1" ht="13.2" x14ac:dyDescent="0.25">
      <c r="B182" s="287" t="s">
        <v>412</v>
      </c>
      <c r="C182" s="355" t="s">
        <v>413</v>
      </c>
      <c r="D182" s="396">
        <f t="shared" si="148"/>
        <v>0</v>
      </c>
      <c r="E182" s="690">
        <f t="shared" si="149"/>
        <v>0</v>
      </c>
      <c r="F182" s="691">
        <f t="shared" si="150"/>
        <v>0</v>
      </c>
      <c r="G182" s="691">
        <f t="shared" si="151"/>
        <v>0</v>
      </c>
      <c r="H182" s="691">
        <f t="shared" si="152"/>
        <v>0</v>
      </c>
      <c r="I182" s="692">
        <f t="shared" si="153"/>
        <v>0</v>
      </c>
      <c r="J182" s="692">
        <f t="shared" si="154"/>
        <v>0</v>
      </c>
      <c r="K182" s="692">
        <f t="shared" si="155"/>
        <v>0</v>
      </c>
      <c r="L182" s="692">
        <f t="shared" si="156"/>
        <v>0</v>
      </c>
      <c r="M182" s="692">
        <f t="shared" si="157"/>
        <v>0</v>
      </c>
      <c r="N182" s="692">
        <f t="shared" si="158"/>
        <v>0</v>
      </c>
      <c r="O182" s="692">
        <f t="shared" si="159"/>
        <v>0</v>
      </c>
      <c r="P182" s="692">
        <f t="shared" si="160"/>
        <v>0</v>
      </c>
      <c r="Q182" s="692">
        <f t="shared" si="161"/>
        <v>0</v>
      </c>
      <c r="R182" s="692">
        <f t="shared" si="162"/>
        <v>0</v>
      </c>
      <c r="S182" s="692">
        <f t="shared" si="163"/>
        <v>0</v>
      </c>
      <c r="T182" s="692">
        <f t="shared" si="164"/>
        <v>0</v>
      </c>
      <c r="U182" s="692">
        <f t="shared" si="165"/>
        <v>0</v>
      </c>
      <c r="V182" s="692">
        <f t="shared" si="166"/>
        <v>0</v>
      </c>
      <c r="W182" s="692">
        <f>'Forma 11'!$Z$186</f>
        <v>0</v>
      </c>
      <c r="X182" s="692">
        <f>SUM('Forma 9'!$X$181,'Forma 10'!$X$181,'Forma 12'!$X$182)</f>
        <v>0</v>
      </c>
      <c r="Y182" s="692">
        <f>SUM('Forma 9'!$Y$181,'Forma 10'!$Y$181,'Forma 12'!$Y$182)</f>
        <v>0</v>
      </c>
      <c r="Z182" s="760">
        <f>'Forma 9'!Z181+'Forma 12'!Z182</f>
        <v>0</v>
      </c>
      <c r="AA182" s="692">
        <f>SUM('Forma 9'!$AA$181,'Forma 10'!$AA$181,'Forma 12'!$AA$182,)</f>
        <v>0</v>
      </c>
      <c r="AB182" s="693">
        <f>SUM('Forma 9'!$AB$181,'Forma 10'!$AB$181,'Forma 12'!$AB$182)</f>
        <v>0</v>
      </c>
      <c r="AC182" s="729"/>
      <c r="AD182" s="730"/>
      <c r="AE182" s="730"/>
      <c r="AF182" s="730"/>
      <c r="AG182" s="731"/>
      <c r="AH182" s="731"/>
      <c r="AI182" s="731"/>
      <c r="AJ182" s="731"/>
      <c r="AK182" s="731"/>
      <c r="AL182" s="731"/>
      <c r="AM182" s="731"/>
      <c r="AN182" s="731"/>
      <c r="AO182" s="731"/>
      <c r="AP182" s="731"/>
      <c r="AQ182" s="731"/>
      <c r="AR182" s="731"/>
      <c r="AS182" s="731"/>
      <c r="AT182" s="731"/>
      <c r="AU182" s="731"/>
    </row>
    <row r="183" spans="2:47" s="329" customFormat="1" ht="13.2" x14ac:dyDescent="0.25">
      <c r="B183" s="287" t="s">
        <v>414</v>
      </c>
      <c r="C183" s="355" t="s">
        <v>415</v>
      </c>
      <c r="D183" s="396">
        <f t="shared" si="148"/>
        <v>0</v>
      </c>
      <c r="E183" s="690">
        <f t="shared" si="149"/>
        <v>0</v>
      </c>
      <c r="F183" s="691">
        <f t="shared" si="150"/>
        <v>0</v>
      </c>
      <c r="G183" s="691">
        <f t="shared" si="151"/>
        <v>0</v>
      </c>
      <c r="H183" s="691">
        <f t="shared" si="152"/>
        <v>0</v>
      </c>
      <c r="I183" s="692">
        <f t="shared" si="153"/>
        <v>0</v>
      </c>
      <c r="J183" s="692">
        <f t="shared" si="154"/>
        <v>0</v>
      </c>
      <c r="K183" s="692">
        <f t="shared" si="155"/>
        <v>0</v>
      </c>
      <c r="L183" s="692">
        <f t="shared" si="156"/>
        <v>0</v>
      </c>
      <c r="M183" s="692">
        <f t="shared" si="157"/>
        <v>0</v>
      </c>
      <c r="N183" s="692">
        <f t="shared" si="158"/>
        <v>0</v>
      </c>
      <c r="O183" s="692">
        <f t="shared" si="159"/>
        <v>0</v>
      </c>
      <c r="P183" s="692">
        <f t="shared" si="160"/>
        <v>0</v>
      </c>
      <c r="Q183" s="692">
        <f t="shared" si="161"/>
        <v>0</v>
      </c>
      <c r="R183" s="692">
        <f t="shared" si="162"/>
        <v>0</v>
      </c>
      <c r="S183" s="692">
        <f t="shared" si="163"/>
        <v>0</v>
      </c>
      <c r="T183" s="692">
        <f t="shared" si="164"/>
        <v>0</v>
      </c>
      <c r="U183" s="692">
        <f t="shared" si="165"/>
        <v>0</v>
      </c>
      <c r="V183" s="692">
        <f t="shared" si="166"/>
        <v>0</v>
      </c>
      <c r="W183" s="692">
        <f>'Forma 11'!$Z$187</f>
        <v>0</v>
      </c>
      <c r="X183" s="692">
        <f>SUM('Forma 9'!$X$182,'Forma 10'!$X$182,'Forma 12'!$X$183)</f>
        <v>0</v>
      </c>
      <c r="Y183" s="692">
        <f>SUM('Forma 9'!$Y$182,'Forma 10'!$Y$182,'Forma 12'!$Y$183)</f>
        <v>0</v>
      </c>
      <c r="Z183" s="760">
        <f>'Forma 9'!Z182+'Forma 12'!Z183</f>
        <v>0</v>
      </c>
      <c r="AA183" s="692">
        <f>SUM('Forma 9'!$AA$182,'Forma 10'!$AA$182,'Forma 12'!$AA$183,)</f>
        <v>0</v>
      </c>
      <c r="AB183" s="693">
        <f>SUM('Forma 9'!$AB$182,'Forma 10'!$AB$182,'Forma 12'!$AB$183)</f>
        <v>0</v>
      </c>
      <c r="AC183" s="729"/>
      <c r="AD183" s="730"/>
      <c r="AE183" s="730"/>
      <c r="AF183" s="730"/>
      <c r="AG183" s="731"/>
      <c r="AH183" s="731"/>
      <c r="AI183" s="731"/>
      <c r="AJ183" s="731"/>
      <c r="AK183" s="731"/>
      <c r="AL183" s="731"/>
      <c r="AM183" s="731"/>
      <c r="AN183" s="731"/>
      <c r="AO183" s="731"/>
      <c r="AP183" s="731"/>
      <c r="AQ183" s="731"/>
      <c r="AR183" s="731"/>
      <c r="AS183" s="731"/>
      <c r="AT183" s="731"/>
      <c r="AU183" s="731"/>
    </row>
    <row r="184" spans="2:47" s="329" customFormat="1" ht="13.2" x14ac:dyDescent="0.25">
      <c r="B184" s="287" t="s">
        <v>416</v>
      </c>
      <c r="C184" s="358" t="s">
        <v>417</v>
      </c>
      <c r="D184" s="396">
        <f t="shared" si="148"/>
        <v>0</v>
      </c>
      <c r="E184" s="690">
        <f t="shared" si="149"/>
        <v>0</v>
      </c>
      <c r="F184" s="691">
        <f t="shared" si="150"/>
        <v>0</v>
      </c>
      <c r="G184" s="691">
        <f t="shared" si="151"/>
        <v>0</v>
      </c>
      <c r="H184" s="691">
        <f t="shared" si="152"/>
        <v>0</v>
      </c>
      <c r="I184" s="692">
        <f t="shared" si="153"/>
        <v>0</v>
      </c>
      <c r="J184" s="692">
        <f t="shared" si="154"/>
        <v>0</v>
      </c>
      <c r="K184" s="692">
        <f t="shared" si="155"/>
        <v>0</v>
      </c>
      <c r="L184" s="692">
        <f t="shared" si="156"/>
        <v>0</v>
      </c>
      <c r="M184" s="692">
        <f t="shared" si="157"/>
        <v>0</v>
      </c>
      <c r="N184" s="692">
        <f t="shared" si="158"/>
        <v>0</v>
      </c>
      <c r="O184" s="692">
        <f t="shared" si="159"/>
        <v>0</v>
      </c>
      <c r="P184" s="692">
        <f t="shared" si="160"/>
        <v>0</v>
      </c>
      <c r="Q184" s="692">
        <f t="shared" si="161"/>
        <v>0</v>
      </c>
      <c r="R184" s="692">
        <f t="shared" si="162"/>
        <v>0</v>
      </c>
      <c r="S184" s="692">
        <f t="shared" si="163"/>
        <v>0</v>
      </c>
      <c r="T184" s="692">
        <f t="shared" si="164"/>
        <v>0</v>
      </c>
      <c r="U184" s="692">
        <f t="shared" si="165"/>
        <v>0</v>
      </c>
      <c r="V184" s="692">
        <f t="shared" si="166"/>
        <v>0</v>
      </c>
      <c r="W184" s="692">
        <f>'Forma 11'!$Z$188</f>
        <v>0</v>
      </c>
      <c r="X184" s="692">
        <f>SUM('Forma 9'!$X$183,'Forma 10'!$X$183,'Forma 12'!$X$184)</f>
        <v>0</v>
      </c>
      <c r="Y184" s="692">
        <f>SUM('Forma 9'!$Y$183,'Forma 10'!$Y$183,'Forma 12'!$Y$184)</f>
        <v>0</v>
      </c>
      <c r="Z184" s="760">
        <f>'Forma 9'!Z183+'Forma 12'!Z184</f>
        <v>0</v>
      </c>
      <c r="AA184" s="692">
        <f>SUM('Forma 9'!$AA$183,'Forma 10'!$AA$183,'Forma 12'!$AA$184,)</f>
        <v>0</v>
      </c>
      <c r="AB184" s="693">
        <f>SUM('Forma 9'!$AB$183,'Forma 10'!$AB$183,'Forma 12'!$AB$184)</f>
        <v>0</v>
      </c>
      <c r="AC184" s="729"/>
      <c r="AD184" s="730"/>
      <c r="AE184" s="730"/>
      <c r="AF184" s="730"/>
      <c r="AG184" s="731"/>
      <c r="AH184" s="731"/>
      <c r="AI184" s="731"/>
      <c r="AJ184" s="731"/>
      <c r="AK184" s="731"/>
      <c r="AL184" s="731"/>
      <c r="AM184" s="731"/>
      <c r="AN184" s="731"/>
      <c r="AO184" s="731"/>
      <c r="AP184" s="731"/>
      <c r="AQ184" s="731"/>
      <c r="AR184" s="731"/>
      <c r="AS184" s="731"/>
      <c r="AT184" s="731"/>
      <c r="AU184" s="731"/>
    </row>
    <row r="185" spans="2:47" s="329" customFormat="1" ht="13.2" x14ac:dyDescent="0.25">
      <c r="B185" s="305" t="s">
        <v>418</v>
      </c>
      <c r="C185" s="358" t="s">
        <v>419</v>
      </c>
      <c r="D185" s="396">
        <f t="shared" si="148"/>
        <v>0</v>
      </c>
      <c r="E185" s="690">
        <f t="shared" si="149"/>
        <v>0</v>
      </c>
      <c r="F185" s="691">
        <f t="shared" si="150"/>
        <v>0</v>
      </c>
      <c r="G185" s="691">
        <f t="shared" si="151"/>
        <v>0</v>
      </c>
      <c r="H185" s="691">
        <f t="shared" si="152"/>
        <v>0</v>
      </c>
      <c r="I185" s="692">
        <f t="shared" si="153"/>
        <v>0</v>
      </c>
      <c r="J185" s="692">
        <f t="shared" si="154"/>
        <v>0</v>
      </c>
      <c r="K185" s="692">
        <f t="shared" si="155"/>
        <v>0</v>
      </c>
      <c r="L185" s="692">
        <f t="shared" si="156"/>
        <v>0</v>
      </c>
      <c r="M185" s="692">
        <f t="shared" si="157"/>
        <v>0</v>
      </c>
      <c r="N185" s="692">
        <f t="shared" si="158"/>
        <v>0</v>
      </c>
      <c r="O185" s="692">
        <f t="shared" si="159"/>
        <v>0</v>
      </c>
      <c r="P185" s="692">
        <f t="shared" si="160"/>
        <v>0</v>
      </c>
      <c r="Q185" s="692">
        <f t="shared" si="161"/>
        <v>0</v>
      </c>
      <c r="R185" s="692">
        <f t="shared" si="162"/>
        <v>0</v>
      </c>
      <c r="S185" s="692">
        <f t="shared" si="163"/>
        <v>0</v>
      </c>
      <c r="T185" s="692">
        <f t="shared" si="164"/>
        <v>0</v>
      </c>
      <c r="U185" s="692">
        <f t="shared" si="165"/>
        <v>0</v>
      </c>
      <c r="V185" s="692">
        <f t="shared" si="166"/>
        <v>0</v>
      </c>
      <c r="W185" s="692">
        <f>'Forma 11'!$Z$189</f>
        <v>0</v>
      </c>
      <c r="X185" s="692">
        <f>SUM('Forma 9'!$X$184,'Forma 10'!$X$184,'Forma 12'!$X$185)</f>
        <v>0</v>
      </c>
      <c r="Y185" s="692">
        <f>SUM('Forma 9'!$Y$184,'Forma 10'!$Y$184,'Forma 12'!$Y$185)</f>
        <v>0</v>
      </c>
      <c r="Z185" s="760">
        <f>'Forma 9'!Z184+'Forma 12'!Z185</f>
        <v>0</v>
      </c>
      <c r="AA185" s="692">
        <f>SUM('Forma 9'!$AA$184,'Forma 10'!$AA$184,'Forma 12'!$AA$185,)</f>
        <v>0</v>
      </c>
      <c r="AB185" s="693">
        <f>SUM('Forma 9'!$AB$184,'Forma 10'!$AB$184,'Forma 12'!$AB$185)</f>
        <v>0</v>
      </c>
      <c r="AC185" s="729"/>
      <c r="AD185" s="730"/>
      <c r="AE185" s="730"/>
      <c r="AF185" s="730"/>
      <c r="AG185" s="731"/>
      <c r="AH185" s="731"/>
      <c r="AI185" s="731"/>
      <c r="AJ185" s="731"/>
      <c r="AK185" s="731"/>
      <c r="AL185" s="731"/>
      <c r="AM185" s="731"/>
      <c r="AN185" s="731"/>
      <c r="AO185" s="731"/>
      <c r="AP185" s="731"/>
      <c r="AQ185" s="731"/>
      <c r="AR185" s="731"/>
      <c r="AS185" s="731"/>
      <c r="AT185" s="731"/>
      <c r="AU185" s="731"/>
    </row>
    <row r="186" spans="2:47" s="329" customFormat="1" ht="13.2" x14ac:dyDescent="0.25">
      <c r="B186" s="305" t="s">
        <v>420</v>
      </c>
      <c r="C186" s="358" t="s">
        <v>421</v>
      </c>
      <c r="D186" s="396">
        <f t="shared" si="148"/>
        <v>0</v>
      </c>
      <c r="E186" s="690">
        <f t="shared" si="149"/>
        <v>0</v>
      </c>
      <c r="F186" s="691">
        <f t="shared" si="150"/>
        <v>0</v>
      </c>
      <c r="G186" s="691">
        <f t="shared" si="151"/>
        <v>0</v>
      </c>
      <c r="H186" s="691">
        <f t="shared" si="152"/>
        <v>0</v>
      </c>
      <c r="I186" s="692">
        <f t="shared" si="153"/>
        <v>0</v>
      </c>
      <c r="J186" s="692">
        <f t="shared" si="154"/>
        <v>0</v>
      </c>
      <c r="K186" s="692">
        <f t="shared" si="155"/>
        <v>0</v>
      </c>
      <c r="L186" s="692">
        <f t="shared" si="156"/>
        <v>0</v>
      </c>
      <c r="M186" s="692">
        <f t="shared" si="157"/>
        <v>0</v>
      </c>
      <c r="N186" s="692">
        <f t="shared" si="158"/>
        <v>0</v>
      </c>
      <c r="O186" s="692">
        <f t="shared" si="159"/>
        <v>0</v>
      </c>
      <c r="P186" s="692">
        <f t="shared" si="160"/>
        <v>0</v>
      </c>
      <c r="Q186" s="692">
        <f t="shared" si="161"/>
        <v>0</v>
      </c>
      <c r="R186" s="692">
        <f t="shared" si="162"/>
        <v>0</v>
      </c>
      <c r="S186" s="692">
        <f t="shared" si="163"/>
        <v>0</v>
      </c>
      <c r="T186" s="692">
        <f t="shared" si="164"/>
        <v>0</v>
      </c>
      <c r="U186" s="692">
        <f t="shared" si="165"/>
        <v>0</v>
      </c>
      <c r="V186" s="692">
        <f t="shared" si="166"/>
        <v>0</v>
      </c>
      <c r="W186" s="692">
        <f>'Forma 11'!$Z$190</f>
        <v>0</v>
      </c>
      <c r="X186" s="692">
        <f>SUM('Forma 9'!$X$185,'Forma 10'!$X$185,'Forma 12'!$X$186)</f>
        <v>0</v>
      </c>
      <c r="Y186" s="692">
        <f>SUM('Forma 9'!$Y$185,'Forma 10'!$Y$185,'Forma 12'!$Y$186)</f>
        <v>0</v>
      </c>
      <c r="Z186" s="760">
        <f>'Forma 9'!Z185+'Forma 12'!Z186</f>
        <v>0</v>
      </c>
      <c r="AA186" s="692">
        <f>SUM('Forma 9'!$AA$185,'Forma 10'!$AA$185,'Forma 12'!$AA$186,)</f>
        <v>0</v>
      </c>
      <c r="AB186" s="693">
        <f>SUM('Forma 9'!$AB$185,'Forma 10'!$AB$185,'Forma 12'!$AB$186)</f>
        <v>0</v>
      </c>
      <c r="AC186" s="729"/>
      <c r="AD186" s="730"/>
      <c r="AE186" s="730"/>
      <c r="AF186" s="730"/>
      <c r="AG186" s="731"/>
      <c r="AH186" s="731"/>
      <c r="AI186" s="731"/>
      <c r="AJ186" s="731"/>
      <c r="AK186" s="731"/>
      <c r="AL186" s="731"/>
      <c r="AM186" s="731"/>
      <c r="AN186" s="731"/>
      <c r="AO186" s="731"/>
      <c r="AP186" s="731"/>
      <c r="AQ186" s="731"/>
      <c r="AR186" s="731"/>
      <c r="AS186" s="731"/>
      <c r="AT186" s="731"/>
      <c r="AU186" s="731"/>
    </row>
    <row r="187" spans="2:47" s="329" customFormat="1" ht="13.2" x14ac:dyDescent="0.25">
      <c r="B187" s="305" t="s">
        <v>422</v>
      </c>
      <c r="C187" s="358" t="s">
        <v>423</v>
      </c>
      <c r="D187" s="396">
        <f t="shared" si="148"/>
        <v>0</v>
      </c>
      <c r="E187" s="690">
        <f t="shared" si="149"/>
        <v>0</v>
      </c>
      <c r="F187" s="691">
        <f t="shared" si="150"/>
        <v>0</v>
      </c>
      <c r="G187" s="691">
        <f t="shared" si="151"/>
        <v>0</v>
      </c>
      <c r="H187" s="691">
        <f t="shared" si="152"/>
        <v>0</v>
      </c>
      <c r="I187" s="692">
        <f t="shared" si="153"/>
        <v>0</v>
      </c>
      <c r="J187" s="692">
        <f t="shared" si="154"/>
        <v>0</v>
      </c>
      <c r="K187" s="692">
        <f t="shared" si="155"/>
        <v>0</v>
      </c>
      <c r="L187" s="692">
        <f t="shared" si="156"/>
        <v>0</v>
      </c>
      <c r="M187" s="692">
        <f t="shared" si="157"/>
        <v>0</v>
      </c>
      <c r="N187" s="692">
        <f t="shared" si="158"/>
        <v>0</v>
      </c>
      <c r="O187" s="692">
        <f t="shared" si="159"/>
        <v>0</v>
      </c>
      <c r="P187" s="692">
        <f t="shared" si="160"/>
        <v>0</v>
      </c>
      <c r="Q187" s="692">
        <f t="shared" si="161"/>
        <v>0</v>
      </c>
      <c r="R187" s="692">
        <f t="shared" si="162"/>
        <v>0</v>
      </c>
      <c r="S187" s="692">
        <f t="shared" si="163"/>
        <v>0</v>
      </c>
      <c r="T187" s="692">
        <f t="shared" si="164"/>
        <v>0</v>
      </c>
      <c r="U187" s="692">
        <f t="shared" si="165"/>
        <v>0</v>
      </c>
      <c r="V187" s="692">
        <f t="shared" si="166"/>
        <v>0</v>
      </c>
      <c r="W187" s="692">
        <f>'Forma 11'!$Z$191</f>
        <v>0</v>
      </c>
      <c r="X187" s="692">
        <f>SUM('Forma 9'!$X$186,'Forma 10'!$X$186,'Forma 12'!$X$187)</f>
        <v>0</v>
      </c>
      <c r="Y187" s="692">
        <f>SUM('Forma 9'!$Y$186,'Forma 10'!$Y$186,'Forma 12'!$Y$187)</f>
        <v>0</v>
      </c>
      <c r="Z187" s="760">
        <f>'Forma 9'!Z186+'Forma 12'!Z187</f>
        <v>0</v>
      </c>
      <c r="AA187" s="692">
        <f>SUM('Forma 9'!$AA$186,'Forma 10'!$AA$186,'Forma 12'!$AA$187,)</f>
        <v>0</v>
      </c>
      <c r="AB187" s="693">
        <f>SUM('Forma 9'!$AB$186,'Forma 10'!$AB$186,'Forma 12'!$AB$187)</f>
        <v>0</v>
      </c>
      <c r="AC187" s="729"/>
      <c r="AD187" s="730"/>
      <c r="AE187" s="730"/>
      <c r="AF187" s="730"/>
      <c r="AG187" s="731"/>
      <c r="AH187" s="731"/>
      <c r="AI187" s="731"/>
      <c r="AJ187" s="731"/>
      <c r="AK187" s="731"/>
      <c r="AL187" s="731"/>
      <c r="AM187" s="731"/>
      <c r="AN187" s="731"/>
      <c r="AO187" s="731"/>
      <c r="AP187" s="731"/>
      <c r="AQ187" s="731"/>
      <c r="AR187" s="731"/>
      <c r="AS187" s="731"/>
      <c r="AT187" s="731"/>
      <c r="AU187" s="731"/>
    </row>
    <row r="188" spans="2:47" s="329" customFormat="1" ht="13.2" x14ac:dyDescent="0.25">
      <c r="B188" s="305" t="s">
        <v>424</v>
      </c>
      <c r="C188" s="358" t="s">
        <v>425</v>
      </c>
      <c r="D188" s="396">
        <f t="shared" si="148"/>
        <v>0</v>
      </c>
      <c r="E188" s="690">
        <f t="shared" si="149"/>
        <v>0</v>
      </c>
      <c r="F188" s="691">
        <f t="shared" si="150"/>
        <v>0</v>
      </c>
      <c r="G188" s="691">
        <f t="shared" si="151"/>
        <v>0</v>
      </c>
      <c r="H188" s="691">
        <f t="shared" si="152"/>
        <v>0</v>
      </c>
      <c r="I188" s="692">
        <f t="shared" si="153"/>
        <v>0</v>
      </c>
      <c r="J188" s="692">
        <f t="shared" si="154"/>
        <v>0</v>
      </c>
      <c r="K188" s="692">
        <f t="shared" si="155"/>
        <v>0</v>
      </c>
      <c r="L188" s="692">
        <f t="shared" si="156"/>
        <v>0</v>
      </c>
      <c r="M188" s="692">
        <f t="shared" si="157"/>
        <v>0</v>
      </c>
      <c r="N188" s="692">
        <f t="shared" si="158"/>
        <v>0</v>
      </c>
      <c r="O188" s="692">
        <f t="shared" si="159"/>
        <v>0</v>
      </c>
      <c r="P188" s="692">
        <f t="shared" si="160"/>
        <v>0</v>
      </c>
      <c r="Q188" s="692">
        <f t="shared" si="161"/>
        <v>0</v>
      </c>
      <c r="R188" s="692">
        <f t="shared" si="162"/>
        <v>0</v>
      </c>
      <c r="S188" s="692">
        <f t="shared" si="163"/>
        <v>0</v>
      </c>
      <c r="T188" s="692">
        <f t="shared" si="164"/>
        <v>0</v>
      </c>
      <c r="U188" s="692">
        <f t="shared" si="165"/>
        <v>0</v>
      </c>
      <c r="V188" s="692">
        <f t="shared" si="166"/>
        <v>0</v>
      </c>
      <c r="W188" s="692">
        <f>'Forma 11'!$Z$192</f>
        <v>0</v>
      </c>
      <c r="X188" s="692">
        <f>SUM('Forma 9'!$X$187,'Forma 10'!$X$187,'Forma 12'!$X$188)</f>
        <v>0</v>
      </c>
      <c r="Y188" s="692">
        <f>SUM('Forma 9'!$Y$187,'Forma 10'!$Y$187,'Forma 12'!$Y$188)</f>
        <v>0</v>
      </c>
      <c r="Z188" s="760">
        <f>'Forma 9'!Z187+'Forma 12'!Z188</f>
        <v>0</v>
      </c>
      <c r="AA188" s="692">
        <f>SUM('Forma 9'!$AA$187,'Forma 10'!$AA$187,'Forma 12'!$AA$188,)</f>
        <v>0</v>
      </c>
      <c r="AB188" s="693">
        <f>SUM('Forma 9'!$AB$187,'Forma 10'!$AB$187,'Forma 12'!$AB$188)</f>
        <v>0</v>
      </c>
      <c r="AC188" s="729"/>
      <c r="AD188" s="730"/>
      <c r="AE188" s="730"/>
      <c r="AF188" s="730"/>
      <c r="AG188" s="731"/>
      <c r="AH188" s="731"/>
      <c r="AI188" s="731"/>
      <c r="AJ188" s="731"/>
      <c r="AK188" s="731"/>
      <c r="AL188" s="731"/>
      <c r="AM188" s="731"/>
      <c r="AN188" s="731"/>
      <c r="AO188" s="731"/>
      <c r="AP188" s="731"/>
      <c r="AQ188" s="731"/>
      <c r="AR188" s="731"/>
      <c r="AS188" s="731"/>
      <c r="AT188" s="731"/>
      <c r="AU188" s="731"/>
    </row>
    <row r="189" spans="2:47" s="329" customFormat="1" ht="13.2" x14ac:dyDescent="0.25">
      <c r="B189" s="305" t="s">
        <v>426</v>
      </c>
      <c r="C189" s="362" t="s">
        <v>427</v>
      </c>
      <c r="D189" s="396">
        <f t="shared" si="148"/>
        <v>366851.72880985588</v>
      </c>
      <c r="E189" s="739">
        <f t="shared" si="149"/>
        <v>58450.13</v>
      </c>
      <c r="F189" s="706">
        <f t="shared" si="150"/>
        <v>0</v>
      </c>
      <c r="G189" s="706">
        <f t="shared" si="151"/>
        <v>0</v>
      </c>
      <c r="H189" s="706">
        <f t="shared" si="152"/>
        <v>0</v>
      </c>
      <c r="I189" s="740">
        <f t="shared" si="153"/>
        <v>0</v>
      </c>
      <c r="J189" s="741">
        <f t="shared" si="154"/>
        <v>3236.46</v>
      </c>
      <c r="K189" s="740">
        <f t="shared" si="155"/>
        <v>0</v>
      </c>
      <c r="L189" s="740">
        <f t="shared" si="156"/>
        <v>0</v>
      </c>
      <c r="M189" s="741">
        <f t="shared" si="157"/>
        <v>240.35</v>
      </c>
      <c r="N189" s="741">
        <f t="shared" si="158"/>
        <v>771.83</v>
      </c>
      <c r="O189" s="740">
        <f t="shared" si="159"/>
        <v>0</v>
      </c>
      <c r="P189" s="741">
        <f t="shared" si="160"/>
        <v>386.15</v>
      </c>
      <c r="Q189" s="740">
        <f t="shared" si="161"/>
        <v>0</v>
      </c>
      <c r="R189" s="740">
        <f t="shared" si="162"/>
        <v>0</v>
      </c>
      <c r="S189" s="741">
        <f t="shared" si="163"/>
        <v>124.97</v>
      </c>
      <c r="T189" s="740">
        <f t="shared" si="164"/>
        <v>0</v>
      </c>
      <c r="U189" s="740">
        <f t="shared" si="165"/>
        <v>0</v>
      </c>
      <c r="V189" s="740">
        <f t="shared" si="166"/>
        <v>0</v>
      </c>
      <c r="W189" s="740">
        <f>'Forma 11'!$Z$193</f>
        <v>0</v>
      </c>
      <c r="X189" s="740">
        <f>SUM('Forma 9'!$X$188,'Forma 10'!$X$188,'Forma 12'!$X$189)</f>
        <v>0</v>
      </c>
      <c r="Y189" s="740">
        <f>SUM('Forma 9'!$Y$188,'Forma 10'!$Y$188,'Forma 12'!$Y$189)</f>
        <v>0</v>
      </c>
      <c r="Z189" s="765">
        <f>'Forma 9'!Z188+'Forma 12'!Z189</f>
        <v>68.449641189234953</v>
      </c>
      <c r="AA189" s="692">
        <f>SUM('Forma 9'!$AA$188,'Forma 10'!$AA$188,'Forma 12'!$AA$189,)</f>
        <v>0</v>
      </c>
      <c r="AB189" s="742">
        <f>SUM('Forma 9'!$AB$188,'Forma 10'!$AB$188,'Forma 12'!$AB$189)</f>
        <v>303573.38916866668</v>
      </c>
      <c r="AC189" s="733">
        <v>58450.13</v>
      </c>
      <c r="AD189" s="730"/>
      <c r="AE189" s="730"/>
      <c r="AF189" s="730"/>
      <c r="AG189" s="731"/>
      <c r="AH189" s="736">
        <v>3236.46</v>
      </c>
      <c r="AI189" s="731"/>
      <c r="AJ189" s="731"/>
      <c r="AK189" s="736">
        <v>240.35</v>
      </c>
      <c r="AL189" s="736">
        <v>771.83</v>
      </c>
      <c r="AM189" s="731"/>
      <c r="AN189" s="736">
        <v>386.15</v>
      </c>
      <c r="AO189" s="731"/>
      <c r="AP189" s="731"/>
      <c r="AQ189" s="736">
        <v>124.97</v>
      </c>
      <c r="AR189" s="731"/>
      <c r="AS189" s="731"/>
      <c r="AT189" s="731"/>
      <c r="AU189" s="731"/>
    </row>
    <row r="190" spans="2:47" s="329" customFormat="1" ht="13.2" x14ac:dyDescent="0.25">
      <c r="B190" s="363" t="s">
        <v>428</v>
      </c>
      <c r="C190" s="364" t="s">
        <v>142</v>
      </c>
      <c r="D190" s="423">
        <f t="shared" si="148"/>
        <v>0</v>
      </c>
      <c r="E190" s="743">
        <f t="shared" si="149"/>
        <v>0</v>
      </c>
      <c r="F190" s="744">
        <f t="shared" si="150"/>
        <v>0</v>
      </c>
      <c r="G190" s="744">
        <f t="shared" si="151"/>
        <v>0</v>
      </c>
      <c r="H190" s="744">
        <f t="shared" si="152"/>
        <v>0</v>
      </c>
      <c r="I190" s="745">
        <f t="shared" si="153"/>
        <v>0</v>
      </c>
      <c r="J190" s="745">
        <f t="shared" si="154"/>
        <v>0</v>
      </c>
      <c r="K190" s="745">
        <f t="shared" si="155"/>
        <v>0</v>
      </c>
      <c r="L190" s="745">
        <f t="shared" si="156"/>
        <v>0</v>
      </c>
      <c r="M190" s="745">
        <f t="shared" si="157"/>
        <v>0</v>
      </c>
      <c r="N190" s="745">
        <f t="shared" si="158"/>
        <v>0</v>
      </c>
      <c r="O190" s="745">
        <f t="shared" si="159"/>
        <v>0</v>
      </c>
      <c r="P190" s="745">
        <f t="shared" si="160"/>
        <v>0</v>
      </c>
      <c r="Q190" s="745">
        <f t="shared" si="161"/>
        <v>0</v>
      </c>
      <c r="R190" s="745">
        <f t="shared" si="162"/>
        <v>0</v>
      </c>
      <c r="S190" s="745">
        <f t="shared" si="163"/>
        <v>0</v>
      </c>
      <c r="T190" s="745">
        <f t="shared" si="164"/>
        <v>0</v>
      </c>
      <c r="U190" s="745">
        <f t="shared" si="165"/>
        <v>0</v>
      </c>
      <c r="V190" s="745">
        <f t="shared" si="166"/>
        <v>0</v>
      </c>
      <c r="W190" s="745">
        <f>'Forma 11'!$Z$194</f>
        <v>0</v>
      </c>
      <c r="X190" s="745">
        <f>SUM('Forma 9'!$X$189,'Forma 10'!$X$189,'Forma 12'!$X$190)</f>
        <v>0</v>
      </c>
      <c r="Y190" s="745">
        <f>SUM('Forma 9'!$Y$189,'Forma 10'!$Y$189,'Forma 12'!$Y$190)</f>
        <v>0</v>
      </c>
      <c r="Z190" s="766">
        <f>'Forma 11'!$AC$194</f>
        <v>0</v>
      </c>
      <c r="AA190" s="745">
        <f>SUM('Forma 9'!$AA$189,'Forma 10'!$AA$189,'Forma 12'!$AA$190,)</f>
        <v>0</v>
      </c>
      <c r="AB190" s="746">
        <f>SUM('Forma 9'!$AB$189,'Forma 10'!$AB$189,'Forma 12'!$AB$190)</f>
        <v>0</v>
      </c>
      <c r="AC190" s="747"/>
      <c r="AD190" s="748"/>
      <c r="AE190" s="748"/>
      <c r="AF190" s="748"/>
      <c r="AG190" s="749"/>
      <c r="AH190" s="749"/>
      <c r="AI190" s="749"/>
      <c r="AJ190" s="749"/>
      <c r="AK190" s="749"/>
      <c r="AL190" s="749"/>
      <c r="AM190" s="749"/>
      <c r="AN190" s="749"/>
      <c r="AO190" s="749"/>
      <c r="AP190" s="749"/>
      <c r="AQ190" s="749"/>
      <c r="AR190" s="749"/>
      <c r="AS190" s="749"/>
      <c r="AT190" s="749"/>
      <c r="AU190" s="749"/>
    </row>
    <row r="191" spans="2:47" s="329" customFormat="1" ht="13.2" x14ac:dyDescent="0.25">
      <c r="B191" s="1239" t="s">
        <v>531</v>
      </c>
      <c r="C191" s="1240"/>
      <c r="D191" s="432">
        <f t="shared" ref="D191:AU191" si="167">SUM(D18,D25,D45,D49,D53,D57,D65,D93,D120,D133,D141,D147,D160,D171,D174)</f>
        <v>5264403.2639207337</v>
      </c>
      <c r="E191" s="750">
        <f t="shared" si="167"/>
        <v>2936930.7699999991</v>
      </c>
      <c r="F191" s="679">
        <f t="shared" si="167"/>
        <v>0</v>
      </c>
      <c r="G191" s="679">
        <f t="shared" si="167"/>
        <v>0</v>
      </c>
      <c r="H191" s="679">
        <f t="shared" si="167"/>
        <v>0</v>
      </c>
      <c r="I191" s="434">
        <f t="shared" si="167"/>
        <v>0</v>
      </c>
      <c r="J191" s="751">
        <f t="shared" si="167"/>
        <v>417572.53097114217</v>
      </c>
      <c r="K191" s="434">
        <f t="shared" si="167"/>
        <v>0</v>
      </c>
      <c r="L191" s="434">
        <f t="shared" si="167"/>
        <v>0</v>
      </c>
      <c r="M191" s="751">
        <f t="shared" si="167"/>
        <v>66276.45</v>
      </c>
      <c r="N191" s="751">
        <f t="shared" si="167"/>
        <v>267905.2</v>
      </c>
      <c r="O191" s="434">
        <f t="shared" si="167"/>
        <v>0</v>
      </c>
      <c r="P191" s="751">
        <f t="shared" si="167"/>
        <v>102096.08</v>
      </c>
      <c r="Q191" s="434">
        <f t="shared" si="167"/>
        <v>0</v>
      </c>
      <c r="R191" s="434">
        <f t="shared" si="167"/>
        <v>0</v>
      </c>
      <c r="S191" s="751">
        <f t="shared" si="167"/>
        <v>24690.119999999992</v>
      </c>
      <c r="T191" s="434">
        <f t="shared" si="167"/>
        <v>0</v>
      </c>
      <c r="U191" s="434">
        <f t="shared" si="167"/>
        <v>0</v>
      </c>
      <c r="V191" s="751">
        <f t="shared" si="167"/>
        <v>3400</v>
      </c>
      <c r="W191" s="434">
        <f t="shared" si="167"/>
        <v>0</v>
      </c>
      <c r="X191" s="434">
        <f t="shared" si="167"/>
        <v>0</v>
      </c>
      <c r="Y191" s="434">
        <f t="shared" si="167"/>
        <v>0</v>
      </c>
      <c r="Z191" s="767">
        <f t="shared" si="167"/>
        <v>49953.675850085143</v>
      </c>
      <c r="AA191" s="434">
        <f t="shared" si="167"/>
        <v>0</v>
      </c>
      <c r="AB191" s="752">
        <f t="shared" si="167"/>
        <v>1395578.4370995068</v>
      </c>
      <c r="AC191" s="753">
        <f t="shared" si="167"/>
        <v>2936930.7699999991</v>
      </c>
      <c r="AD191" s="679">
        <f t="shared" si="167"/>
        <v>0</v>
      </c>
      <c r="AE191" s="679">
        <f t="shared" si="167"/>
        <v>0</v>
      </c>
      <c r="AF191" s="679">
        <f t="shared" si="167"/>
        <v>0</v>
      </c>
      <c r="AG191" s="434">
        <f t="shared" si="167"/>
        <v>0</v>
      </c>
      <c r="AH191" s="751">
        <f t="shared" si="167"/>
        <v>417572.53097114217</v>
      </c>
      <c r="AI191" s="434">
        <f t="shared" si="167"/>
        <v>0</v>
      </c>
      <c r="AJ191" s="434">
        <f t="shared" si="167"/>
        <v>0</v>
      </c>
      <c r="AK191" s="751">
        <f t="shared" si="167"/>
        <v>66276.45</v>
      </c>
      <c r="AL191" s="751">
        <f t="shared" si="167"/>
        <v>267905.2</v>
      </c>
      <c r="AM191" s="434">
        <f t="shared" si="167"/>
        <v>0</v>
      </c>
      <c r="AN191" s="751">
        <f t="shared" si="167"/>
        <v>102096.08</v>
      </c>
      <c r="AO191" s="434">
        <f t="shared" si="167"/>
        <v>0</v>
      </c>
      <c r="AP191" s="434">
        <f t="shared" si="167"/>
        <v>0</v>
      </c>
      <c r="AQ191" s="751">
        <f t="shared" si="167"/>
        <v>24690.119999999992</v>
      </c>
      <c r="AR191" s="434">
        <f t="shared" si="167"/>
        <v>0</v>
      </c>
      <c r="AS191" s="434">
        <f t="shared" si="167"/>
        <v>0</v>
      </c>
      <c r="AT191" s="751">
        <f t="shared" si="167"/>
        <v>3400</v>
      </c>
      <c r="AU191" s="434">
        <f t="shared" si="167"/>
        <v>0</v>
      </c>
    </row>
    <row r="192" spans="2:47" ht="15" customHeight="1" x14ac:dyDescent="0.3">
      <c r="E192" s="755"/>
    </row>
    <row r="193" spans="2:26" s="1" customFormat="1" ht="13.8" x14ac:dyDescent="0.25">
      <c r="B193" s="1272" t="s">
        <v>68</v>
      </c>
      <c r="C193" s="1272"/>
      <c r="E193" s="758"/>
      <c r="Z193" s="771"/>
    </row>
    <row r="194" spans="2:26" s="1" customFormat="1" ht="13.8" x14ac:dyDescent="0.25">
      <c r="B194" s="1271" t="s">
        <v>456</v>
      </c>
      <c r="C194" s="1271"/>
      <c r="E194" s="757"/>
      <c r="J194" s="757"/>
      <c r="M194" s="757"/>
      <c r="N194" s="757"/>
      <c r="P194" s="757"/>
      <c r="Z194" s="771"/>
    </row>
    <row r="195" spans="2:26" s="1" customFormat="1" ht="13.8" x14ac:dyDescent="0.25">
      <c r="B195" s="1271" t="s">
        <v>499</v>
      </c>
      <c r="C195" s="1271"/>
      <c r="E195" s="758"/>
      <c r="J195" s="758"/>
      <c r="Z195" s="771"/>
    </row>
  </sheetData>
  <mergeCells count="74">
    <mergeCell ref="R10:R12"/>
    <mergeCell ref="S10:U12"/>
    <mergeCell ref="V10:V12"/>
    <mergeCell ref="W10:Y12"/>
    <mergeCell ref="Z10:AB12"/>
    <mergeCell ref="B7:V7"/>
    <mergeCell ref="B9:C17"/>
    <mergeCell ref="D9:D17"/>
    <mergeCell ref="E10:I12"/>
    <mergeCell ref="E13:F14"/>
    <mergeCell ref="E9:AB9"/>
    <mergeCell ref="G13:H14"/>
    <mergeCell ref="I13:I17"/>
    <mergeCell ref="J13:J17"/>
    <mergeCell ref="J10:L12"/>
    <mergeCell ref="K13:K17"/>
    <mergeCell ref="L13:L17"/>
    <mergeCell ref="M13:M17"/>
    <mergeCell ref="M10:M12"/>
    <mergeCell ref="N10:Q12"/>
    <mergeCell ref="N13:N17"/>
    <mergeCell ref="B191:C191"/>
    <mergeCell ref="B193:C193"/>
    <mergeCell ref="B194:C194"/>
    <mergeCell ref="X13:X17"/>
    <mergeCell ref="Y13:Y17"/>
    <mergeCell ref="O13:O17"/>
    <mergeCell ref="P13:P17"/>
    <mergeCell ref="Q13:Q17"/>
    <mergeCell ref="R13:R17"/>
    <mergeCell ref="S13:S17"/>
    <mergeCell ref="T13:T17"/>
    <mergeCell ref="U13:U17"/>
    <mergeCell ref="V13:V17"/>
    <mergeCell ref="W13:W17"/>
    <mergeCell ref="AB13:AB17"/>
    <mergeCell ref="AA13:AA17"/>
    <mergeCell ref="E15:E17"/>
    <mergeCell ref="F15:F17"/>
    <mergeCell ref="G15:G17"/>
    <mergeCell ref="H15:H17"/>
    <mergeCell ref="Z13:Z17"/>
    <mergeCell ref="AU13:AU17"/>
    <mergeCell ref="AU10:AU12"/>
    <mergeCell ref="B195:C195"/>
    <mergeCell ref="AC10:AG12"/>
    <mergeCell ref="AC13:AD14"/>
    <mergeCell ref="AC15:AC17"/>
    <mergeCell ref="AD15:AD17"/>
    <mergeCell ref="AE15:AE17"/>
    <mergeCell ref="AE13:AF14"/>
    <mergeCell ref="AF15:AF17"/>
    <mergeCell ref="AG13:AG17"/>
    <mergeCell ref="AH10:AJ12"/>
    <mergeCell ref="AH13:AH17"/>
    <mergeCell ref="AI13:AI17"/>
    <mergeCell ref="AJ13:AJ17"/>
    <mergeCell ref="AK10:AK12"/>
    <mergeCell ref="AM7:AT7"/>
    <mergeCell ref="AQ13:AQ17"/>
    <mergeCell ref="AR13:AR17"/>
    <mergeCell ref="AS13:AS17"/>
    <mergeCell ref="AT13:AT17"/>
    <mergeCell ref="AT10:AT12"/>
    <mergeCell ref="AC9:AU9"/>
    <mergeCell ref="AK13:AK17"/>
    <mergeCell ref="AL10:AO12"/>
    <mergeCell ref="AL13:AL17"/>
    <mergeCell ref="AM13:AM17"/>
    <mergeCell ref="AN13:AN17"/>
    <mergeCell ref="AO13:AO17"/>
    <mergeCell ref="AP13:AP17"/>
    <mergeCell ref="AP10:AP12"/>
    <mergeCell ref="AQ10:AS12"/>
  </mergeCells>
  <pageMargins left="0.69999998807907104" right="0.69999998807907104" top="0.75" bottom="0.75" header="0.30000001192092901" footer="0.30000001192092901"/>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6"/>
  <sheetViews>
    <sheetView zoomScale="85" zoomScaleNormal="85" workbookViewId="0"/>
  </sheetViews>
  <sheetFormatPr defaultColWidth="9.109375" defaultRowHeight="15" customHeight="1" x14ac:dyDescent="0.3"/>
  <cols>
    <col min="1" max="1" width="3" style="202" customWidth="1"/>
    <col min="2" max="2" width="12" style="202" customWidth="1"/>
    <col min="3" max="3" width="33" style="202" customWidth="1"/>
    <col min="4" max="5" width="13.44140625" style="202" customWidth="1"/>
    <col min="6" max="6" width="15" style="202" customWidth="1"/>
    <col min="7" max="7" width="52.5546875" style="202" customWidth="1"/>
    <col min="8" max="9" width="13.44140625" style="202" customWidth="1"/>
    <col min="10" max="10" width="15" style="202" customWidth="1"/>
    <col min="11" max="11" width="56" style="202" customWidth="1"/>
    <col min="12" max="13" width="13.44140625" style="202" customWidth="1"/>
    <col min="14" max="14" width="15" style="202" customWidth="1"/>
    <col min="15" max="15" width="72.44140625" style="202" customWidth="1"/>
    <col min="16" max="16384" width="9.109375" style="1"/>
  </cols>
  <sheetData>
    <row r="1" spans="1:16" ht="14.4" x14ac:dyDescent="0.3">
      <c r="A1" s="203" t="s">
        <v>0</v>
      </c>
      <c r="B1" s="204"/>
      <c r="C1" s="204"/>
      <c r="D1" s="204"/>
      <c r="E1" s="204"/>
      <c r="F1" s="204"/>
      <c r="G1" s="204"/>
      <c r="H1" s="204"/>
      <c r="I1" s="204"/>
      <c r="J1" s="204"/>
      <c r="K1" s="204"/>
      <c r="L1" s="204"/>
      <c r="M1" s="204"/>
      <c r="N1" s="204"/>
      <c r="O1" s="204"/>
      <c r="P1" s="204"/>
    </row>
    <row r="2" spans="1:16" ht="14.4" x14ac:dyDescent="0.3">
      <c r="A2" s="203" t="s">
        <v>1</v>
      </c>
      <c r="B2" s="204"/>
      <c r="C2" s="204"/>
      <c r="D2" s="204"/>
      <c r="E2" s="204"/>
      <c r="F2" s="204"/>
      <c r="G2" s="204"/>
      <c r="H2" s="204"/>
      <c r="I2" s="204"/>
      <c r="J2" s="204"/>
      <c r="K2" s="204"/>
      <c r="L2" s="204"/>
      <c r="M2" s="204"/>
      <c r="N2" s="204"/>
      <c r="O2" s="204"/>
      <c r="P2" s="204"/>
    </row>
    <row r="3" spans="1:16" ht="14.4" x14ac:dyDescent="0.3">
      <c r="A3" s="204"/>
      <c r="B3" s="204"/>
      <c r="C3" s="204"/>
      <c r="D3" s="204"/>
      <c r="E3" s="204"/>
      <c r="F3" s="204"/>
      <c r="G3" s="204"/>
      <c r="H3" s="204"/>
      <c r="I3" s="204"/>
      <c r="J3" s="204"/>
      <c r="K3" s="204"/>
      <c r="L3" s="204"/>
      <c r="M3" s="204"/>
      <c r="N3" s="204"/>
      <c r="O3" s="204"/>
      <c r="P3" s="204"/>
    </row>
    <row r="4" spans="1:16" ht="14.4" x14ac:dyDescent="0.3">
      <c r="A4" s="204"/>
      <c r="B4" s="204"/>
      <c r="C4" s="204"/>
      <c r="D4" s="204"/>
      <c r="E4" s="204"/>
      <c r="F4" s="204"/>
      <c r="G4" s="204"/>
      <c r="H4" s="204"/>
      <c r="I4" s="204"/>
      <c r="J4" s="204"/>
      <c r="K4" s="204"/>
      <c r="L4" s="204"/>
      <c r="M4" s="204"/>
      <c r="N4" s="204"/>
      <c r="O4" s="204"/>
      <c r="P4" s="204"/>
    </row>
    <row r="5" spans="1:16" ht="14.4" x14ac:dyDescent="0.3">
      <c r="A5" s="205" t="s">
        <v>77</v>
      </c>
      <c r="B5" s="204"/>
      <c r="C5" s="204"/>
      <c r="D5" s="204"/>
      <c r="E5" s="204"/>
      <c r="F5" s="204"/>
      <c r="G5" s="204"/>
      <c r="H5" s="204"/>
      <c r="I5" s="204"/>
      <c r="J5" s="204"/>
      <c r="K5" s="204"/>
      <c r="L5" s="204"/>
      <c r="M5" s="204"/>
      <c r="N5" s="204"/>
      <c r="O5" s="204"/>
      <c r="P5" s="204"/>
    </row>
    <row r="6" spans="1:16" ht="14.4" x14ac:dyDescent="0.3">
      <c r="A6" s="204"/>
      <c r="B6" s="204"/>
      <c r="C6" s="204"/>
      <c r="D6" s="204"/>
      <c r="E6" s="204"/>
      <c r="F6" s="204"/>
      <c r="G6" s="204"/>
      <c r="H6" s="204"/>
      <c r="I6" s="204"/>
      <c r="J6" s="204"/>
      <c r="K6" s="204"/>
      <c r="L6" s="204"/>
      <c r="M6" s="204"/>
      <c r="N6" s="204"/>
      <c r="O6" s="204"/>
      <c r="P6" s="204"/>
    </row>
    <row r="7" spans="1:16" ht="14.4" x14ac:dyDescent="0.3">
      <c r="A7" s="206"/>
      <c r="B7" s="207"/>
      <c r="C7" s="206"/>
      <c r="D7" s="206"/>
      <c r="E7" s="206"/>
      <c r="F7" s="206"/>
      <c r="G7" s="206"/>
      <c r="H7" s="206"/>
      <c r="I7" s="206"/>
      <c r="J7" s="206"/>
      <c r="K7" s="206"/>
      <c r="L7" s="206"/>
      <c r="M7" s="206"/>
      <c r="N7" s="206"/>
      <c r="O7" s="206"/>
      <c r="P7" s="206"/>
    </row>
    <row r="8" spans="1:16" ht="30" customHeight="1" x14ac:dyDescent="0.3">
      <c r="A8" s="208"/>
      <c r="B8" s="209"/>
      <c r="C8" s="209"/>
      <c r="D8" s="209"/>
      <c r="E8" s="209"/>
      <c r="F8" s="209"/>
      <c r="G8" s="209"/>
      <c r="H8" s="209"/>
      <c r="I8" s="209"/>
      <c r="J8" s="209"/>
      <c r="K8" s="209"/>
      <c r="L8" s="1022" t="s">
        <v>78</v>
      </c>
      <c r="M8" s="1023"/>
      <c r="N8" s="1023"/>
      <c r="O8" s="1023"/>
      <c r="P8" s="208"/>
    </row>
    <row r="9" spans="1:16" ht="14.4" x14ac:dyDescent="0.3">
      <c r="A9" s="210"/>
      <c r="B9" s="1024" t="s">
        <v>79</v>
      </c>
      <c r="C9" s="1024" t="s">
        <v>80</v>
      </c>
      <c r="D9" s="1027" t="s">
        <v>81</v>
      </c>
      <c r="E9" s="1028"/>
      <c r="F9" s="1028"/>
      <c r="G9" s="1029"/>
      <c r="H9" s="1027" t="s">
        <v>82</v>
      </c>
      <c r="I9" s="1028"/>
      <c r="J9" s="1028"/>
      <c r="K9" s="1029"/>
      <c r="L9" s="1027" t="s">
        <v>83</v>
      </c>
      <c r="M9" s="1028"/>
      <c r="N9" s="1028"/>
      <c r="O9" s="1029"/>
      <c r="P9" s="211"/>
    </row>
    <row r="10" spans="1:16" ht="63" customHeight="1" x14ac:dyDescent="0.3">
      <c r="A10" s="210"/>
      <c r="B10" s="1025"/>
      <c r="C10" s="1025"/>
      <c r="D10" s="1020" t="s">
        <v>84</v>
      </c>
      <c r="E10" s="1014" t="s">
        <v>85</v>
      </c>
      <c r="F10" s="1014" t="s">
        <v>86</v>
      </c>
      <c r="G10" s="1016" t="s">
        <v>8</v>
      </c>
      <c r="H10" s="1020" t="s">
        <v>84</v>
      </c>
      <c r="I10" s="1014" t="s">
        <v>85</v>
      </c>
      <c r="J10" s="1014" t="s">
        <v>86</v>
      </c>
      <c r="K10" s="1016" t="s">
        <v>8</v>
      </c>
      <c r="L10" s="1020" t="s">
        <v>84</v>
      </c>
      <c r="M10" s="1014" t="s">
        <v>87</v>
      </c>
      <c r="N10" s="1014" t="s">
        <v>86</v>
      </c>
      <c r="O10" s="1016" t="s">
        <v>8</v>
      </c>
      <c r="P10" s="211"/>
    </row>
    <row r="11" spans="1:16" ht="14.4" x14ac:dyDescent="0.3">
      <c r="A11" s="210"/>
      <c r="B11" s="1026"/>
      <c r="C11" s="1026"/>
      <c r="D11" s="1021"/>
      <c r="E11" s="1015"/>
      <c r="F11" s="1015"/>
      <c r="G11" s="1017"/>
      <c r="H11" s="1021"/>
      <c r="I11" s="1015"/>
      <c r="J11" s="1015"/>
      <c r="K11" s="1017"/>
      <c r="L11" s="1021"/>
      <c r="M11" s="1015"/>
      <c r="N11" s="1015"/>
      <c r="O11" s="1017"/>
      <c r="P11" s="211"/>
    </row>
    <row r="12" spans="1:16" ht="14.4" x14ac:dyDescent="0.3">
      <c r="A12" s="210"/>
      <c r="B12" s="212">
        <v>1</v>
      </c>
      <c r="C12" s="213">
        <v>2</v>
      </c>
      <c r="D12" s="214">
        <v>3</v>
      </c>
      <c r="E12" s="215">
        <v>4</v>
      </c>
      <c r="F12" s="216">
        <v>5</v>
      </c>
      <c r="G12" s="213">
        <v>6</v>
      </c>
      <c r="H12" s="214">
        <v>7</v>
      </c>
      <c r="I12" s="215">
        <v>8</v>
      </c>
      <c r="J12" s="216">
        <v>9</v>
      </c>
      <c r="K12" s="213">
        <v>10</v>
      </c>
      <c r="L12" s="214">
        <v>11</v>
      </c>
      <c r="M12" s="215">
        <v>12</v>
      </c>
      <c r="N12" s="216">
        <v>13</v>
      </c>
      <c r="O12" s="213">
        <v>14</v>
      </c>
      <c r="P12" s="211"/>
    </row>
    <row r="13" spans="1:16" ht="26.4" x14ac:dyDescent="0.3">
      <c r="A13" s="210"/>
      <c r="B13" s="217" t="s">
        <v>88</v>
      </c>
      <c r="C13" s="218" t="s">
        <v>89</v>
      </c>
      <c r="D13" s="219"/>
      <c r="E13" s="220">
        <f>SUM('Forma 13'!$E$94,'Forma 13'!$F$94,'Forma 13'!$G$94,'Forma 13'!$H$94,'Forma 13'!$I$94,'Forma 13'!$E$95,'Forma 13'!$F$95,'Forma 13'!$G$95,'Forma 13'!$H$95,'Forma 13'!$I$95)/1000</f>
        <v>35.74118</v>
      </c>
      <c r="F13" s="221">
        <f t="shared" ref="F13:F19" si="0">E13-D13</f>
        <v>35.74118</v>
      </c>
      <c r="G13" s="222"/>
      <c r="H13" s="219"/>
      <c r="I13" s="220">
        <f>SUM('Forma 13'!$J$94,'Forma 13'!$K$94,'Forma 13'!$L$94,'Forma 13'!$J$95,'Forma 13'!$K$95,'Forma 13'!$L$95)/1000</f>
        <v>0.62511000000000005</v>
      </c>
      <c r="J13" s="221">
        <f t="shared" ref="J13:J19" si="1">I13-H13</f>
        <v>0.62511000000000005</v>
      </c>
      <c r="K13" s="222"/>
      <c r="L13" s="219"/>
      <c r="M13" s="220">
        <f>SUM('Forma 13'!$M$94,'Forma 13'!$M$95)/1000</f>
        <v>0</v>
      </c>
      <c r="N13" s="221">
        <f t="shared" ref="N13:N19" si="2">M13-L13</f>
        <v>0</v>
      </c>
      <c r="O13" s="222"/>
      <c r="P13" s="211"/>
    </row>
    <row r="14" spans="1:16" ht="14.4" x14ac:dyDescent="0.3">
      <c r="A14" s="210"/>
      <c r="B14" s="223" t="s">
        <v>90</v>
      </c>
      <c r="C14" s="224" t="s">
        <v>91</v>
      </c>
      <c r="D14" s="225"/>
      <c r="E14" s="226">
        <f>SUM('Forma 13'!$E$99,'Forma 13'!$F$99,'Forma 13'!$G$99,'Forma 13'!$H$99,'Forma 13'!$I$99,'Forma 13'!$E$100,'Forma 13'!$F$100,'Forma 13'!$G$100,'Forma 13'!$H$100,'Forma 13'!$I$100,'Forma 13'!$E$101,'Forma 13'!$F$101,'Forma 13'!$G$101,'Forma 13'!$H$101,'Forma 13'!$I$101,'Forma 13'!$E$102,'Forma 13'!$F$102,'Forma 13'!$G$102,'Forma 13'!$H$102,'Forma 13'!$I$102,'Forma 13'!$E$103,'Forma 13'!$F$103,'Forma 13'!$G$103,'Forma 13'!$H$103,'Forma 13'!$I$103)/1000</f>
        <v>71.808309999999992</v>
      </c>
      <c r="F14" s="227">
        <f t="shared" si="0"/>
        <v>71.808309999999992</v>
      </c>
      <c r="G14" s="228"/>
      <c r="H14" s="225"/>
      <c r="I14" s="226">
        <f>SUM('Forma 13'!$J$99,'Forma 13'!$K$99,'Forma 13'!$L$99,'Forma 13'!$J$100,'Forma 13'!$K$100,'Forma 13'!$L$100,'Forma 13'!$J$101,'Forma 13'!$K$101,'Forma 13'!$L$101,'Forma 13'!$J$102,'Forma 13'!$K$102,'Forma 13'!$L$102,'Forma 13'!$J$103,'Forma 13'!$K$103,'Forma 13'!$L$103)/1000</f>
        <v>8.6942000000000004</v>
      </c>
      <c r="J14" s="227">
        <f t="shared" si="1"/>
        <v>8.6942000000000004</v>
      </c>
      <c r="K14" s="228"/>
      <c r="L14" s="225"/>
      <c r="M14" s="226">
        <f>SUM('Forma 13'!$M$99,'Forma 13'!$M$100,'Forma 13'!$M$101,'Forma 13'!$M$102,'Forma 13'!$M$103)/1000</f>
        <v>7.1300000000000002E-2</v>
      </c>
      <c r="N14" s="227">
        <f t="shared" si="2"/>
        <v>7.1300000000000002E-2</v>
      </c>
      <c r="O14" s="228"/>
      <c r="P14" s="211"/>
    </row>
    <row r="15" spans="1:16" ht="26.4" x14ac:dyDescent="0.3">
      <c r="A15" s="210"/>
      <c r="B15" s="229" t="s">
        <v>92</v>
      </c>
      <c r="C15" s="224" t="s">
        <v>93</v>
      </c>
      <c r="D15" s="225"/>
      <c r="E15" s="226">
        <f>SUM('Forma 13'!$E$104,'Forma 13'!$F$104,'Forma 13'!$G$104,'Forma 13'!$H$104,'Forma 13'!$I$104)/1000</f>
        <v>0</v>
      </c>
      <c r="F15" s="227">
        <f t="shared" si="0"/>
        <v>0</v>
      </c>
      <c r="G15" s="228"/>
      <c r="H15" s="225"/>
      <c r="I15" s="226">
        <f>SUM('Forma 13'!$J$104,'Forma 13'!$K$104,'Forma 13'!$L$104)/1000</f>
        <v>8.8779500000000002</v>
      </c>
      <c r="J15" s="227">
        <f t="shared" si="1"/>
        <v>8.8779500000000002</v>
      </c>
      <c r="K15" s="228"/>
      <c r="L15" s="225"/>
      <c r="M15" s="230">
        <f>SUM('Forma 13'!$M$104)/1000</f>
        <v>0</v>
      </c>
      <c r="N15" s="227">
        <f t="shared" si="2"/>
        <v>0</v>
      </c>
      <c r="O15" s="228"/>
      <c r="P15" s="211"/>
    </row>
    <row r="16" spans="1:16" ht="26.4" x14ac:dyDescent="0.3">
      <c r="A16" s="210"/>
      <c r="B16" s="223" t="s">
        <v>94</v>
      </c>
      <c r="C16" s="224" t="s">
        <v>95</v>
      </c>
      <c r="D16" s="225"/>
      <c r="E16" s="226">
        <f>SUM('Forma 13'!$E$105,'Forma 13'!$F$105,'Forma 13'!$G$105,'Forma 13'!$H$105,'Forma 13'!$I$105)/1000</f>
        <v>0</v>
      </c>
      <c r="F16" s="227">
        <f t="shared" si="0"/>
        <v>0</v>
      </c>
      <c r="G16" s="228"/>
      <c r="H16" s="225"/>
      <c r="I16" s="226">
        <f>SUM('Forma 13'!$J$105,'Forma 13'!$K$105,'Forma 13'!$L$105)/1000</f>
        <v>0.25</v>
      </c>
      <c r="J16" s="227">
        <f t="shared" si="1"/>
        <v>0.25</v>
      </c>
      <c r="K16" s="228"/>
      <c r="L16" s="225"/>
      <c r="M16" s="230">
        <f>SUM('Forma 13'!$M$105)/1000</f>
        <v>0</v>
      </c>
      <c r="N16" s="227">
        <f t="shared" si="2"/>
        <v>0</v>
      </c>
      <c r="O16" s="228"/>
      <c r="P16" s="211"/>
    </row>
    <row r="17" spans="1:16" ht="26.4" x14ac:dyDescent="0.3">
      <c r="A17" s="210"/>
      <c r="B17" s="229" t="s">
        <v>96</v>
      </c>
      <c r="C17" s="224" t="s">
        <v>97</v>
      </c>
      <c r="D17" s="231"/>
      <c r="E17" s="232">
        <f>SUM('Forma 13'!$E$107,'Forma 13'!$F$107,'Forma 13'!$G$107,'Forma 13'!$H$107,'Forma 13'!$I$107)/1000</f>
        <v>0</v>
      </c>
      <c r="F17" s="227">
        <f t="shared" si="0"/>
        <v>0</v>
      </c>
      <c r="G17" s="228"/>
      <c r="H17" s="231"/>
      <c r="I17" s="232">
        <f>SUM('Forma 13'!$J$107,'Forma 13'!$K$107,'Forma 13'!$L$107)/1000</f>
        <v>0</v>
      </c>
      <c r="J17" s="227">
        <f t="shared" si="1"/>
        <v>0</v>
      </c>
      <c r="K17" s="228"/>
      <c r="L17" s="231"/>
      <c r="M17" s="233">
        <f>SUM('Forma 13'!$M$107)/1000</f>
        <v>0</v>
      </c>
      <c r="N17" s="227">
        <f t="shared" si="2"/>
        <v>0</v>
      </c>
      <c r="O17" s="228"/>
      <c r="P17" s="211"/>
    </row>
    <row r="18" spans="1:16" ht="26.4" x14ac:dyDescent="0.3">
      <c r="A18" s="210"/>
      <c r="B18" s="234" t="s">
        <v>98</v>
      </c>
      <c r="C18" s="235" t="s">
        <v>99</v>
      </c>
      <c r="D18" s="236"/>
      <c r="E18" s="237">
        <f>SUM('Forma 13'!$E$96,'Forma 13'!$F$96,'Forma 13'!$G$96,'Forma 13'!$H$96,'Forma 13'!$I$96,'Forma 13'!$E$97,'Forma 13'!$F$97,'Forma 13'!$G$97,'Forma 13'!$H$97,'Forma 13'!$I$97,'Forma 13'!$E$98,'Forma 13'!$F$98,'Forma 13'!$G$98,'Forma 13'!$H$98,'Forma 13'!$I$98,'Forma 13'!$E$106,'Forma 13'!$F$106,'Forma 13'!$G$106,'Forma 13'!$H$106,'Forma 13'!$I$106,'Forma 13'!$E$108,'Forma 13'!$F$108,'Forma 13'!$G$108,'Forma 13'!$H$108,'Forma 13'!$I$108,'Forma 13'!$E$109,'Forma 13'!$F$109,'Forma 13'!$G$109,'Forma 13'!$H$109,'Forma 13'!$I$109,'Forma 13'!$E$110,'Forma 13'!$F$110,'Forma 13'!$G$110,'Forma 13'!$H$110,'Forma 13'!$I$110,'Forma 13'!$E$111,'Forma 13'!$F$111,'Forma 13'!$G$111,'Forma 13'!$H$111,'Forma 13'!$I$111,'Forma 13'!$E$112,'Forma 13'!$F$112,'Forma 13'!$G$112,'Forma 13'!$H$112,'Forma 13'!$I$112,'Forma 13'!$E$113,'Forma 13'!$F$113,'Forma 13'!$G$113,'Forma 13'!$H$113,'Forma 13'!$I$113,'Forma 13'!$E$114,'Forma 13'!$F$114,'Forma 13'!$G$114,'Forma 13'!$H$114,'Forma 13'!$I$114,'Forma 13'!$E$115,'Forma 13'!$F$115,'Forma 13'!$G$115,'Forma 13'!$H$115,'Forma 13'!$I$115,'Forma 13'!$E$116,'Forma 13'!$F$116,'Forma 13'!$G$116,'Forma 13'!$H$116,'Forma 13'!$I$116,'Forma 13'!$E$117,'Forma 13'!$F$117,'Forma 13'!$G$117,'Forma 13'!$H$117,'Forma 13'!$I$117,'Forma 13'!$E$118,'Forma 13'!$F$118,'Forma 13'!$G$118,'Forma 13'!$H$118,'Forma 13'!$I$118,'Forma 13'!$E$119,'Forma 13'!$F$119,'Forma 13'!$G$119,'Forma 13'!$H$119,'Forma 13'!$I$119)/1000</f>
        <v>96.006429999999995</v>
      </c>
      <c r="F18" s="238">
        <f t="shared" si="0"/>
        <v>96.006429999999995</v>
      </c>
      <c r="G18" s="239"/>
      <c r="H18" s="236"/>
      <c r="I18" s="237">
        <f>SUM('Forma 13'!$J$96,'Forma 13'!$K$96,'Forma 13'!$L$96,'Forma 13'!$J$97,'Forma 13'!$K$97,'Forma 13'!$L$97,'Forma 13'!$J$98,'Forma 13'!$K$98,'Forma 13'!$L$98,'Forma 13'!$J$106,'Forma 13'!$K$106,'Forma 13'!$L$106,'Forma 13'!$J$108,'Forma 13'!$K$108,'Forma 13'!$L$108,'Forma 13'!$J$109,'Forma 13'!$K$109,'Forma 13'!$L$109,'Forma 13'!$J$110,'Forma 13'!$K$110,'Forma 13'!$L$110,'Forma 13'!$J$111,'Forma 13'!$K$111,'Forma 13'!$L$111,'Forma 13'!$J$112,'Forma 13'!$K$112,'Forma 13'!$L$112,'Forma 13'!$J$113,'Forma 13'!$K$113,'Forma 13'!$L$113,'Forma 13'!$J$114,'Forma 13'!$K$114,'Forma 13'!$L$114,'Forma 13'!$J$115,'Forma 13'!$K$115,'Forma 13'!$L$115,'Forma 13'!$J$116,'Forma 13'!$K$116,'Forma 13'!$L$116,'Forma 13'!$J$117,'Forma 13'!$K$117,'Forma 13'!$L$117,'Forma 13'!$J$118,'Forma 13'!$K$118,'Forma 13'!$L$118,'Forma 13'!$J$119,'Forma 13'!$K$119,'Forma 13'!$L$119)/1000</f>
        <v>5.7340700000000009</v>
      </c>
      <c r="J18" s="238">
        <f t="shared" si="1"/>
        <v>5.7340700000000009</v>
      </c>
      <c r="K18" s="239"/>
      <c r="L18" s="236"/>
      <c r="M18" s="237">
        <f>SUM('Forma 13'!$M$96,'Forma 13'!$M$97,'Forma 13'!$M$98,'Forma 13'!$M$106,'Forma 13'!$M$108,'Forma 13'!$M$109,'Forma 13'!$M$110,'Forma 13'!$M$111,'Forma 13'!$M$112,'Forma 13'!$M$113,'Forma 13'!$M$114,'Forma 13'!$M$115,'Forma 13'!$M$116,'Forma 13'!$M$117,'Forma 13'!$M$118,'Forma 13'!$M$119)/1000</f>
        <v>0.13425999999999999</v>
      </c>
      <c r="N18" s="238">
        <f t="shared" si="2"/>
        <v>0.13425999999999999</v>
      </c>
      <c r="O18" s="239"/>
      <c r="P18" s="211"/>
    </row>
    <row r="19" spans="1:16" ht="31.5" customHeight="1" x14ac:dyDescent="0.3">
      <c r="A19" s="210"/>
      <c r="B19" s="1018" t="s">
        <v>100</v>
      </c>
      <c r="C19" s="1019"/>
      <c r="D19" s="240">
        <f>SUM(D13:D18)</f>
        <v>0</v>
      </c>
      <c r="E19" s="241">
        <f>SUM(E13:E18)</f>
        <v>203.55591999999999</v>
      </c>
      <c r="F19" s="241">
        <f t="shared" si="0"/>
        <v>203.55591999999999</v>
      </c>
      <c r="G19" s="242" t="s">
        <v>101</v>
      </c>
      <c r="H19" s="240">
        <f>SUM(H13:H18)</f>
        <v>0</v>
      </c>
      <c r="I19" s="241">
        <f>SUM(I13:I18)</f>
        <v>24.181330000000003</v>
      </c>
      <c r="J19" s="241">
        <f t="shared" si="1"/>
        <v>24.181330000000003</v>
      </c>
      <c r="K19" s="242" t="s">
        <v>101</v>
      </c>
      <c r="L19" s="240">
        <f>SUM(L13:L18)</f>
        <v>0</v>
      </c>
      <c r="M19" s="241">
        <f>SUM(M13:M18)</f>
        <v>0.20555999999999999</v>
      </c>
      <c r="N19" s="241">
        <f t="shared" si="2"/>
        <v>0.20555999999999999</v>
      </c>
      <c r="O19" s="242" t="s">
        <v>101</v>
      </c>
      <c r="P19" s="211"/>
    </row>
    <row r="20" spans="1:16" ht="14.4" x14ac:dyDescent="0.3">
      <c r="A20" s="208"/>
      <c r="B20" s="243"/>
      <c r="C20" s="243"/>
      <c r="D20" s="243"/>
      <c r="E20" s="243"/>
      <c r="F20" s="243"/>
      <c r="G20" s="243"/>
      <c r="H20" s="243"/>
      <c r="I20" s="243"/>
      <c r="J20" s="243"/>
      <c r="K20" s="243"/>
      <c r="L20" s="243"/>
      <c r="M20" s="243"/>
      <c r="N20" s="243"/>
      <c r="O20" s="243"/>
      <c r="P20" s="208"/>
    </row>
    <row r="21" spans="1:16" ht="14.4" x14ac:dyDescent="0.3">
      <c r="A21" s="208"/>
      <c r="B21" s="1013" t="s">
        <v>68</v>
      </c>
      <c r="C21" s="1013"/>
      <c r="D21" s="1013"/>
      <c r="E21" s="1013"/>
      <c r="F21" s="1013"/>
      <c r="G21" s="1013"/>
      <c r="H21" s="1013"/>
      <c r="I21" s="1013"/>
      <c r="J21" s="244"/>
      <c r="K21" s="244"/>
      <c r="L21" s="244"/>
      <c r="M21" s="244"/>
      <c r="N21" s="244"/>
      <c r="O21" s="244"/>
      <c r="P21" s="208"/>
    </row>
    <row r="22" spans="1:16" ht="44.25" customHeight="1" x14ac:dyDescent="0.3">
      <c r="A22" s="208"/>
      <c r="B22" s="1013" t="s">
        <v>102</v>
      </c>
      <c r="C22" s="1013"/>
      <c r="D22" s="1013"/>
      <c r="E22" s="1013"/>
      <c r="F22" s="1013"/>
      <c r="G22" s="1013"/>
      <c r="H22" s="1013"/>
      <c r="I22" s="1013"/>
      <c r="J22" s="244"/>
      <c r="K22" s="244"/>
      <c r="L22" s="244"/>
      <c r="M22" s="244"/>
      <c r="N22" s="244"/>
      <c r="O22" s="244"/>
      <c r="P22" s="208"/>
    </row>
    <row r="23" spans="1:16" ht="27.75" customHeight="1" x14ac:dyDescent="0.3">
      <c r="A23" s="208"/>
      <c r="B23" s="1013" t="s">
        <v>103</v>
      </c>
      <c r="C23" s="1013"/>
      <c r="D23" s="1013"/>
      <c r="E23" s="1013"/>
      <c r="F23" s="1013"/>
      <c r="G23" s="1013"/>
      <c r="H23" s="1013"/>
      <c r="I23" s="1013"/>
      <c r="J23" s="1013"/>
      <c r="K23" s="1013"/>
      <c r="L23" s="1013"/>
      <c r="M23" s="1013"/>
      <c r="N23" s="1013"/>
      <c r="O23" s="1013"/>
      <c r="P23" s="208"/>
    </row>
    <row r="24" spans="1:16" ht="28.5" customHeight="1" x14ac:dyDescent="0.3">
      <c r="A24" s="208"/>
      <c r="B24" s="1013" t="s">
        <v>104</v>
      </c>
      <c r="C24" s="1013"/>
      <c r="D24" s="1013"/>
      <c r="E24" s="1013"/>
      <c r="F24" s="1013"/>
      <c r="G24" s="1013"/>
      <c r="H24" s="1013"/>
      <c r="I24" s="1013"/>
      <c r="J24" s="1013"/>
      <c r="K24" s="1013"/>
      <c r="L24" s="1013"/>
      <c r="M24" s="1013"/>
      <c r="N24" s="1013"/>
      <c r="O24" s="1013"/>
      <c r="P24" s="208"/>
    </row>
    <row r="25" spans="1:16" ht="31.5" customHeight="1" x14ac:dyDescent="0.3">
      <c r="A25" s="208"/>
      <c r="B25" s="1013" t="s">
        <v>105</v>
      </c>
      <c r="C25" s="1013"/>
      <c r="D25" s="1013"/>
      <c r="E25" s="1013"/>
      <c r="F25" s="1013"/>
      <c r="G25" s="1013"/>
      <c r="H25" s="1013"/>
      <c r="I25" s="1013"/>
      <c r="J25" s="1013"/>
      <c r="K25" s="1013"/>
      <c r="L25" s="1013"/>
      <c r="M25" s="1013"/>
      <c r="N25" s="1013"/>
      <c r="O25" s="1013"/>
      <c r="P25" s="208"/>
    </row>
    <row r="26" spans="1:16" ht="14.4" x14ac:dyDescent="0.3">
      <c r="A26" s="208"/>
      <c r="B26" s="208"/>
      <c r="C26" s="208"/>
      <c r="D26" s="208"/>
      <c r="E26" s="208"/>
      <c r="F26" s="208"/>
      <c r="G26" s="208"/>
      <c r="H26" s="208"/>
      <c r="I26" s="208"/>
      <c r="J26" s="208"/>
      <c r="K26" s="208"/>
      <c r="L26" s="208"/>
      <c r="M26" s="208"/>
      <c r="N26" s="208"/>
      <c r="O26" s="208"/>
      <c r="P26" s="208"/>
    </row>
  </sheetData>
  <mergeCells count="27">
    <mergeCell ref="M10:M11"/>
    <mergeCell ref="L8:O8"/>
    <mergeCell ref="B9:B11"/>
    <mergeCell ref="C9:C11"/>
    <mergeCell ref="D9:G9"/>
    <mergeCell ref="H9:K9"/>
    <mergeCell ref="L9:O9"/>
    <mergeCell ref="D10:D11"/>
    <mergeCell ref="E10:E11"/>
    <mergeCell ref="F10:F11"/>
    <mergeCell ref="G10:G11"/>
    <mergeCell ref="B24:I24"/>
    <mergeCell ref="J24:O24"/>
    <mergeCell ref="B25:I25"/>
    <mergeCell ref="J25:O25"/>
    <mergeCell ref="N10:N11"/>
    <mergeCell ref="O10:O11"/>
    <mergeCell ref="B19:C19"/>
    <mergeCell ref="B21:I21"/>
    <mergeCell ref="B22:I22"/>
    <mergeCell ref="B23:I23"/>
    <mergeCell ref="J23:O23"/>
    <mergeCell ref="H10:H11"/>
    <mergeCell ref="I10:I11"/>
    <mergeCell ref="J10:J11"/>
    <mergeCell ref="K10:K11"/>
    <mergeCell ref="L10:L11"/>
  </mergeCells>
  <pageMargins left="0.69999998807907104" right="0.69999998807907104" top="0.75" bottom="0.75" header="0.30000001192092901" footer="0.30000001192092901"/>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96"/>
  <sheetViews>
    <sheetView topLeftCell="A164" zoomScale="85" zoomScaleNormal="85" workbookViewId="0">
      <selection activeCell="N190" sqref="N190"/>
    </sheetView>
  </sheetViews>
  <sheetFormatPr defaultColWidth="9.109375" defaultRowHeight="12.75" customHeight="1" x14ac:dyDescent="0.25"/>
  <cols>
    <col min="1" max="1" width="3" style="245" customWidth="1"/>
    <col min="2" max="2" width="9.109375" style="245" bestFit="1" customWidth="1"/>
    <col min="3" max="3" width="66.5546875" style="245" customWidth="1"/>
    <col min="4" max="4" width="19.33203125" style="245" customWidth="1"/>
    <col min="5" max="5" width="7.33203125" style="245" customWidth="1"/>
    <col min="6" max="6" width="19.33203125" style="245" customWidth="1"/>
    <col min="7" max="7" width="7.33203125" style="245" customWidth="1"/>
    <col min="8" max="8" width="19.33203125" style="245" customWidth="1"/>
    <col min="9" max="9" width="7.33203125" style="245" customWidth="1"/>
    <col min="10" max="10" width="19.33203125" style="245" customWidth="1"/>
    <col min="11" max="11" width="7.33203125" style="245" customWidth="1"/>
    <col min="12" max="12" width="19.33203125" style="245" customWidth="1"/>
    <col min="13" max="13" width="7.33203125" style="245" customWidth="1"/>
    <col min="14" max="14" width="11" style="245" customWidth="1"/>
    <col min="15" max="15" width="11.88671875" style="245" customWidth="1"/>
    <col min="16" max="16384" width="9.109375" style="1"/>
  </cols>
  <sheetData>
    <row r="1" spans="1:38" ht="13.8" x14ac:dyDescent="0.25">
      <c r="A1" s="246" t="s">
        <v>0</v>
      </c>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row>
    <row r="2" spans="1:38" ht="13.8" x14ac:dyDescent="0.25">
      <c r="A2" s="246" t="s">
        <v>1</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row>
    <row r="3" spans="1:38" ht="13.8" x14ac:dyDescent="0.25">
      <c r="A3" s="247"/>
      <c r="B3" s="247"/>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row>
    <row r="4" spans="1:38" ht="13.8" x14ac:dyDescent="0.25">
      <c r="A4" s="247"/>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row>
    <row r="5" spans="1:38" ht="13.8" x14ac:dyDescent="0.25">
      <c r="A5" s="248" t="s">
        <v>108</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row>
    <row r="6" spans="1:38" ht="13.8" x14ac:dyDescent="0.25">
      <c r="A6" s="247"/>
      <c r="B6" s="247"/>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row>
    <row r="8" spans="1:38" ht="13.8" x14ac:dyDescent="0.25">
      <c r="A8" s="1"/>
      <c r="B8" s="1"/>
      <c r="C8" s="1"/>
      <c r="D8" s="1"/>
      <c r="E8" s="1"/>
      <c r="F8" s="1"/>
      <c r="G8" s="1"/>
      <c r="H8" s="1030" t="s">
        <v>109</v>
      </c>
      <c r="I8" s="1030"/>
      <c r="J8" s="1030"/>
      <c r="K8" s="1030"/>
      <c r="L8" s="1030"/>
      <c r="M8" s="1030"/>
      <c r="N8" s="1"/>
      <c r="O8" s="1"/>
    </row>
    <row r="9" spans="1:38" s="249" customFormat="1" ht="13.2" x14ac:dyDescent="0.3">
      <c r="B9" s="1031"/>
      <c r="C9" s="1034" t="s">
        <v>110</v>
      </c>
      <c r="D9" s="1036" t="s">
        <v>111</v>
      </c>
      <c r="E9" s="1037"/>
      <c r="F9" s="1036" t="s">
        <v>112</v>
      </c>
      <c r="G9" s="1037"/>
      <c r="H9" s="1036" t="s">
        <v>113</v>
      </c>
      <c r="I9" s="1037"/>
      <c r="J9" s="1036" t="s">
        <v>114</v>
      </c>
      <c r="K9" s="1040"/>
      <c r="L9" s="1042" t="s">
        <v>115</v>
      </c>
      <c r="M9" s="1043"/>
      <c r="N9" s="250"/>
    </row>
    <row r="10" spans="1:38" s="249" customFormat="1" ht="24.75" customHeight="1" x14ac:dyDescent="0.3">
      <c r="B10" s="1032"/>
      <c r="C10" s="1035"/>
      <c r="D10" s="1038"/>
      <c r="E10" s="1039"/>
      <c r="F10" s="1038"/>
      <c r="G10" s="1039"/>
      <c r="H10" s="1038"/>
      <c r="I10" s="1039"/>
      <c r="J10" s="1038"/>
      <c r="K10" s="1041"/>
      <c r="L10" s="1044"/>
      <c r="M10" s="1045"/>
      <c r="N10" s="250"/>
    </row>
    <row r="11" spans="1:38" s="249" customFormat="1" ht="13.2" x14ac:dyDescent="0.3">
      <c r="B11" s="1032"/>
      <c r="C11" s="1046" t="s">
        <v>116</v>
      </c>
      <c r="D11" s="1048" t="s">
        <v>107</v>
      </c>
      <c r="E11" s="1056" t="s">
        <v>106</v>
      </c>
      <c r="F11" s="1048" t="s">
        <v>107</v>
      </c>
      <c r="G11" s="1056" t="s">
        <v>106</v>
      </c>
      <c r="H11" s="1048" t="s">
        <v>107</v>
      </c>
      <c r="I11" s="1056" t="s">
        <v>106</v>
      </c>
      <c r="J11" s="1048" t="s">
        <v>107</v>
      </c>
      <c r="K11" s="1050" t="s">
        <v>106</v>
      </c>
      <c r="L11" s="1052" t="s">
        <v>107</v>
      </c>
      <c r="M11" s="1054" t="s">
        <v>106</v>
      </c>
      <c r="N11" s="251"/>
    </row>
    <row r="12" spans="1:38" s="249" customFormat="1" ht="13.2" x14ac:dyDescent="0.3">
      <c r="B12" s="1033"/>
      <c r="C12" s="1047"/>
      <c r="D12" s="1049"/>
      <c r="E12" s="1057"/>
      <c r="F12" s="1049"/>
      <c r="G12" s="1057"/>
      <c r="H12" s="1049"/>
      <c r="I12" s="1057"/>
      <c r="J12" s="1049"/>
      <c r="K12" s="1051"/>
      <c r="L12" s="1053"/>
      <c r="M12" s="1055"/>
      <c r="N12" s="251"/>
    </row>
    <row r="13" spans="1:38" s="252" customFormat="1" ht="13.2" x14ac:dyDescent="0.25">
      <c r="B13" s="253" t="s">
        <v>117</v>
      </c>
      <c r="C13" s="254" t="s">
        <v>118</v>
      </c>
      <c r="D13" s="255">
        <f>SUM(D14:D19)</f>
        <v>0</v>
      </c>
      <c r="E13" s="256">
        <f t="shared" ref="E13:E44" si="0">IFERROR(D13/$L$185,"-")</f>
        <v>0</v>
      </c>
      <c r="F13" s="257">
        <f>SUM(F14:F19)</f>
        <v>0</v>
      </c>
      <c r="G13" s="256">
        <f t="shared" ref="G13:G44" si="1">IFERROR(F13/$L$185,"-")</f>
        <v>0</v>
      </c>
      <c r="H13" s="258"/>
      <c r="I13" s="256"/>
      <c r="J13" s="257">
        <f>SUM(J14:J19)</f>
        <v>0</v>
      </c>
      <c r="K13" s="256">
        <f t="shared" ref="K13:K44" si="2">IFERROR(J13/$L$185,"-")</f>
        <v>0</v>
      </c>
      <c r="L13" s="257">
        <f t="shared" ref="L13:L39" si="3">SUM(D13,F13,J13)</f>
        <v>0</v>
      </c>
      <c r="M13" s="259">
        <f t="shared" ref="M13:M44" si="4">IFERROR(L13/$L$185,"-")</f>
        <v>0</v>
      </c>
    </row>
    <row r="14" spans="1:38" ht="13.8" x14ac:dyDescent="0.25">
      <c r="A14" s="1"/>
      <c r="B14" s="260" t="s">
        <v>119</v>
      </c>
      <c r="C14" s="261" t="s">
        <v>120</v>
      </c>
      <c r="D14" s="262"/>
      <c r="E14" s="263">
        <f t="shared" si="0"/>
        <v>0</v>
      </c>
      <c r="F14" s="264"/>
      <c r="G14" s="263">
        <f t="shared" si="1"/>
        <v>0</v>
      </c>
      <c r="H14" s="265"/>
      <c r="I14" s="263"/>
      <c r="J14" s="264"/>
      <c r="K14" s="263">
        <f t="shared" si="2"/>
        <v>0</v>
      </c>
      <c r="L14" s="266">
        <f t="shared" si="3"/>
        <v>0</v>
      </c>
      <c r="M14" s="267">
        <f t="shared" si="4"/>
        <v>0</v>
      </c>
      <c r="N14" s="1"/>
      <c r="O14" s="1"/>
    </row>
    <row r="15" spans="1:38" ht="13.8" x14ac:dyDescent="0.25">
      <c r="A15" s="1"/>
      <c r="B15" s="260" t="s">
        <v>121</v>
      </c>
      <c r="C15" s="261" t="s">
        <v>122</v>
      </c>
      <c r="D15" s="262"/>
      <c r="E15" s="263">
        <f t="shared" si="0"/>
        <v>0</v>
      </c>
      <c r="F15" s="264"/>
      <c r="G15" s="263">
        <f t="shared" si="1"/>
        <v>0</v>
      </c>
      <c r="H15" s="265"/>
      <c r="I15" s="263"/>
      <c r="J15" s="264"/>
      <c r="K15" s="263">
        <f t="shared" si="2"/>
        <v>0</v>
      </c>
      <c r="L15" s="266">
        <f t="shared" si="3"/>
        <v>0</v>
      </c>
      <c r="M15" s="267">
        <f t="shared" si="4"/>
        <v>0</v>
      </c>
      <c r="N15" s="1"/>
      <c r="O15" s="1"/>
    </row>
    <row r="16" spans="1:38" ht="13.8" x14ac:dyDescent="0.25">
      <c r="A16" s="1"/>
      <c r="B16" s="268" t="s">
        <v>123</v>
      </c>
      <c r="C16" s="269" t="s">
        <v>124</v>
      </c>
      <c r="D16" s="262"/>
      <c r="E16" s="263">
        <f t="shared" si="0"/>
        <v>0</v>
      </c>
      <c r="F16" s="264"/>
      <c r="G16" s="263">
        <f t="shared" si="1"/>
        <v>0</v>
      </c>
      <c r="H16" s="265"/>
      <c r="I16" s="263"/>
      <c r="J16" s="264"/>
      <c r="K16" s="263">
        <f t="shared" si="2"/>
        <v>0</v>
      </c>
      <c r="L16" s="266">
        <f t="shared" si="3"/>
        <v>0</v>
      </c>
      <c r="M16" s="267">
        <f t="shared" si="4"/>
        <v>0</v>
      </c>
      <c r="N16" s="1"/>
      <c r="O16" s="1"/>
    </row>
    <row r="17" spans="2:13" s="1" customFormat="1" ht="13.8" x14ac:dyDescent="0.25">
      <c r="B17" s="268" t="s">
        <v>125</v>
      </c>
      <c r="C17" s="269" t="s">
        <v>126</v>
      </c>
      <c r="D17" s="262"/>
      <c r="E17" s="263">
        <f t="shared" si="0"/>
        <v>0</v>
      </c>
      <c r="F17" s="264"/>
      <c r="G17" s="263">
        <f t="shared" si="1"/>
        <v>0</v>
      </c>
      <c r="H17" s="265"/>
      <c r="I17" s="263"/>
      <c r="J17" s="264"/>
      <c r="K17" s="263">
        <f t="shared" si="2"/>
        <v>0</v>
      </c>
      <c r="L17" s="266">
        <f t="shared" si="3"/>
        <v>0</v>
      </c>
      <c r="M17" s="267">
        <f t="shared" si="4"/>
        <v>0</v>
      </c>
    </row>
    <row r="18" spans="2:13" s="1" customFormat="1" ht="13.8" x14ac:dyDescent="0.25">
      <c r="B18" s="268" t="s">
        <v>127</v>
      </c>
      <c r="C18" s="269" t="s">
        <v>128</v>
      </c>
      <c r="D18" s="262"/>
      <c r="E18" s="263">
        <f t="shared" si="0"/>
        <v>0</v>
      </c>
      <c r="F18" s="264"/>
      <c r="G18" s="263">
        <f t="shared" si="1"/>
        <v>0</v>
      </c>
      <c r="H18" s="265"/>
      <c r="I18" s="263"/>
      <c r="J18" s="264"/>
      <c r="K18" s="263">
        <f t="shared" si="2"/>
        <v>0</v>
      </c>
      <c r="L18" s="266">
        <f t="shared" si="3"/>
        <v>0</v>
      </c>
      <c r="M18" s="267">
        <f t="shared" si="4"/>
        <v>0</v>
      </c>
    </row>
    <row r="19" spans="2:13" s="1" customFormat="1" ht="13.8" x14ac:dyDescent="0.25">
      <c r="B19" s="260" t="s">
        <v>129</v>
      </c>
      <c r="C19" s="270" t="s">
        <v>130</v>
      </c>
      <c r="D19" s="262"/>
      <c r="E19" s="263">
        <f t="shared" si="0"/>
        <v>0</v>
      </c>
      <c r="F19" s="264"/>
      <c r="G19" s="263">
        <f t="shared" si="1"/>
        <v>0</v>
      </c>
      <c r="H19" s="265"/>
      <c r="I19" s="263"/>
      <c r="J19" s="264"/>
      <c r="K19" s="263">
        <f t="shared" si="2"/>
        <v>0</v>
      </c>
      <c r="L19" s="266">
        <f t="shared" si="3"/>
        <v>0</v>
      </c>
      <c r="M19" s="267">
        <f t="shared" si="4"/>
        <v>0</v>
      </c>
    </row>
    <row r="20" spans="2:13" s="252" customFormat="1" ht="13.2" x14ac:dyDescent="0.25">
      <c r="B20" s="271" t="s">
        <v>131</v>
      </c>
      <c r="C20" s="272" t="s">
        <v>132</v>
      </c>
      <c r="D20" s="273">
        <f>SUM(D21:D39)</f>
        <v>1441665.91</v>
      </c>
      <c r="E20" s="274">
        <f t="shared" si="0"/>
        <v>0.26375238737733153</v>
      </c>
      <c r="F20" s="275">
        <f>SUM(F21:F39)</f>
        <v>0</v>
      </c>
      <c r="G20" s="276">
        <f t="shared" si="1"/>
        <v>0</v>
      </c>
      <c r="H20" s="277"/>
      <c r="I20" s="276"/>
      <c r="J20" s="275">
        <f>SUM(J21:J39)</f>
        <v>0</v>
      </c>
      <c r="K20" s="276">
        <f t="shared" si="2"/>
        <v>0</v>
      </c>
      <c r="L20" s="275">
        <f t="shared" si="3"/>
        <v>1441665.91</v>
      </c>
      <c r="M20" s="278">
        <f t="shared" si="4"/>
        <v>0.26375238737733153</v>
      </c>
    </row>
    <row r="21" spans="2:13" s="252" customFormat="1" ht="13.2" x14ac:dyDescent="0.25">
      <c r="B21" s="260" t="s">
        <v>133</v>
      </c>
      <c r="C21" s="279" t="s">
        <v>134</v>
      </c>
      <c r="D21" s="262"/>
      <c r="E21" s="263">
        <f t="shared" si="0"/>
        <v>0</v>
      </c>
      <c r="F21" s="264"/>
      <c r="G21" s="263">
        <f t="shared" si="1"/>
        <v>0</v>
      </c>
      <c r="H21" s="277"/>
      <c r="I21" s="263"/>
      <c r="J21" s="264"/>
      <c r="K21" s="263">
        <f t="shared" si="2"/>
        <v>0</v>
      </c>
      <c r="L21" s="266">
        <f t="shared" si="3"/>
        <v>0</v>
      </c>
      <c r="M21" s="267">
        <f t="shared" si="4"/>
        <v>0</v>
      </c>
    </row>
    <row r="22" spans="2:13" s="252" customFormat="1" ht="13.2" x14ac:dyDescent="0.25">
      <c r="B22" s="260" t="s">
        <v>135</v>
      </c>
      <c r="C22" s="279" t="s">
        <v>136</v>
      </c>
      <c r="D22" s="262"/>
      <c r="E22" s="263">
        <f t="shared" si="0"/>
        <v>0</v>
      </c>
      <c r="F22" s="264"/>
      <c r="G22" s="263">
        <f t="shared" si="1"/>
        <v>0</v>
      </c>
      <c r="H22" s="277"/>
      <c r="I22" s="263"/>
      <c r="J22" s="264"/>
      <c r="K22" s="263">
        <f t="shared" si="2"/>
        <v>0</v>
      </c>
      <c r="L22" s="266">
        <f t="shared" si="3"/>
        <v>0</v>
      </c>
      <c r="M22" s="267">
        <f t="shared" si="4"/>
        <v>0</v>
      </c>
    </row>
    <row r="23" spans="2:13" s="252" customFormat="1" ht="26.4" x14ac:dyDescent="0.25">
      <c r="B23" s="260" t="s">
        <v>137</v>
      </c>
      <c r="C23" s="279" t="s">
        <v>138</v>
      </c>
      <c r="D23" s="280">
        <v>1394145.64</v>
      </c>
      <c r="E23" s="281">
        <f t="shared" si="0"/>
        <v>0.25505856686428674</v>
      </c>
      <c r="F23" s="264"/>
      <c r="G23" s="263">
        <f t="shared" si="1"/>
        <v>0</v>
      </c>
      <c r="H23" s="277"/>
      <c r="I23" s="263"/>
      <c r="J23" s="264"/>
      <c r="K23" s="263">
        <f t="shared" si="2"/>
        <v>0</v>
      </c>
      <c r="L23" s="266">
        <f t="shared" si="3"/>
        <v>1394145.64</v>
      </c>
      <c r="M23" s="267">
        <f t="shared" si="4"/>
        <v>0.25505856686428674</v>
      </c>
    </row>
    <row r="24" spans="2:13" s="252" customFormat="1" ht="13.2" x14ac:dyDescent="0.25">
      <c r="B24" s="260" t="s">
        <v>139</v>
      </c>
      <c r="C24" s="279" t="s">
        <v>140</v>
      </c>
      <c r="D24" s="282">
        <v>47520.27</v>
      </c>
      <c r="E24" s="281">
        <f t="shared" si="0"/>
        <v>8.6938205130447904E-3</v>
      </c>
      <c r="F24" s="264"/>
      <c r="G24" s="263">
        <f t="shared" si="1"/>
        <v>0</v>
      </c>
      <c r="H24" s="277"/>
      <c r="I24" s="263"/>
      <c r="J24" s="264"/>
      <c r="K24" s="263">
        <f t="shared" si="2"/>
        <v>0</v>
      </c>
      <c r="L24" s="266">
        <f t="shared" si="3"/>
        <v>47520.27</v>
      </c>
      <c r="M24" s="267">
        <f t="shared" si="4"/>
        <v>8.6938205130447904E-3</v>
      </c>
    </row>
    <row r="25" spans="2:13" s="252" customFormat="1" ht="13.2" x14ac:dyDescent="0.25">
      <c r="B25" s="260" t="s">
        <v>141</v>
      </c>
      <c r="C25" s="279" t="s">
        <v>142</v>
      </c>
      <c r="D25" s="262"/>
      <c r="E25" s="263">
        <f t="shared" si="0"/>
        <v>0</v>
      </c>
      <c r="F25" s="264"/>
      <c r="G25" s="263">
        <f t="shared" si="1"/>
        <v>0</v>
      </c>
      <c r="H25" s="277"/>
      <c r="I25" s="263"/>
      <c r="J25" s="264"/>
      <c r="K25" s="263">
        <f t="shared" si="2"/>
        <v>0</v>
      </c>
      <c r="L25" s="266">
        <f t="shared" si="3"/>
        <v>0</v>
      </c>
      <c r="M25" s="267">
        <f t="shared" si="4"/>
        <v>0</v>
      </c>
    </row>
    <row r="26" spans="2:13" s="252" customFormat="1" ht="13.2" x14ac:dyDescent="0.25">
      <c r="B26" s="260" t="s">
        <v>143</v>
      </c>
      <c r="C26" s="279" t="s">
        <v>142</v>
      </c>
      <c r="D26" s="262"/>
      <c r="E26" s="263">
        <f t="shared" si="0"/>
        <v>0</v>
      </c>
      <c r="F26" s="264"/>
      <c r="G26" s="263">
        <f t="shared" si="1"/>
        <v>0</v>
      </c>
      <c r="H26" s="277"/>
      <c r="I26" s="263"/>
      <c r="J26" s="264"/>
      <c r="K26" s="263">
        <f t="shared" si="2"/>
        <v>0</v>
      </c>
      <c r="L26" s="266">
        <f t="shared" si="3"/>
        <v>0</v>
      </c>
      <c r="M26" s="267">
        <f t="shared" si="4"/>
        <v>0</v>
      </c>
    </row>
    <row r="27" spans="2:13" s="252" customFormat="1" ht="13.2" x14ac:dyDescent="0.25">
      <c r="B27" s="260" t="s">
        <v>144</v>
      </c>
      <c r="C27" s="279" t="s">
        <v>142</v>
      </c>
      <c r="D27" s="262"/>
      <c r="E27" s="263">
        <f t="shared" si="0"/>
        <v>0</v>
      </c>
      <c r="F27" s="264"/>
      <c r="G27" s="263">
        <f t="shared" si="1"/>
        <v>0</v>
      </c>
      <c r="H27" s="277"/>
      <c r="I27" s="263"/>
      <c r="J27" s="264"/>
      <c r="K27" s="263">
        <f t="shared" si="2"/>
        <v>0</v>
      </c>
      <c r="L27" s="266">
        <f t="shared" si="3"/>
        <v>0</v>
      </c>
      <c r="M27" s="267">
        <f t="shared" si="4"/>
        <v>0</v>
      </c>
    </row>
    <row r="28" spans="2:13" s="252" customFormat="1" ht="13.2" x14ac:dyDescent="0.25">
      <c r="B28" s="260" t="s">
        <v>145</v>
      </c>
      <c r="C28" s="279" t="s">
        <v>142</v>
      </c>
      <c r="D28" s="262"/>
      <c r="E28" s="263">
        <f t="shared" si="0"/>
        <v>0</v>
      </c>
      <c r="F28" s="264"/>
      <c r="G28" s="263">
        <f t="shared" si="1"/>
        <v>0</v>
      </c>
      <c r="H28" s="277"/>
      <c r="I28" s="263"/>
      <c r="J28" s="264"/>
      <c r="K28" s="263">
        <f t="shared" si="2"/>
        <v>0</v>
      </c>
      <c r="L28" s="266">
        <f t="shared" si="3"/>
        <v>0</v>
      </c>
      <c r="M28" s="267">
        <f t="shared" si="4"/>
        <v>0</v>
      </c>
    </row>
    <row r="29" spans="2:13" s="252" customFormat="1" ht="13.2" x14ac:dyDescent="0.25">
      <c r="B29" s="260" t="s">
        <v>146</v>
      </c>
      <c r="C29" s="279" t="s">
        <v>142</v>
      </c>
      <c r="D29" s="262"/>
      <c r="E29" s="263">
        <f t="shared" si="0"/>
        <v>0</v>
      </c>
      <c r="F29" s="264"/>
      <c r="G29" s="263">
        <f t="shared" si="1"/>
        <v>0</v>
      </c>
      <c r="H29" s="277"/>
      <c r="I29" s="263"/>
      <c r="J29" s="264"/>
      <c r="K29" s="263">
        <f t="shared" si="2"/>
        <v>0</v>
      </c>
      <c r="L29" s="266">
        <f t="shared" si="3"/>
        <v>0</v>
      </c>
      <c r="M29" s="267">
        <f t="shared" si="4"/>
        <v>0</v>
      </c>
    </row>
    <row r="30" spans="2:13" s="252" customFormat="1" ht="13.2" x14ac:dyDescent="0.25">
      <c r="B30" s="260" t="s">
        <v>147</v>
      </c>
      <c r="C30" s="279" t="s">
        <v>142</v>
      </c>
      <c r="D30" s="262"/>
      <c r="E30" s="263">
        <f t="shared" si="0"/>
        <v>0</v>
      </c>
      <c r="F30" s="264"/>
      <c r="G30" s="263">
        <f t="shared" si="1"/>
        <v>0</v>
      </c>
      <c r="H30" s="277"/>
      <c r="I30" s="263"/>
      <c r="J30" s="264"/>
      <c r="K30" s="263">
        <f t="shared" si="2"/>
        <v>0</v>
      </c>
      <c r="L30" s="266">
        <f t="shared" si="3"/>
        <v>0</v>
      </c>
      <c r="M30" s="267">
        <f t="shared" si="4"/>
        <v>0</v>
      </c>
    </row>
    <row r="31" spans="2:13" s="252" customFormat="1" ht="13.2" x14ac:dyDescent="0.25">
      <c r="B31" s="260" t="s">
        <v>148</v>
      </c>
      <c r="C31" s="279" t="s">
        <v>142</v>
      </c>
      <c r="D31" s="262"/>
      <c r="E31" s="263">
        <f t="shared" si="0"/>
        <v>0</v>
      </c>
      <c r="F31" s="264"/>
      <c r="G31" s="263">
        <f t="shared" si="1"/>
        <v>0</v>
      </c>
      <c r="H31" s="277"/>
      <c r="I31" s="263"/>
      <c r="J31" s="264"/>
      <c r="K31" s="263">
        <f t="shared" si="2"/>
        <v>0</v>
      </c>
      <c r="L31" s="266">
        <f t="shared" si="3"/>
        <v>0</v>
      </c>
      <c r="M31" s="267">
        <f t="shared" si="4"/>
        <v>0</v>
      </c>
    </row>
    <row r="32" spans="2:13" s="252" customFormat="1" ht="13.2" x14ac:dyDescent="0.25">
      <c r="B32" s="260" t="s">
        <v>149</v>
      </c>
      <c r="C32" s="279" t="s">
        <v>142</v>
      </c>
      <c r="D32" s="262"/>
      <c r="E32" s="263">
        <f t="shared" si="0"/>
        <v>0</v>
      </c>
      <c r="F32" s="264"/>
      <c r="G32" s="263">
        <f t="shared" si="1"/>
        <v>0</v>
      </c>
      <c r="H32" s="277"/>
      <c r="I32" s="263"/>
      <c r="J32" s="264"/>
      <c r="K32" s="263">
        <f t="shared" si="2"/>
        <v>0</v>
      </c>
      <c r="L32" s="266">
        <f t="shared" si="3"/>
        <v>0</v>
      </c>
      <c r="M32" s="267">
        <f t="shared" si="4"/>
        <v>0</v>
      </c>
    </row>
    <row r="33" spans="2:14" s="252" customFormat="1" ht="13.2" x14ac:dyDescent="0.25">
      <c r="B33" s="260" t="s">
        <v>150</v>
      </c>
      <c r="C33" s="279" t="s">
        <v>142</v>
      </c>
      <c r="D33" s="262"/>
      <c r="E33" s="263">
        <f t="shared" si="0"/>
        <v>0</v>
      </c>
      <c r="F33" s="264"/>
      <c r="G33" s="263">
        <f t="shared" si="1"/>
        <v>0</v>
      </c>
      <c r="H33" s="277"/>
      <c r="I33" s="263"/>
      <c r="J33" s="264"/>
      <c r="K33" s="263">
        <f t="shared" si="2"/>
        <v>0</v>
      </c>
      <c r="L33" s="266">
        <f t="shared" si="3"/>
        <v>0</v>
      </c>
      <c r="M33" s="267">
        <f t="shared" si="4"/>
        <v>0</v>
      </c>
    </row>
    <row r="34" spans="2:14" s="252" customFormat="1" ht="13.2" x14ac:dyDescent="0.25">
      <c r="B34" s="260" t="s">
        <v>151</v>
      </c>
      <c r="C34" s="279" t="s">
        <v>142</v>
      </c>
      <c r="D34" s="262"/>
      <c r="E34" s="263">
        <f t="shared" si="0"/>
        <v>0</v>
      </c>
      <c r="F34" s="264"/>
      <c r="G34" s="263">
        <f t="shared" si="1"/>
        <v>0</v>
      </c>
      <c r="H34" s="277"/>
      <c r="I34" s="263"/>
      <c r="J34" s="264"/>
      <c r="K34" s="263">
        <f t="shared" si="2"/>
        <v>0</v>
      </c>
      <c r="L34" s="266">
        <f t="shared" si="3"/>
        <v>0</v>
      </c>
      <c r="M34" s="267">
        <f t="shared" si="4"/>
        <v>0</v>
      </c>
    </row>
    <row r="35" spans="2:14" s="252" customFormat="1" ht="13.2" x14ac:dyDescent="0.25">
      <c r="B35" s="260" t="s">
        <v>152</v>
      </c>
      <c r="C35" s="279" t="s">
        <v>142</v>
      </c>
      <c r="D35" s="262"/>
      <c r="E35" s="263">
        <f t="shared" si="0"/>
        <v>0</v>
      </c>
      <c r="F35" s="264"/>
      <c r="G35" s="263">
        <f t="shared" si="1"/>
        <v>0</v>
      </c>
      <c r="H35" s="277"/>
      <c r="I35" s="263"/>
      <c r="J35" s="264"/>
      <c r="K35" s="263">
        <f t="shared" si="2"/>
        <v>0</v>
      </c>
      <c r="L35" s="266">
        <f t="shared" si="3"/>
        <v>0</v>
      </c>
      <c r="M35" s="267">
        <f t="shared" si="4"/>
        <v>0</v>
      </c>
    </row>
    <row r="36" spans="2:14" s="252" customFormat="1" ht="13.2" x14ac:dyDescent="0.25">
      <c r="B36" s="260" t="s">
        <v>153</v>
      </c>
      <c r="C36" s="283" t="s">
        <v>142</v>
      </c>
      <c r="D36" s="262"/>
      <c r="E36" s="263">
        <f t="shared" si="0"/>
        <v>0</v>
      </c>
      <c r="F36" s="264"/>
      <c r="G36" s="263">
        <f t="shared" si="1"/>
        <v>0</v>
      </c>
      <c r="H36" s="277"/>
      <c r="I36" s="263"/>
      <c r="J36" s="264"/>
      <c r="K36" s="263">
        <f t="shared" si="2"/>
        <v>0</v>
      </c>
      <c r="L36" s="266">
        <f t="shared" si="3"/>
        <v>0</v>
      </c>
      <c r="M36" s="267">
        <f t="shared" si="4"/>
        <v>0</v>
      </c>
    </row>
    <row r="37" spans="2:14" s="252" customFormat="1" ht="13.2" x14ac:dyDescent="0.25">
      <c r="B37" s="260" t="s">
        <v>154</v>
      </c>
      <c r="C37" s="283" t="s">
        <v>142</v>
      </c>
      <c r="D37" s="262"/>
      <c r="E37" s="263">
        <f t="shared" si="0"/>
        <v>0</v>
      </c>
      <c r="F37" s="264"/>
      <c r="G37" s="263">
        <f t="shared" si="1"/>
        <v>0</v>
      </c>
      <c r="H37" s="277"/>
      <c r="I37" s="263"/>
      <c r="J37" s="264"/>
      <c r="K37" s="263">
        <f t="shared" si="2"/>
        <v>0</v>
      </c>
      <c r="L37" s="266">
        <f t="shared" si="3"/>
        <v>0</v>
      </c>
      <c r="M37" s="267">
        <f t="shared" si="4"/>
        <v>0</v>
      </c>
    </row>
    <row r="38" spans="2:14" s="252" customFormat="1" ht="13.2" x14ac:dyDescent="0.25">
      <c r="B38" s="260" t="s">
        <v>155</v>
      </c>
      <c r="C38" s="283" t="s">
        <v>142</v>
      </c>
      <c r="D38" s="262"/>
      <c r="E38" s="263">
        <f t="shared" si="0"/>
        <v>0</v>
      </c>
      <c r="F38" s="264"/>
      <c r="G38" s="263">
        <f t="shared" si="1"/>
        <v>0</v>
      </c>
      <c r="H38" s="277"/>
      <c r="I38" s="263"/>
      <c r="J38" s="264"/>
      <c r="K38" s="263">
        <f t="shared" si="2"/>
        <v>0</v>
      </c>
      <c r="L38" s="266">
        <f t="shared" si="3"/>
        <v>0</v>
      </c>
      <c r="M38" s="267">
        <f t="shared" si="4"/>
        <v>0</v>
      </c>
    </row>
    <row r="39" spans="2:14" s="1" customFormat="1" ht="13.8" x14ac:dyDescent="0.25">
      <c r="B39" s="260" t="s">
        <v>156</v>
      </c>
      <c r="C39" s="283" t="s">
        <v>142</v>
      </c>
      <c r="D39" s="262"/>
      <c r="E39" s="263">
        <f t="shared" si="0"/>
        <v>0</v>
      </c>
      <c r="F39" s="264"/>
      <c r="G39" s="263">
        <f t="shared" si="1"/>
        <v>0</v>
      </c>
      <c r="H39" s="265"/>
      <c r="I39" s="263"/>
      <c r="J39" s="264"/>
      <c r="K39" s="263">
        <f t="shared" si="2"/>
        <v>0</v>
      </c>
      <c r="L39" s="266">
        <f t="shared" si="3"/>
        <v>0</v>
      </c>
      <c r="M39" s="267">
        <f t="shared" si="4"/>
        <v>0</v>
      </c>
    </row>
    <row r="40" spans="2:14" s="252" customFormat="1" ht="26.4" x14ac:dyDescent="0.25">
      <c r="B40" s="271" t="s">
        <v>157</v>
      </c>
      <c r="C40" s="284" t="s">
        <v>158</v>
      </c>
      <c r="D40" s="273">
        <f>SUM(D41:D42)</f>
        <v>111772.71</v>
      </c>
      <c r="E40" s="274">
        <f t="shared" si="0"/>
        <v>2.0448786991248299E-2</v>
      </c>
      <c r="F40" s="275">
        <f>SUM(F41:F42)</f>
        <v>0</v>
      </c>
      <c r="G40" s="276">
        <f t="shared" si="1"/>
        <v>0</v>
      </c>
      <c r="H40" s="275">
        <f>SUM(H41:H42)</f>
        <v>0</v>
      </c>
      <c r="I40" s="276">
        <f t="shared" ref="I40:I71" si="5">IFERROR(H40/$L$185,"-")</f>
        <v>0</v>
      </c>
      <c r="J40" s="274">
        <f>SUM(J41:J42)</f>
        <v>4923.78</v>
      </c>
      <c r="K40" s="274">
        <f t="shared" si="2"/>
        <v>9.0080421608967464E-4</v>
      </c>
      <c r="L40" s="275">
        <f t="shared" ref="L40:L71" si="6">SUM(D40,F40,H40,J40)</f>
        <v>116696.49</v>
      </c>
      <c r="M40" s="278">
        <f t="shared" si="4"/>
        <v>2.1349591207337974E-2</v>
      </c>
    </row>
    <row r="41" spans="2:14" s="1" customFormat="1" ht="13.8" x14ac:dyDescent="0.25">
      <c r="B41" s="260" t="s">
        <v>159</v>
      </c>
      <c r="C41" s="261" t="s">
        <v>160</v>
      </c>
      <c r="D41" s="280">
        <v>111772.71</v>
      </c>
      <c r="E41" s="281">
        <f t="shared" si="0"/>
        <v>2.0448786991248299E-2</v>
      </c>
      <c r="F41" s="264"/>
      <c r="G41" s="263">
        <f t="shared" si="1"/>
        <v>0</v>
      </c>
      <c r="H41" s="264"/>
      <c r="I41" s="263">
        <f t="shared" si="5"/>
        <v>0</v>
      </c>
      <c r="J41" s="282">
        <v>4923.78</v>
      </c>
      <c r="K41" s="281">
        <f t="shared" si="2"/>
        <v>9.0080421608967464E-4</v>
      </c>
      <c r="L41" s="266">
        <f t="shared" si="6"/>
        <v>116696.49</v>
      </c>
      <c r="M41" s="267">
        <f t="shared" si="4"/>
        <v>2.1349591207337974E-2</v>
      </c>
    </row>
    <row r="42" spans="2:14" s="1" customFormat="1" ht="13.8" x14ac:dyDescent="0.25">
      <c r="B42" s="260" t="s">
        <v>161</v>
      </c>
      <c r="C42" s="283" t="s">
        <v>162</v>
      </c>
      <c r="D42" s="262"/>
      <c r="E42" s="263">
        <f t="shared" si="0"/>
        <v>0</v>
      </c>
      <c r="F42" s="264"/>
      <c r="G42" s="263">
        <f t="shared" si="1"/>
        <v>0</v>
      </c>
      <c r="H42" s="264"/>
      <c r="I42" s="263">
        <f t="shared" si="5"/>
        <v>0</v>
      </c>
      <c r="J42" s="264"/>
      <c r="K42" s="263">
        <f t="shared" si="2"/>
        <v>0</v>
      </c>
      <c r="L42" s="266">
        <f t="shared" si="6"/>
        <v>0</v>
      </c>
      <c r="M42" s="267">
        <f t="shared" si="4"/>
        <v>0</v>
      </c>
    </row>
    <row r="43" spans="2:14" s="252" customFormat="1" ht="26.4" x14ac:dyDescent="0.25">
      <c r="B43" s="271" t="s">
        <v>163</v>
      </c>
      <c r="C43" s="284" t="s">
        <v>164</v>
      </c>
      <c r="D43" s="273">
        <f>SUM(D44:D46)</f>
        <v>232210.81</v>
      </c>
      <c r="E43" s="274">
        <f t="shared" si="0"/>
        <v>4.2482904733679897E-2</v>
      </c>
      <c r="F43" s="275">
        <f>SUM(F44:F46)</f>
        <v>0</v>
      </c>
      <c r="G43" s="276">
        <f t="shared" si="1"/>
        <v>0</v>
      </c>
      <c r="H43" s="275">
        <f>SUM(H44:H46)</f>
        <v>0</v>
      </c>
      <c r="I43" s="276">
        <f t="shared" si="5"/>
        <v>0</v>
      </c>
      <c r="J43" s="275">
        <f>SUM(J44:J46)</f>
        <v>0</v>
      </c>
      <c r="K43" s="276">
        <f t="shared" si="2"/>
        <v>0</v>
      </c>
      <c r="L43" s="275">
        <f t="shared" si="6"/>
        <v>232210.81</v>
      </c>
      <c r="M43" s="278">
        <f t="shared" si="4"/>
        <v>4.2482904733679897E-2</v>
      </c>
    </row>
    <row r="44" spans="2:14" s="1" customFormat="1" ht="13.8" x14ac:dyDescent="0.25">
      <c r="B44" s="260" t="s">
        <v>165</v>
      </c>
      <c r="C44" s="279" t="s">
        <v>166</v>
      </c>
      <c r="D44" s="280">
        <v>232210.81</v>
      </c>
      <c r="E44" s="281">
        <f t="shared" si="0"/>
        <v>4.2482904733679897E-2</v>
      </c>
      <c r="F44" s="264"/>
      <c r="G44" s="263">
        <f t="shared" si="1"/>
        <v>0</v>
      </c>
      <c r="H44" s="264"/>
      <c r="I44" s="263">
        <f t="shared" si="5"/>
        <v>0</v>
      </c>
      <c r="J44" s="264"/>
      <c r="K44" s="263">
        <f t="shared" si="2"/>
        <v>0</v>
      </c>
      <c r="L44" s="266">
        <f t="shared" si="6"/>
        <v>232210.81</v>
      </c>
      <c r="M44" s="267">
        <f t="shared" si="4"/>
        <v>4.2482904733679897E-2</v>
      </c>
    </row>
    <row r="45" spans="2:14" s="1" customFormat="1" ht="13.8" x14ac:dyDescent="0.25">
      <c r="B45" s="260" t="s">
        <v>167</v>
      </c>
      <c r="C45" s="261" t="s">
        <v>168</v>
      </c>
      <c r="D45" s="262"/>
      <c r="E45" s="263">
        <f t="shared" ref="E45:E76" si="7">IFERROR(D45/$L$185,"-")</f>
        <v>0</v>
      </c>
      <c r="F45" s="264"/>
      <c r="G45" s="263">
        <f t="shared" ref="G45:G76" si="8">IFERROR(F45/$L$185,"-")</f>
        <v>0</v>
      </c>
      <c r="H45" s="264"/>
      <c r="I45" s="263">
        <f t="shared" si="5"/>
        <v>0</v>
      </c>
      <c r="J45" s="264"/>
      <c r="K45" s="263">
        <f t="shared" ref="K45:K76" si="9">IFERROR(J45/$L$185,"-")</f>
        <v>0</v>
      </c>
      <c r="L45" s="266">
        <f t="shared" si="6"/>
        <v>0</v>
      </c>
      <c r="M45" s="267">
        <f t="shared" ref="M45:M76" si="10">IFERROR(L45/$L$185,"-")</f>
        <v>0</v>
      </c>
    </row>
    <row r="46" spans="2:14" s="1" customFormat="1" ht="13.8" x14ac:dyDescent="0.25">
      <c r="B46" s="260" t="s">
        <v>169</v>
      </c>
      <c r="C46" s="283" t="s">
        <v>170</v>
      </c>
      <c r="D46" s="262"/>
      <c r="E46" s="263">
        <f t="shared" si="7"/>
        <v>0</v>
      </c>
      <c r="F46" s="264"/>
      <c r="G46" s="263">
        <f t="shared" si="8"/>
        <v>0</v>
      </c>
      <c r="H46" s="264"/>
      <c r="I46" s="263">
        <f t="shared" si="5"/>
        <v>0</v>
      </c>
      <c r="J46" s="264"/>
      <c r="K46" s="263">
        <f t="shared" si="9"/>
        <v>0</v>
      </c>
      <c r="L46" s="266">
        <f t="shared" si="6"/>
        <v>0</v>
      </c>
      <c r="M46" s="267">
        <f t="shared" si="10"/>
        <v>0</v>
      </c>
    </row>
    <row r="47" spans="2:14" s="252" customFormat="1" ht="13.2" x14ac:dyDescent="0.25">
      <c r="B47" s="271" t="s">
        <v>171</v>
      </c>
      <c r="C47" s="284" t="s">
        <v>172</v>
      </c>
      <c r="D47" s="273">
        <f>SUM(D48:D50)</f>
        <v>3400</v>
      </c>
      <c r="E47" s="274">
        <f t="shared" si="7"/>
        <v>6.2202907820919982E-4</v>
      </c>
      <c r="F47" s="275">
        <f>SUM(F48:F50)</f>
        <v>0</v>
      </c>
      <c r="G47" s="276">
        <f t="shared" si="8"/>
        <v>0</v>
      </c>
      <c r="H47" s="275">
        <f>SUM(H48:H50)</f>
        <v>0</v>
      </c>
      <c r="I47" s="276">
        <f t="shared" si="5"/>
        <v>0</v>
      </c>
      <c r="J47" s="275">
        <f>SUM(J48:J50)</f>
        <v>0</v>
      </c>
      <c r="K47" s="276">
        <f t="shared" si="9"/>
        <v>0</v>
      </c>
      <c r="L47" s="275">
        <f t="shared" si="6"/>
        <v>3400</v>
      </c>
      <c r="M47" s="278">
        <f t="shared" si="10"/>
        <v>6.2202907820919982E-4</v>
      </c>
    </row>
    <row r="48" spans="2:14" s="1" customFormat="1" ht="13.8" x14ac:dyDescent="0.25">
      <c r="B48" s="260" t="s">
        <v>173</v>
      </c>
      <c r="C48" s="279" t="s">
        <v>174</v>
      </c>
      <c r="D48" s="262"/>
      <c r="E48" s="263">
        <f t="shared" si="7"/>
        <v>0</v>
      </c>
      <c r="F48" s="264"/>
      <c r="G48" s="263">
        <f t="shared" si="8"/>
        <v>0</v>
      </c>
      <c r="H48" s="264"/>
      <c r="I48" s="263">
        <f t="shared" si="5"/>
        <v>0</v>
      </c>
      <c r="J48" s="264"/>
      <c r="K48" s="263">
        <f t="shared" si="9"/>
        <v>0</v>
      </c>
      <c r="L48" s="266">
        <f t="shared" si="6"/>
        <v>0</v>
      </c>
      <c r="M48" s="267">
        <f t="shared" si="10"/>
        <v>0</v>
      </c>
      <c r="N48" s="285"/>
    </row>
    <row r="49" spans="2:15" s="1" customFormat="1" ht="13.8" x14ac:dyDescent="0.25">
      <c r="B49" s="260" t="s">
        <v>175</v>
      </c>
      <c r="C49" s="283" t="s">
        <v>176</v>
      </c>
      <c r="D49" s="280">
        <v>3400</v>
      </c>
      <c r="E49" s="281">
        <f t="shared" si="7"/>
        <v>6.2202907820919982E-4</v>
      </c>
      <c r="F49" s="264"/>
      <c r="G49" s="263">
        <f t="shared" si="8"/>
        <v>0</v>
      </c>
      <c r="H49" s="264"/>
      <c r="I49" s="263">
        <f t="shared" si="5"/>
        <v>0</v>
      </c>
      <c r="J49" s="264"/>
      <c r="K49" s="263">
        <f t="shared" si="9"/>
        <v>0</v>
      </c>
      <c r="L49" s="266">
        <f t="shared" si="6"/>
        <v>3400</v>
      </c>
      <c r="M49" s="267">
        <f t="shared" si="10"/>
        <v>6.2202907820919982E-4</v>
      </c>
      <c r="N49" s="285"/>
    </row>
    <row r="50" spans="2:15" s="1" customFormat="1" ht="13.8" x14ac:dyDescent="0.25">
      <c r="B50" s="260" t="s">
        <v>177</v>
      </c>
      <c r="C50" s="283" t="s">
        <v>142</v>
      </c>
      <c r="D50" s="262"/>
      <c r="E50" s="263">
        <f t="shared" si="7"/>
        <v>0</v>
      </c>
      <c r="F50" s="264"/>
      <c r="G50" s="263">
        <f t="shared" si="8"/>
        <v>0</v>
      </c>
      <c r="H50" s="264"/>
      <c r="I50" s="263">
        <f t="shared" si="5"/>
        <v>0</v>
      </c>
      <c r="J50" s="264"/>
      <c r="K50" s="263">
        <f t="shared" si="9"/>
        <v>0</v>
      </c>
      <c r="L50" s="266">
        <f t="shared" si="6"/>
        <v>0</v>
      </c>
      <c r="M50" s="267">
        <f t="shared" si="10"/>
        <v>0</v>
      </c>
      <c r="N50" s="285"/>
    </row>
    <row r="51" spans="2:15" s="252" customFormat="1" ht="13.2" x14ac:dyDescent="0.25">
      <c r="B51" s="286" t="s">
        <v>178</v>
      </c>
      <c r="C51" s="284" t="s">
        <v>179</v>
      </c>
      <c r="D51" s="273">
        <f>SUM(D52:D58)</f>
        <v>15372.19</v>
      </c>
      <c r="E51" s="274">
        <f t="shared" si="7"/>
        <v>2.8123379928696114E-3</v>
      </c>
      <c r="F51" s="275">
        <f>SUM(F52:F58)</f>
        <v>0</v>
      </c>
      <c r="G51" s="276">
        <f t="shared" si="8"/>
        <v>0</v>
      </c>
      <c r="H51" s="275">
        <f>SUM(H52:H58)</f>
        <v>0</v>
      </c>
      <c r="I51" s="276">
        <f t="shared" si="5"/>
        <v>0</v>
      </c>
      <c r="J51" s="275">
        <f>SUM(J52:J58)</f>
        <v>0</v>
      </c>
      <c r="K51" s="276">
        <f t="shared" si="9"/>
        <v>0</v>
      </c>
      <c r="L51" s="275">
        <f t="shared" si="6"/>
        <v>15372.19</v>
      </c>
      <c r="M51" s="278">
        <f t="shared" si="10"/>
        <v>2.8123379928696114E-3</v>
      </c>
    </row>
    <row r="52" spans="2:15" s="1" customFormat="1" ht="13.8" x14ac:dyDescent="0.25">
      <c r="B52" s="287" t="s">
        <v>180</v>
      </c>
      <c r="C52" s="279" t="s">
        <v>181</v>
      </c>
      <c r="D52" s="280">
        <v>2270</v>
      </c>
      <c r="E52" s="281">
        <f t="shared" si="7"/>
        <v>4.1529588456908339E-4</v>
      </c>
      <c r="F52" s="264"/>
      <c r="G52" s="263">
        <f t="shared" si="8"/>
        <v>0</v>
      </c>
      <c r="H52" s="264"/>
      <c r="I52" s="263">
        <f t="shared" si="5"/>
        <v>0</v>
      </c>
      <c r="J52" s="264"/>
      <c r="K52" s="263">
        <f t="shared" si="9"/>
        <v>0</v>
      </c>
      <c r="L52" s="266">
        <f t="shared" si="6"/>
        <v>2270</v>
      </c>
      <c r="M52" s="267">
        <f t="shared" si="10"/>
        <v>4.1529588456908339E-4</v>
      </c>
    </row>
    <row r="53" spans="2:15" s="1" customFormat="1" ht="13.8" x14ac:dyDescent="0.25">
      <c r="B53" s="287" t="s">
        <v>182</v>
      </c>
      <c r="C53" s="279" t="s">
        <v>183</v>
      </c>
      <c r="D53" s="280">
        <v>3345.59</v>
      </c>
      <c r="E53" s="281">
        <f t="shared" si="7"/>
        <v>6.1207478346056378E-4</v>
      </c>
      <c r="F53" s="264"/>
      <c r="G53" s="263">
        <f t="shared" si="8"/>
        <v>0</v>
      </c>
      <c r="H53" s="264"/>
      <c r="I53" s="263">
        <f t="shared" si="5"/>
        <v>0</v>
      </c>
      <c r="J53" s="264"/>
      <c r="K53" s="263">
        <f t="shared" si="9"/>
        <v>0</v>
      </c>
      <c r="L53" s="266">
        <f t="shared" si="6"/>
        <v>3345.59</v>
      </c>
      <c r="M53" s="267">
        <f t="shared" si="10"/>
        <v>6.1207478346056378E-4</v>
      </c>
    </row>
    <row r="54" spans="2:15" s="1" customFormat="1" ht="13.8" x14ac:dyDescent="0.25">
      <c r="B54" s="287" t="s">
        <v>184</v>
      </c>
      <c r="C54" s="261" t="s">
        <v>185</v>
      </c>
      <c r="D54" s="262"/>
      <c r="E54" s="263">
        <f t="shared" si="7"/>
        <v>0</v>
      </c>
      <c r="F54" s="264"/>
      <c r="G54" s="263">
        <f t="shared" si="8"/>
        <v>0</v>
      </c>
      <c r="H54" s="264"/>
      <c r="I54" s="263">
        <f t="shared" si="5"/>
        <v>0</v>
      </c>
      <c r="J54" s="264"/>
      <c r="K54" s="263">
        <f t="shared" si="9"/>
        <v>0</v>
      </c>
      <c r="L54" s="266">
        <f t="shared" si="6"/>
        <v>0</v>
      </c>
      <c r="M54" s="267">
        <f t="shared" si="10"/>
        <v>0</v>
      </c>
    </row>
    <row r="55" spans="2:15" s="1" customFormat="1" ht="13.8" x14ac:dyDescent="0.25">
      <c r="B55" s="287" t="s">
        <v>186</v>
      </c>
      <c r="C55" s="279" t="s">
        <v>187</v>
      </c>
      <c r="D55" s="280">
        <v>9756.6</v>
      </c>
      <c r="E55" s="281">
        <f t="shared" si="7"/>
        <v>1.7849673248399645E-3</v>
      </c>
      <c r="F55" s="264"/>
      <c r="G55" s="263">
        <f t="shared" si="8"/>
        <v>0</v>
      </c>
      <c r="H55" s="264"/>
      <c r="I55" s="263">
        <f t="shared" si="5"/>
        <v>0</v>
      </c>
      <c r="J55" s="264"/>
      <c r="K55" s="263">
        <f t="shared" si="9"/>
        <v>0</v>
      </c>
      <c r="L55" s="266">
        <f t="shared" si="6"/>
        <v>9756.6</v>
      </c>
      <c r="M55" s="267">
        <f t="shared" si="10"/>
        <v>1.7849673248399645E-3</v>
      </c>
    </row>
    <row r="56" spans="2:15" s="1" customFormat="1" ht="13.8" x14ac:dyDescent="0.25">
      <c r="B56" s="287" t="s">
        <v>188</v>
      </c>
      <c r="C56" s="261" t="s">
        <v>189</v>
      </c>
      <c r="D56" s="262"/>
      <c r="E56" s="263">
        <f t="shared" si="7"/>
        <v>0</v>
      </c>
      <c r="F56" s="264"/>
      <c r="G56" s="263">
        <f t="shared" si="8"/>
        <v>0</v>
      </c>
      <c r="H56" s="264"/>
      <c r="I56" s="263">
        <f t="shared" si="5"/>
        <v>0</v>
      </c>
      <c r="J56" s="264"/>
      <c r="K56" s="263">
        <f t="shared" si="9"/>
        <v>0</v>
      </c>
      <c r="L56" s="266">
        <f t="shared" si="6"/>
        <v>0</v>
      </c>
      <c r="M56" s="267">
        <f t="shared" si="10"/>
        <v>0</v>
      </c>
    </row>
    <row r="57" spans="2:15" s="1" customFormat="1" ht="13.8" x14ac:dyDescent="0.25">
      <c r="B57" s="287" t="s">
        <v>190</v>
      </c>
      <c r="C57" s="283" t="s">
        <v>191</v>
      </c>
      <c r="D57" s="262"/>
      <c r="E57" s="263">
        <f t="shared" si="7"/>
        <v>0</v>
      </c>
      <c r="F57" s="264"/>
      <c r="G57" s="263">
        <f t="shared" si="8"/>
        <v>0</v>
      </c>
      <c r="H57" s="264"/>
      <c r="I57" s="263">
        <f t="shared" si="5"/>
        <v>0</v>
      </c>
      <c r="J57" s="264"/>
      <c r="K57" s="263">
        <f t="shared" si="9"/>
        <v>0</v>
      </c>
      <c r="L57" s="266">
        <f t="shared" si="6"/>
        <v>0</v>
      </c>
      <c r="M57" s="267">
        <f t="shared" si="10"/>
        <v>0</v>
      </c>
    </row>
    <row r="58" spans="2:15" s="1" customFormat="1" ht="13.8" x14ac:dyDescent="0.25">
      <c r="B58" s="287" t="s">
        <v>192</v>
      </c>
      <c r="C58" s="283" t="s">
        <v>142</v>
      </c>
      <c r="D58" s="262"/>
      <c r="E58" s="263">
        <f t="shared" si="7"/>
        <v>0</v>
      </c>
      <c r="F58" s="264"/>
      <c r="G58" s="263">
        <f t="shared" si="8"/>
        <v>0</v>
      </c>
      <c r="H58" s="264"/>
      <c r="I58" s="263">
        <f t="shared" si="5"/>
        <v>0</v>
      </c>
      <c r="J58" s="264"/>
      <c r="K58" s="263">
        <f t="shared" si="9"/>
        <v>0</v>
      </c>
      <c r="L58" s="266">
        <f t="shared" si="6"/>
        <v>0</v>
      </c>
      <c r="M58" s="267">
        <f t="shared" si="10"/>
        <v>0</v>
      </c>
    </row>
    <row r="59" spans="2:15" s="252" customFormat="1" ht="13.2" x14ac:dyDescent="0.25">
      <c r="B59" s="271" t="s">
        <v>193</v>
      </c>
      <c r="C59" s="284" t="s">
        <v>194</v>
      </c>
      <c r="D59" s="273">
        <f>SUM(D60:D86)</f>
        <v>219208.47000000003</v>
      </c>
      <c r="E59" s="274">
        <f t="shared" si="7"/>
        <v>4.0104130155808541E-2</v>
      </c>
      <c r="F59" s="275">
        <f>SUM(F60:F86)</f>
        <v>0</v>
      </c>
      <c r="G59" s="276">
        <f t="shared" si="8"/>
        <v>0</v>
      </c>
      <c r="H59" s="274">
        <f>SUM(H60:H86)</f>
        <v>19860.110000000004</v>
      </c>
      <c r="I59" s="274">
        <f t="shared" si="5"/>
        <v>3.6334017401274451E-3</v>
      </c>
      <c r="J59" s="274">
        <f>SUM(J60:J86)</f>
        <v>95915.24</v>
      </c>
      <c r="K59" s="274">
        <f t="shared" si="9"/>
        <v>1.7547667153945345E-2</v>
      </c>
      <c r="L59" s="275">
        <f t="shared" si="6"/>
        <v>334983.82000000007</v>
      </c>
      <c r="M59" s="278">
        <f t="shared" si="10"/>
        <v>6.1285199049881341E-2</v>
      </c>
      <c r="N59" s="285"/>
      <c r="O59" s="794"/>
    </row>
    <row r="60" spans="2:15" s="252" customFormat="1" ht="13.2" x14ac:dyDescent="0.25">
      <c r="B60" s="288" t="s">
        <v>195</v>
      </c>
      <c r="C60" s="279" t="s">
        <v>196</v>
      </c>
      <c r="D60" s="262"/>
      <c r="E60" s="263">
        <f t="shared" si="7"/>
        <v>0</v>
      </c>
      <c r="F60" s="264"/>
      <c r="G60" s="263">
        <f t="shared" si="8"/>
        <v>0</v>
      </c>
      <c r="H60" s="264"/>
      <c r="I60" s="263">
        <f t="shared" si="5"/>
        <v>0</v>
      </c>
      <c r="J60" s="264"/>
      <c r="K60" s="263">
        <f t="shared" si="9"/>
        <v>0</v>
      </c>
      <c r="L60" s="266">
        <f t="shared" si="6"/>
        <v>0</v>
      </c>
      <c r="M60" s="267">
        <f t="shared" si="10"/>
        <v>0</v>
      </c>
      <c r="N60" s="285"/>
      <c r="O60" s="794"/>
    </row>
    <row r="61" spans="2:15" s="252" customFormat="1" ht="13.2" x14ac:dyDescent="0.25">
      <c r="B61" s="288" t="s">
        <v>197</v>
      </c>
      <c r="C61" s="279" t="s">
        <v>198</v>
      </c>
      <c r="D61" s="262"/>
      <c r="E61" s="263">
        <f t="shared" si="7"/>
        <v>0</v>
      </c>
      <c r="F61" s="264"/>
      <c r="G61" s="263">
        <f t="shared" si="8"/>
        <v>0</v>
      </c>
      <c r="H61" s="264"/>
      <c r="I61" s="263">
        <f t="shared" si="5"/>
        <v>0</v>
      </c>
      <c r="J61" s="264"/>
      <c r="K61" s="263">
        <f t="shared" si="9"/>
        <v>0</v>
      </c>
      <c r="L61" s="266">
        <f t="shared" si="6"/>
        <v>0</v>
      </c>
      <c r="M61" s="267">
        <f t="shared" si="10"/>
        <v>0</v>
      </c>
      <c r="N61" s="754"/>
    </row>
    <row r="62" spans="2:15" s="252" customFormat="1" ht="13.2" x14ac:dyDescent="0.25">
      <c r="B62" s="288" t="s">
        <v>199</v>
      </c>
      <c r="C62" s="279" t="s">
        <v>200</v>
      </c>
      <c r="D62" s="262"/>
      <c r="E62" s="263">
        <f t="shared" si="7"/>
        <v>0</v>
      </c>
      <c r="F62" s="264"/>
      <c r="G62" s="263">
        <f t="shared" si="8"/>
        <v>0</v>
      </c>
      <c r="H62" s="264"/>
      <c r="I62" s="263">
        <f t="shared" si="5"/>
        <v>0</v>
      </c>
      <c r="J62" s="264"/>
      <c r="K62" s="263">
        <f t="shared" si="9"/>
        <v>0</v>
      </c>
      <c r="L62" s="266">
        <f t="shared" si="6"/>
        <v>0</v>
      </c>
      <c r="M62" s="267">
        <f t="shared" si="10"/>
        <v>0</v>
      </c>
      <c r="N62" s="285"/>
    </row>
    <row r="63" spans="2:15" s="252" customFormat="1" ht="13.2" x14ac:dyDescent="0.25">
      <c r="B63" s="288" t="s">
        <v>201</v>
      </c>
      <c r="C63" s="279" t="s">
        <v>202</v>
      </c>
      <c r="D63" s="280">
        <v>40.950000000000003</v>
      </c>
      <c r="E63" s="281">
        <f t="shared" si="7"/>
        <v>7.4917913978431569E-6</v>
      </c>
      <c r="F63" s="264"/>
      <c r="G63" s="263">
        <f t="shared" si="8"/>
        <v>0</v>
      </c>
      <c r="H63" s="264"/>
      <c r="I63" s="263">
        <f t="shared" si="5"/>
        <v>0</v>
      </c>
      <c r="J63" s="264"/>
      <c r="K63" s="263">
        <f t="shared" si="9"/>
        <v>0</v>
      </c>
      <c r="L63" s="266">
        <f t="shared" si="6"/>
        <v>40.950000000000003</v>
      </c>
      <c r="M63" s="267">
        <f t="shared" si="10"/>
        <v>7.4917913978431569E-6</v>
      </c>
      <c r="N63" s="285"/>
    </row>
    <row r="64" spans="2:15" s="252" customFormat="1" ht="13.2" x14ac:dyDescent="0.25">
      <c r="B64" s="288" t="s">
        <v>203</v>
      </c>
      <c r="C64" s="279" t="s">
        <v>204</v>
      </c>
      <c r="D64" s="262"/>
      <c r="E64" s="263">
        <f t="shared" si="7"/>
        <v>0</v>
      </c>
      <c r="F64" s="264"/>
      <c r="G64" s="263">
        <f t="shared" si="8"/>
        <v>0</v>
      </c>
      <c r="H64" s="264"/>
      <c r="I64" s="263">
        <f t="shared" si="5"/>
        <v>0</v>
      </c>
      <c r="J64" s="282">
        <v>2511.84</v>
      </c>
      <c r="K64" s="281">
        <f t="shared" si="9"/>
        <v>4.5954044700264603E-4</v>
      </c>
      <c r="L64" s="266">
        <f t="shared" si="6"/>
        <v>2511.84</v>
      </c>
      <c r="M64" s="267">
        <f t="shared" si="10"/>
        <v>4.5954044700264603E-4</v>
      </c>
      <c r="N64" s="285"/>
      <c r="O64" s="794"/>
    </row>
    <row r="65" spans="2:14" s="252" customFormat="1" ht="13.2" x14ac:dyDescent="0.25">
      <c r="B65" s="288" t="s">
        <v>205</v>
      </c>
      <c r="C65" s="279" t="s">
        <v>206</v>
      </c>
      <c r="D65" s="280">
        <v>20402.27</v>
      </c>
      <c r="E65" s="281">
        <f t="shared" si="7"/>
        <v>3.7325897651397681E-3</v>
      </c>
      <c r="F65" s="264"/>
      <c r="G65" s="263">
        <f t="shared" si="8"/>
        <v>0</v>
      </c>
      <c r="H65" s="264"/>
      <c r="I65" s="263">
        <f t="shared" si="5"/>
        <v>0</v>
      </c>
      <c r="J65" s="282">
        <v>247.92</v>
      </c>
      <c r="K65" s="281">
        <f t="shared" si="9"/>
        <v>4.5356896785183769E-5</v>
      </c>
      <c r="L65" s="266">
        <f t="shared" si="6"/>
        <v>20650.189999999999</v>
      </c>
      <c r="M65" s="267">
        <f t="shared" si="10"/>
        <v>3.7779466619249514E-3</v>
      </c>
      <c r="N65" s="285"/>
    </row>
    <row r="66" spans="2:14" s="252" customFormat="1" ht="26.4" x14ac:dyDescent="0.25">
      <c r="B66" s="288" t="s">
        <v>207</v>
      </c>
      <c r="C66" s="279" t="s">
        <v>208</v>
      </c>
      <c r="D66" s="280">
        <v>82.28</v>
      </c>
      <c r="E66" s="281">
        <f t="shared" si="7"/>
        <v>1.5053103692662636E-5</v>
      </c>
      <c r="F66" s="264"/>
      <c r="G66" s="263">
        <f t="shared" si="8"/>
        <v>0</v>
      </c>
      <c r="H66" s="264"/>
      <c r="I66" s="263">
        <f t="shared" si="5"/>
        <v>0</v>
      </c>
      <c r="J66" s="264"/>
      <c r="K66" s="263">
        <f t="shared" si="9"/>
        <v>0</v>
      </c>
      <c r="L66" s="266">
        <f t="shared" si="6"/>
        <v>82.28</v>
      </c>
      <c r="M66" s="267">
        <f t="shared" si="10"/>
        <v>1.5053103692662636E-5</v>
      </c>
      <c r="N66" s="285"/>
    </row>
    <row r="67" spans="2:14" s="252" customFormat="1" ht="26.4" x14ac:dyDescent="0.25">
      <c r="B67" s="288" t="s">
        <v>209</v>
      </c>
      <c r="C67" s="279" t="s">
        <v>210</v>
      </c>
      <c r="D67" s="280">
        <v>2048.23</v>
      </c>
      <c r="E67" s="281">
        <f t="shared" si="7"/>
        <v>3.7472312319424391E-4</v>
      </c>
      <c r="F67" s="264"/>
      <c r="G67" s="263">
        <f t="shared" si="8"/>
        <v>0</v>
      </c>
      <c r="H67" s="264"/>
      <c r="I67" s="263">
        <f t="shared" si="5"/>
        <v>0</v>
      </c>
      <c r="J67" s="282">
        <v>246</v>
      </c>
      <c r="K67" s="281">
        <f t="shared" si="9"/>
        <v>4.5005633305724459E-5</v>
      </c>
      <c r="L67" s="266">
        <f t="shared" si="6"/>
        <v>2294.23</v>
      </c>
      <c r="M67" s="267">
        <f t="shared" si="10"/>
        <v>4.1972875649996837E-4</v>
      </c>
      <c r="N67" s="285"/>
    </row>
    <row r="68" spans="2:14" s="252" customFormat="1" ht="13.2" x14ac:dyDescent="0.25">
      <c r="B68" s="287" t="s">
        <v>211</v>
      </c>
      <c r="C68" s="279" t="s">
        <v>212</v>
      </c>
      <c r="D68" s="280">
        <v>1397.88</v>
      </c>
      <c r="E68" s="281">
        <f t="shared" si="7"/>
        <v>2.5574176701384597E-4</v>
      </c>
      <c r="F68" s="264"/>
      <c r="G68" s="263">
        <f t="shared" si="8"/>
        <v>0</v>
      </c>
      <c r="H68" s="264"/>
      <c r="I68" s="263">
        <f t="shared" si="5"/>
        <v>0</v>
      </c>
      <c r="J68" s="264"/>
      <c r="K68" s="263">
        <f t="shared" si="9"/>
        <v>0</v>
      </c>
      <c r="L68" s="266">
        <f t="shared" si="6"/>
        <v>1397.88</v>
      </c>
      <c r="M68" s="267">
        <f t="shared" si="10"/>
        <v>2.5574176701384597E-4</v>
      </c>
      <c r="N68" s="285"/>
    </row>
    <row r="69" spans="2:14" s="252" customFormat="1" ht="26.4" x14ac:dyDescent="0.25">
      <c r="B69" s="287" t="s">
        <v>213</v>
      </c>
      <c r="C69" s="279" t="s">
        <v>214</v>
      </c>
      <c r="D69" s="280">
        <v>199.56</v>
      </c>
      <c r="E69" s="281">
        <f t="shared" si="7"/>
        <v>3.6509447896302328E-5</v>
      </c>
      <c r="F69" s="264"/>
      <c r="G69" s="263">
        <f t="shared" si="8"/>
        <v>0</v>
      </c>
      <c r="H69" s="264"/>
      <c r="I69" s="263">
        <f t="shared" si="5"/>
        <v>0</v>
      </c>
      <c r="J69" s="264"/>
      <c r="K69" s="263">
        <f t="shared" si="9"/>
        <v>0</v>
      </c>
      <c r="L69" s="266">
        <f t="shared" si="6"/>
        <v>199.56</v>
      </c>
      <c r="M69" s="267">
        <f t="shared" si="10"/>
        <v>3.6509447896302328E-5</v>
      </c>
      <c r="N69" s="285"/>
    </row>
    <row r="70" spans="2:14" s="252" customFormat="1" ht="13.2" x14ac:dyDescent="0.25">
      <c r="B70" s="287" t="s">
        <v>215</v>
      </c>
      <c r="C70" s="279" t="s">
        <v>216</v>
      </c>
      <c r="D70" s="280">
        <v>5098.2</v>
      </c>
      <c r="E70" s="281">
        <f t="shared" si="7"/>
        <v>9.3271430780180657E-4</v>
      </c>
      <c r="F70" s="264"/>
      <c r="G70" s="263">
        <f t="shared" si="8"/>
        <v>0</v>
      </c>
      <c r="H70" s="264"/>
      <c r="I70" s="263">
        <f t="shared" si="5"/>
        <v>0</v>
      </c>
      <c r="J70" s="264"/>
      <c r="K70" s="263">
        <f t="shared" si="9"/>
        <v>0</v>
      </c>
      <c r="L70" s="266">
        <f t="shared" si="6"/>
        <v>5098.2</v>
      </c>
      <c r="M70" s="267">
        <f t="shared" si="10"/>
        <v>9.3271430780180657E-4</v>
      </c>
      <c r="N70" s="285"/>
    </row>
    <row r="71" spans="2:14" s="252" customFormat="1" ht="13.2" x14ac:dyDescent="0.25">
      <c r="B71" s="287" t="s">
        <v>217</v>
      </c>
      <c r="C71" s="279" t="s">
        <v>218</v>
      </c>
      <c r="D71" s="280">
        <v>84380.91</v>
      </c>
      <c r="E71" s="281">
        <f t="shared" si="7"/>
        <v>1.5437464607574544E-2</v>
      </c>
      <c r="F71" s="264"/>
      <c r="G71" s="263">
        <f t="shared" si="8"/>
        <v>0</v>
      </c>
      <c r="H71" s="264"/>
      <c r="I71" s="263">
        <f t="shared" si="5"/>
        <v>0</v>
      </c>
      <c r="J71" s="282">
        <v>42413.98</v>
      </c>
      <c r="K71" s="281">
        <f t="shared" si="9"/>
        <v>7.7596261419363051E-3</v>
      </c>
      <c r="L71" s="266">
        <f t="shared" si="6"/>
        <v>126794.89000000001</v>
      </c>
      <c r="M71" s="267">
        <f t="shared" si="10"/>
        <v>2.3197090749510853E-2</v>
      </c>
      <c r="N71" s="285"/>
    </row>
    <row r="72" spans="2:14" s="252" customFormat="1" ht="13.2" x14ac:dyDescent="0.25">
      <c r="B72" s="287" t="s">
        <v>219</v>
      </c>
      <c r="C72" s="279" t="s">
        <v>220</v>
      </c>
      <c r="D72" s="280">
        <v>63</v>
      </c>
      <c r="E72" s="281">
        <f t="shared" si="7"/>
        <v>1.1525832919758703E-5</v>
      </c>
      <c r="F72" s="264"/>
      <c r="G72" s="263">
        <f t="shared" si="8"/>
        <v>0</v>
      </c>
      <c r="H72" s="282">
        <v>13615.2</v>
      </c>
      <c r="I72" s="281">
        <f t="shared" ref="I72:I103" si="11">IFERROR(H72/$L$185,"-")</f>
        <v>2.4908971487158523E-3</v>
      </c>
      <c r="J72" s="264"/>
      <c r="K72" s="263">
        <f t="shared" si="9"/>
        <v>0</v>
      </c>
      <c r="L72" s="266">
        <f t="shared" ref="L72:L103" si="12">SUM(D72,F72,H72,J72)</f>
        <v>13678.2</v>
      </c>
      <c r="M72" s="267">
        <f t="shared" si="10"/>
        <v>2.5024229816356111E-3</v>
      </c>
      <c r="N72" s="285"/>
    </row>
    <row r="73" spans="2:14" s="252" customFormat="1" ht="13.2" x14ac:dyDescent="0.25">
      <c r="B73" s="287" t="s">
        <v>221</v>
      </c>
      <c r="C73" s="279" t="s">
        <v>222</v>
      </c>
      <c r="D73" s="280">
        <v>42.48</v>
      </c>
      <c r="E73" s="281">
        <f t="shared" si="7"/>
        <v>7.7717044830372956E-6</v>
      </c>
      <c r="F73" s="264"/>
      <c r="G73" s="263">
        <f t="shared" si="8"/>
        <v>0</v>
      </c>
      <c r="H73" s="264"/>
      <c r="I73" s="263">
        <f t="shared" si="11"/>
        <v>0</v>
      </c>
      <c r="J73" s="264"/>
      <c r="K73" s="263">
        <f t="shared" si="9"/>
        <v>0</v>
      </c>
      <c r="L73" s="266">
        <f t="shared" si="12"/>
        <v>42.48</v>
      </c>
      <c r="M73" s="267">
        <f t="shared" si="10"/>
        <v>7.7717044830372956E-6</v>
      </c>
      <c r="N73" s="285"/>
    </row>
    <row r="74" spans="2:14" s="252" customFormat="1" ht="26.4" x14ac:dyDescent="0.25">
      <c r="B74" s="287" t="s">
        <v>223</v>
      </c>
      <c r="C74" s="279" t="s">
        <v>224</v>
      </c>
      <c r="D74" s="280">
        <v>5627.16</v>
      </c>
      <c r="E74" s="281">
        <f t="shared" si="7"/>
        <v>1.0294873963928473E-3</v>
      </c>
      <c r="F74" s="264"/>
      <c r="G74" s="263">
        <f t="shared" si="8"/>
        <v>0</v>
      </c>
      <c r="H74" s="282">
        <v>35.04</v>
      </c>
      <c r="I74" s="281">
        <f t="shared" si="11"/>
        <v>6.4105585001324589E-6</v>
      </c>
      <c r="J74" s="282">
        <v>228.24</v>
      </c>
      <c r="K74" s="281">
        <f t="shared" si="9"/>
        <v>4.1756446120725815E-5</v>
      </c>
      <c r="L74" s="266">
        <f t="shared" si="12"/>
        <v>5890.44</v>
      </c>
      <c r="M74" s="267">
        <f t="shared" si="10"/>
        <v>1.0776544010137055E-3</v>
      </c>
      <c r="N74" s="285"/>
    </row>
    <row r="75" spans="2:14" s="252" customFormat="1" ht="26.4" x14ac:dyDescent="0.25">
      <c r="B75" s="287" t="s">
        <v>225</v>
      </c>
      <c r="C75" s="279" t="s">
        <v>226</v>
      </c>
      <c r="D75" s="280">
        <v>616.66999999999996</v>
      </c>
      <c r="E75" s="281">
        <f t="shared" si="7"/>
        <v>1.1281960931154918E-4</v>
      </c>
      <c r="F75" s="264"/>
      <c r="G75" s="263">
        <f t="shared" si="8"/>
        <v>0</v>
      </c>
      <c r="H75" s="264"/>
      <c r="I75" s="263">
        <f t="shared" si="11"/>
        <v>0</v>
      </c>
      <c r="J75" s="282">
        <v>7866.39</v>
      </c>
      <c r="K75" s="281">
        <f t="shared" si="9"/>
        <v>1.4391539178041375E-3</v>
      </c>
      <c r="L75" s="266">
        <f t="shared" si="12"/>
        <v>8483.06</v>
      </c>
      <c r="M75" s="267">
        <f t="shared" si="10"/>
        <v>1.5519735271156865E-3</v>
      </c>
      <c r="N75" s="285"/>
    </row>
    <row r="76" spans="2:14" s="252" customFormat="1" ht="13.2" x14ac:dyDescent="0.25">
      <c r="B76" s="287" t="s">
        <v>227</v>
      </c>
      <c r="C76" s="279" t="s">
        <v>228</v>
      </c>
      <c r="D76" s="280">
        <v>33939.96</v>
      </c>
      <c r="E76" s="281">
        <f t="shared" si="7"/>
        <v>6.2093064803697392E-3</v>
      </c>
      <c r="F76" s="264"/>
      <c r="G76" s="263">
        <f t="shared" si="8"/>
        <v>0</v>
      </c>
      <c r="H76" s="264"/>
      <c r="I76" s="263">
        <f t="shared" si="11"/>
        <v>0</v>
      </c>
      <c r="J76" s="282">
        <v>19347.66</v>
      </c>
      <c r="K76" s="281">
        <f t="shared" si="9"/>
        <v>3.5396491515602962E-3</v>
      </c>
      <c r="L76" s="266">
        <f t="shared" si="12"/>
        <v>53287.619999999995</v>
      </c>
      <c r="M76" s="267">
        <f t="shared" si="10"/>
        <v>9.7489556319300345E-3</v>
      </c>
      <c r="N76" s="285"/>
    </row>
    <row r="77" spans="2:14" s="252" customFormat="1" ht="13.2" x14ac:dyDescent="0.25">
      <c r="B77" s="287" t="s">
        <v>229</v>
      </c>
      <c r="C77" s="279" t="s">
        <v>230</v>
      </c>
      <c r="D77" s="280">
        <v>630.65</v>
      </c>
      <c r="E77" s="281">
        <f t="shared" ref="E77:E108" si="13">IFERROR(D77/$L$185,"-")</f>
        <v>1.1537724652136231E-4</v>
      </c>
      <c r="F77" s="264"/>
      <c r="G77" s="263">
        <f t="shared" ref="G77:G108" si="14">IFERROR(F77/$L$185,"-")</f>
        <v>0</v>
      </c>
      <c r="H77" s="264"/>
      <c r="I77" s="263">
        <f t="shared" si="11"/>
        <v>0</v>
      </c>
      <c r="J77" s="264"/>
      <c r="K77" s="263">
        <f t="shared" ref="K77:K108" si="15">IFERROR(J77/$L$185,"-")</f>
        <v>0</v>
      </c>
      <c r="L77" s="266">
        <f t="shared" si="12"/>
        <v>630.65</v>
      </c>
      <c r="M77" s="267">
        <f t="shared" ref="M77:M108" si="16">IFERROR(L77/$L$185,"-")</f>
        <v>1.1537724652136231E-4</v>
      </c>
      <c r="N77" s="285"/>
    </row>
    <row r="78" spans="2:14" s="252" customFormat="1" ht="13.2" x14ac:dyDescent="0.25">
      <c r="B78" s="287" t="s">
        <v>231</v>
      </c>
      <c r="C78" s="279" t="s">
        <v>232</v>
      </c>
      <c r="D78" s="280">
        <v>143.28</v>
      </c>
      <c r="E78" s="281">
        <f t="shared" si="13"/>
        <v>2.621303715465122E-5</v>
      </c>
      <c r="F78" s="264"/>
      <c r="G78" s="263">
        <f t="shared" si="14"/>
        <v>0</v>
      </c>
      <c r="H78" s="264"/>
      <c r="I78" s="263">
        <f t="shared" si="11"/>
        <v>0</v>
      </c>
      <c r="J78" s="264"/>
      <c r="K78" s="263">
        <f t="shared" si="15"/>
        <v>0</v>
      </c>
      <c r="L78" s="266">
        <f t="shared" si="12"/>
        <v>143.28</v>
      </c>
      <c r="M78" s="267">
        <f t="shared" si="16"/>
        <v>2.621303715465122E-5</v>
      </c>
      <c r="N78" s="285"/>
    </row>
    <row r="79" spans="2:14" s="252" customFormat="1" ht="13.2" x14ac:dyDescent="0.25">
      <c r="B79" s="287" t="s">
        <v>233</v>
      </c>
      <c r="C79" s="279" t="s">
        <v>234</v>
      </c>
      <c r="D79" s="280">
        <v>23003.64</v>
      </c>
      <c r="E79" s="281">
        <f t="shared" si="13"/>
        <v>4.2085097013694929E-3</v>
      </c>
      <c r="F79" s="264"/>
      <c r="G79" s="263">
        <f t="shared" si="14"/>
        <v>0</v>
      </c>
      <c r="H79" s="264"/>
      <c r="I79" s="263">
        <f t="shared" si="11"/>
        <v>0</v>
      </c>
      <c r="J79" s="264"/>
      <c r="K79" s="263">
        <f t="shared" si="15"/>
        <v>0</v>
      </c>
      <c r="L79" s="266">
        <f t="shared" si="12"/>
        <v>23003.64</v>
      </c>
      <c r="M79" s="267">
        <f t="shared" si="16"/>
        <v>4.2085097013694929E-3</v>
      </c>
      <c r="N79" s="285"/>
    </row>
    <row r="80" spans="2:14" s="252" customFormat="1" ht="13.2" x14ac:dyDescent="0.25">
      <c r="B80" s="287" t="s">
        <v>235</v>
      </c>
      <c r="C80" s="279" t="s">
        <v>236</v>
      </c>
      <c r="D80" s="280">
        <v>21597.58</v>
      </c>
      <c r="E80" s="281">
        <f t="shared" si="13"/>
        <v>3.9512714055733675E-3</v>
      </c>
      <c r="F80" s="264"/>
      <c r="G80" s="263">
        <f t="shared" si="14"/>
        <v>0</v>
      </c>
      <c r="H80" s="282">
        <v>1669.44</v>
      </c>
      <c r="I80" s="281">
        <f t="shared" si="11"/>
        <v>3.0542359538987253E-4</v>
      </c>
      <c r="J80" s="282">
        <v>13215.53</v>
      </c>
      <c r="K80" s="281">
        <f t="shared" si="15"/>
        <v>2.4177776305723607E-3</v>
      </c>
      <c r="L80" s="266">
        <f t="shared" si="12"/>
        <v>36482.550000000003</v>
      </c>
      <c r="M80" s="267">
        <f t="shared" si="16"/>
        <v>6.6744726315356015E-3</v>
      </c>
      <c r="N80" s="285"/>
    </row>
    <row r="81" spans="2:14" s="252" customFormat="1" ht="26.4" x14ac:dyDescent="0.25">
      <c r="B81" s="287" t="s">
        <v>237</v>
      </c>
      <c r="C81" s="279" t="s">
        <v>238</v>
      </c>
      <c r="D81" s="280">
        <v>2146.5700000000002</v>
      </c>
      <c r="E81" s="281">
        <f t="shared" si="13"/>
        <v>3.9271439953280062E-4</v>
      </c>
      <c r="F81" s="264"/>
      <c r="G81" s="263">
        <f t="shared" si="14"/>
        <v>0</v>
      </c>
      <c r="H81" s="264"/>
      <c r="I81" s="263">
        <f t="shared" si="11"/>
        <v>0</v>
      </c>
      <c r="J81" s="282">
        <v>932.16</v>
      </c>
      <c r="K81" s="281">
        <f t="shared" si="15"/>
        <v>1.7053841927749637E-4</v>
      </c>
      <c r="L81" s="266">
        <f t="shared" si="12"/>
        <v>3078.73</v>
      </c>
      <c r="M81" s="267">
        <f t="shared" si="16"/>
        <v>5.63252818810297E-4</v>
      </c>
      <c r="N81" s="285"/>
    </row>
    <row r="82" spans="2:14" s="252" customFormat="1" ht="26.4" x14ac:dyDescent="0.25">
      <c r="B82" s="287" t="s">
        <v>239</v>
      </c>
      <c r="C82" s="279" t="s">
        <v>240</v>
      </c>
      <c r="D82" s="280">
        <v>686.01</v>
      </c>
      <c r="E82" s="281">
        <f t="shared" si="13"/>
        <v>1.2550534351243915E-4</v>
      </c>
      <c r="F82" s="264"/>
      <c r="G82" s="263">
        <f t="shared" si="14"/>
        <v>0</v>
      </c>
      <c r="H82" s="264"/>
      <c r="I82" s="263">
        <f t="shared" si="11"/>
        <v>0</v>
      </c>
      <c r="J82" s="282">
        <v>1170.3599999999999</v>
      </c>
      <c r="K82" s="281">
        <f t="shared" si="15"/>
        <v>2.1411704469791737E-4</v>
      </c>
      <c r="L82" s="266">
        <f t="shared" si="12"/>
        <v>1856.37</v>
      </c>
      <c r="M82" s="267">
        <f t="shared" si="16"/>
        <v>3.3962238821035653E-4</v>
      </c>
      <c r="N82" s="285"/>
    </row>
    <row r="83" spans="2:14" s="252" customFormat="1" ht="13.2" x14ac:dyDescent="0.25">
      <c r="B83" s="287" t="s">
        <v>241</v>
      </c>
      <c r="C83" s="279" t="s">
        <v>242</v>
      </c>
      <c r="D83" s="280">
        <v>12334.1</v>
      </c>
      <c r="E83" s="281">
        <f t="shared" si="13"/>
        <v>2.2565202510412036E-3</v>
      </c>
      <c r="F83" s="264"/>
      <c r="G83" s="263">
        <f t="shared" si="14"/>
        <v>0</v>
      </c>
      <c r="H83" s="282">
        <v>4238.5200000000004</v>
      </c>
      <c r="I83" s="281">
        <f t="shared" si="11"/>
        <v>7.7543608487389937E-4</v>
      </c>
      <c r="J83" s="282">
        <v>4742.92</v>
      </c>
      <c r="K83" s="281">
        <f t="shared" si="15"/>
        <v>8.6771592812352294E-4</v>
      </c>
      <c r="L83" s="266">
        <f t="shared" si="12"/>
        <v>21315.54</v>
      </c>
      <c r="M83" s="267">
        <f t="shared" si="16"/>
        <v>3.8996722640386259E-3</v>
      </c>
      <c r="N83" s="285"/>
    </row>
    <row r="84" spans="2:14" s="252" customFormat="1" ht="13.2" x14ac:dyDescent="0.25">
      <c r="B84" s="287" t="s">
        <v>243</v>
      </c>
      <c r="C84" s="279" t="s">
        <v>244</v>
      </c>
      <c r="D84" s="280">
        <v>4727.09</v>
      </c>
      <c r="E84" s="281">
        <f t="shared" si="13"/>
        <v>8.6481983391527252E-4</v>
      </c>
      <c r="F84" s="264"/>
      <c r="G84" s="263">
        <f t="shared" si="14"/>
        <v>0</v>
      </c>
      <c r="H84" s="282">
        <v>301.91000000000003</v>
      </c>
      <c r="I84" s="281">
        <f t="shared" si="11"/>
        <v>5.5234352647688096E-5</v>
      </c>
      <c r="J84" s="282">
        <v>2992.24</v>
      </c>
      <c r="K84" s="281">
        <f t="shared" si="15"/>
        <v>5.4742949675902822E-4</v>
      </c>
      <c r="L84" s="266">
        <f t="shared" si="12"/>
        <v>8021.24</v>
      </c>
      <c r="M84" s="267">
        <f t="shared" si="16"/>
        <v>1.4674836833219887E-3</v>
      </c>
      <c r="N84" s="285"/>
    </row>
    <row r="85" spans="2:14" s="252" customFormat="1" ht="13.2" x14ac:dyDescent="0.25">
      <c r="B85" s="287" t="s">
        <v>245</v>
      </c>
      <c r="C85" s="279" t="s">
        <v>246</v>
      </c>
      <c r="D85" s="262"/>
      <c r="E85" s="263">
        <f t="shared" si="13"/>
        <v>0</v>
      </c>
      <c r="F85" s="264"/>
      <c r="G85" s="263">
        <f t="shared" si="14"/>
        <v>0</v>
      </c>
      <c r="H85" s="264"/>
      <c r="I85" s="263">
        <f t="shared" si="11"/>
        <v>0</v>
      </c>
      <c r="J85" s="264"/>
      <c r="K85" s="263">
        <f t="shared" si="15"/>
        <v>0</v>
      </c>
      <c r="L85" s="266">
        <f t="shared" si="12"/>
        <v>0</v>
      </c>
      <c r="M85" s="267">
        <f t="shared" si="16"/>
        <v>0</v>
      </c>
      <c r="N85" s="285"/>
    </row>
    <row r="86" spans="2:14" s="252" customFormat="1" ht="13.2" x14ac:dyDescent="0.25">
      <c r="B86" s="287" t="s">
        <v>247</v>
      </c>
      <c r="C86" s="279" t="s">
        <v>248</v>
      </c>
      <c r="D86" s="262"/>
      <c r="E86" s="263">
        <f t="shared" si="13"/>
        <v>0</v>
      </c>
      <c r="F86" s="264"/>
      <c r="G86" s="263">
        <f t="shared" si="14"/>
        <v>0</v>
      </c>
      <c r="H86" s="264"/>
      <c r="I86" s="263">
        <f t="shared" si="11"/>
        <v>0</v>
      </c>
      <c r="J86" s="264"/>
      <c r="K86" s="263">
        <f t="shared" si="15"/>
        <v>0</v>
      </c>
      <c r="L86" s="266">
        <f t="shared" si="12"/>
        <v>0</v>
      </c>
      <c r="M86" s="267">
        <f t="shared" si="16"/>
        <v>0</v>
      </c>
      <c r="N86" s="285"/>
    </row>
    <row r="87" spans="2:14" s="252" customFormat="1" ht="13.2" x14ac:dyDescent="0.25">
      <c r="B87" s="271" t="s">
        <v>249</v>
      </c>
      <c r="C87" s="284" t="s">
        <v>250</v>
      </c>
      <c r="D87" s="273">
        <f>SUM(D88:D113)</f>
        <v>327172.91000000003</v>
      </c>
      <c r="E87" s="274">
        <f t="shared" si="13"/>
        <v>5.985619518303574E-2</v>
      </c>
      <c r="F87" s="275">
        <f>SUM(F88:F113)</f>
        <v>0</v>
      </c>
      <c r="G87" s="276">
        <f t="shared" si="14"/>
        <v>0</v>
      </c>
      <c r="H87" s="274">
        <f>SUM(H88:H113)</f>
        <v>10730.67</v>
      </c>
      <c r="I87" s="274">
        <f t="shared" si="11"/>
        <v>1.9631731672550335E-3</v>
      </c>
      <c r="J87" s="275">
        <f>SUM(J88:J113)</f>
        <v>0</v>
      </c>
      <c r="K87" s="276">
        <f t="shared" si="15"/>
        <v>0</v>
      </c>
      <c r="L87" s="275">
        <f t="shared" si="12"/>
        <v>337903.58</v>
      </c>
      <c r="M87" s="278">
        <f t="shared" si="16"/>
        <v>6.1819368350290768E-2</v>
      </c>
      <c r="N87" s="285"/>
    </row>
    <row r="88" spans="2:14" s="1" customFormat="1" ht="13.8" x14ac:dyDescent="0.25">
      <c r="B88" s="260" t="s">
        <v>251</v>
      </c>
      <c r="C88" s="279" t="s">
        <v>252</v>
      </c>
      <c r="D88" s="280">
        <v>36701.18</v>
      </c>
      <c r="E88" s="281">
        <f t="shared" si="13"/>
        <v>6.7144709307617413E-3</v>
      </c>
      <c r="F88" s="264"/>
      <c r="G88" s="263">
        <f t="shared" si="14"/>
        <v>0</v>
      </c>
      <c r="H88" s="264"/>
      <c r="I88" s="263">
        <f t="shared" si="11"/>
        <v>0</v>
      </c>
      <c r="J88" s="264"/>
      <c r="K88" s="263">
        <f t="shared" si="15"/>
        <v>0</v>
      </c>
      <c r="L88" s="266">
        <f t="shared" si="12"/>
        <v>36701.18</v>
      </c>
      <c r="M88" s="267">
        <f t="shared" si="16"/>
        <v>6.7144709307617413E-3</v>
      </c>
      <c r="N88" s="285"/>
    </row>
    <row r="89" spans="2:14" s="1" customFormat="1" ht="13.8" x14ac:dyDescent="0.25">
      <c r="B89" s="260" t="s">
        <v>253</v>
      </c>
      <c r="C89" s="279" t="s">
        <v>254</v>
      </c>
      <c r="D89" s="280">
        <v>625.11</v>
      </c>
      <c r="E89" s="281">
        <f t="shared" si="13"/>
        <v>1.143637050233391E-4</v>
      </c>
      <c r="F89" s="264"/>
      <c r="G89" s="263">
        <f t="shared" si="14"/>
        <v>0</v>
      </c>
      <c r="H89" s="264"/>
      <c r="I89" s="263">
        <f t="shared" si="11"/>
        <v>0</v>
      </c>
      <c r="J89" s="264"/>
      <c r="K89" s="263">
        <f t="shared" si="15"/>
        <v>0</v>
      </c>
      <c r="L89" s="266">
        <f t="shared" si="12"/>
        <v>625.11</v>
      </c>
      <c r="M89" s="267">
        <f t="shared" si="16"/>
        <v>1.143637050233391E-4</v>
      </c>
      <c r="N89" s="285"/>
    </row>
    <row r="90" spans="2:14" s="1" customFormat="1" ht="13.8" x14ac:dyDescent="0.25">
      <c r="B90" s="260" t="s">
        <v>255</v>
      </c>
      <c r="C90" s="279" t="s">
        <v>256</v>
      </c>
      <c r="D90" s="289"/>
      <c r="E90" s="263">
        <f t="shared" si="13"/>
        <v>0</v>
      </c>
      <c r="F90" s="290"/>
      <c r="G90" s="263">
        <f t="shared" si="14"/>
        <v>0</v>
      </c>
      <c r="H90" s="290"/>
      <c r="I90" s="263">
        <f t="shared" si="11"/>
        <v>0</v>
      </c>
      <c r="J90" s="264"/>
      <c r="K90" s="263">
        <f t="shared" si="15"/>
        <v>0</v>
      </c>
      <c r="L90" s="266">
        <f t="shared" si="12"/>
        <v>0</v>
      </c>
      <c r="M90" s="267">
        <f t="shared" si="16"/>
        <v>0</v>
      </c>
      <c r="N90" s="285"/>
    </row>
    <row r="91" spans="2:14" s="1" customFormat="1" ht="13.8" x14ac:dyDescent="0.25">
      <c r="B91" s="260" t="s">
        <v>257</v>
      </c>
      <c r="C91" s="279" t="s">
        <v>258</v>
      </c>
      <c r="D91" s="280">
        <v>20967.52</v>
      </c>
      <c r="E91" s="281">
        <f t="shared" si="13"/>
        <v>3.8360020993920474E-3</v>
      </c>
      <c r="F91" s="264"/>
      <c r="G91" s="263">
        <f t="shared" si="14"/>
        <v>0</v>
      </c>
      <c r="H91" s="282">
        <v>27.86</v>
      </c>
      <c r="I91" s="281">
        <f t="shared" si="11"/>
        <v>5.0969794467377376E-6</v>
      </c>
      <c r="J91" s="264"/>
      <c r="K91" s="263">
        <f t="shared" si="15"/>
        <v>0</v>
      </c>
      <c r="L91" s="266">
        <f t="shared" si="12"/>
        <v>20995.38</v>
      </c>
      <c r="M91" s="267">
        <f t="shared" si="16"/>
        <v>3.8410990788387855E-3</v>
      </c>
      <c r="N91" s="285"/>
    </row>
    <row r="92" spans="2:14" s="1" customFormat="1" ht="13.8" x14ac:dyDescent="0.25">
      <c r="B92" s="260" t="s">
        <v>259</v>
      </c>
      <c r="C92" s="279" t="s">
        <v>260</v>
      </c>
      <c r="D92" s="262"/>
      <c r="E92" s="263">
        <f t="shared" si="13"/>
        <v>0</v>
      </c>
      <c r="F92" s="264"/>
      <c r="G92" s="263">
        <f t="shared" si="14"/>
        <v>0</v>
      </c>
      <c r="H92" s="282">
        <v>150</v>
      </c>
      <c r="I92" s="281">
        <f t="shared" si="11"/>
        <v>2.7442459332758816E-5</v>
      </c>
      <c r="J92" s="264"/>
      <c r="K92" s="263">
        <f t="shared" si="15"/>
        <v>0</v>
      </c>
      <c r="L92" s="266">
        <f t="shared" si="12"/>
        <v>150</v>
      </c>
      <c r="M92" s="267">
        <f t="shared" si="16"/>
        <v>2.7442459332758816E-5</v>
      </c>
      <c r="N92" s="285"/>
    </row>
    <row r="93" spans="2:14" s="1" customFormat="1" ht="13.8" x14ac:dyDescent="0.25">
      <c r="B93" s="260" t="s">
        <v>261</v>
      </c>
      <c r="C93" s="279" t="s">
        <v>262</v>
      </c>
      <c r="D93" s="280">
        <v>162070.38</v>
      </c>
      <c r="E93" s="281">
        <f t="shared" si="13"/>
        <v>2.9650732081298453E-2</v>
      </c>
      <c r="F93" s="264"/>
      <c r="G93" s="263">
        <f t="shared" si="14"/>
        <v>0</v>
      </c>
      <c r="H93" s="264"/>
      <c r="I93" s="263">
        <f t="shared" si="11"/>
        <v>0</v>
      </c>
      <c r="J93" s="264"/>
      <c r="K93" s="263">
        <f t="shared" si="15"/>
        <v>0</v>
      </c>
      <c r="L93" s="266">
        <f t="shared" si="12"/>
        <v>162070.38</v>
      </c>
      <c r="M93" s="267">
        <f t="shared" si="16"/>
        <v>2.9650732081298453E-2</v>
      </c>
      <c r="N93" s="285"/>
    </row>
    <row r="94" spans="2:14" s="1" customFormat="1" ht="13.8" x14ac:dyDescent="0.25">
      <c r="B94" s="260" t="s">
        <v>263</v>
      </c>
      <c r="C94" s="279" t="s">
        <v>264</v>
      </c>
      <c r="D94" s="280">
        <v>7723.31</v>
      </c>
      <c r="E94" s="281">
        <f t="shared" si="13"/>
        <v>1.4129774705952632E-3</v>
      </c>
      <c r="F94" s="264"/>
      <c r="G94" s="263">
        <f t="shared" si="14"/>
        <v>0</v>
      </c>
      <c r="H94" s="264"/>
      <c r="I94" s="263">
        <f t="shared" si="11"/>
        <v>0</v>
      </c>
      <c r="J94" s="264"/>
      <c r="K94" s="263">
        <f t="shared" si="15"/>
        <v>0</v>
      </c>
      <c r="L94" s="266">
        <f t="shared" si="12"/>
        <v>7723.31</v>
      </c>
      <c r="M94" s="267">
        <f t="shared" si="16"/>
        <v>1.4129774705952632E-3</v>
      </c>
      <c r="N94" s="285"/>
    </row>
    <row r="95" spans="2:14" s="1" customFormat="1" ht="13.8" x14ac:dyDescent="0.25">
      <c r="B95" s="260" t="s">
        <v>265</v>
      </c>
      <c r="C95" s="279" t="s">
        <v>266</v>
      </c>
      <c r="D95" s="280">
        <v>120</v>
      </c>
      <c r="E95" s="281">
        <f t="shared" si="13"/>
        <v>2.1953967466207053E-5</v>
      </c>
      <c r="F95" s="264"/>
      <c r="G95" s="263">
        <f t="shared" si="14"/>
        <v>0</v>
      </c>
      <c r="H95" s="264"/>
      <c r="I95" s="263">
        <f t="shared" si="11"/>
        <v>0</v>
      </c>
      <c r="J95" s="264"/>
      <c r="K95" s="263">
        <f t="shared" si="15"/>
        <v>0</v>
      </c>
      <c r="L95" s="266">
        <f t="shared" si="12"/>
        <v>120</v>
      </c>
      <c r="M95" s="267">
        <f t="shared" si="16"/>
        <v>2.1953967466207053E-5</v>
      </c>
      <c r="N95" s="285"/>
    </row>
    <row r="96" spans="2:14" s="1" customFormat="1" ht="13.8" x14ac:dyDescent="0.25">
      <c r="B96" s="260" t="s">
        <v>267</v>
      </c>
      <c r="C96" s="279" t="s">
        <v>268</v>
      </c>
      <c r="D96" s="280">
        <v>91.52</v>
      </c>
      <c r="E96" s="281">
        <f t="shared" si="13"/>
        <v>1.6743559187560577E-5</v>
      </c>
      <c r="F96" s="264"/>
      <c r="G96" s="263">
        <f t="shared" si="14"/>
        <v>0</v>
      </c>
      <c r="H96" s="264"/>
      <c r="I96" s="263">
        <f t="shared" si="11"/>
        <v>0</v>
      </c>
      <c r="J96" s="264"/>
      <c r="K96" s="263">
        <f t="shared" si="15"/>
        <v>0</v>
      </c>
      <c r="L96" s="266">
        <f t="shared" si="12"/>
        <v>91.52</v>
      </c>
      <c r="M96" s="267">
        <f t="shared" si="16"/>
        <v>1.6743559187560577E-5</v>
      </c>
      <c r="N96" s="285"/>
    </row>
    <row r="97" spans="2:14" s="1" customFormat="1" ht="13.8" x14ac:dyDescent="0.25">
      <c r="B97" s="260" t="s">
        <v>269</v>
      </c>
      <c r="C97" s="279" t="s">
        <v>270</v>
      </c>
      <c r="D97" s="280">
        <v>1026.07</v>
      </c>
      <c r="E97" s="281">
        <f t="shared" si="13"/>
        <v>1.8771922831709224E-4</v>
      </c>
      <c r="F97" s="264"/>
      <c r="G97" s="263">
        <f t="shared" si="14"/>
        <v>0</v>
      </c>
      <c r="H97" s="282">
        <v>3721.97</v>
      </c>
      <c r="I97" s="281">
        <f t="shared" si="11"/>
        <v>6.8093340241832218E-4</v>
      </c>
      <c r="J97" s="264"/>
      <c r="K97" s="263">
        <f t="shared" si="15"/>
        <v>0</v>
      </c>
      <c r="L97" s="266">
        <f t="shared" si="12"/>
        <v>4748.04</v>
      </c>
      <c r="M97" s="267">
        <f t="shared" si="16"/>
        <v>8.6865263073541445E-4</v>
      </c>
      <c r="N97" s="285"/>
    </row>
    <row r="98" spans="2:14" s="1" customFormat="1" ht="13.8" x14ac:dyDescent="0.25">
      <c r="B98" s="260" t="s">
        <v>271</v>
      </c>
      <c r="C98" s="279" t="s">
        <v>93</v>
      </c>
      <c r="D98" s="280">
        <v>8877.9500000000007</v>
      </c>
      <c r="E98" s="281">
        <f t="shared" si="13"/>
        <v>1.6242185455551076E-3</v>
      </c>
      <c r="F98" s="264"/>
      <c r="G98" s="263">
        <f t="shared" si="14"/>
        <v>0</v>
      </c>
      <c r="H98" s="264"/>
      <c r="I98" s="263">
        <f t="shared" si="11"/>
        <v>0</v>
      </c>
      <c r="J98" s="264"/>
      <c r="K98" s="263">
        <f t="shared" si="15"/>
        <v>0</v>
      </c>
      <c r="L98" s="266">
        <f t="shared" si="12"/>
        <v>8877.9500000000007</v>
      </c>
      <c r="M98" s="267">
        <f t="shared" si="16"/>
        <v>1.6242185455551076E-3</v>
      </c>
      <c r="N98" s="285"/>
    </row>
    <row r="99" spans="2:14" s="1" customFormat="1" ht="13.8" x14ac:dyDescent="0.25">
      <c r="B99" s="287" t="s">
        <v>272</v>
      </c>
      <c r="C99" s="279" t="s">
        <v>95</v>
      </c>
      <c r="D99" s="280">
        <v>250</v>
      </c>
      <c r="E99" s="281">
        <f t="shared" si="13"/>
        <v>4.5737432221264692E-5</v>
      </c>
      <c r="F99" s="264"/>
      <c r="G99" s="263">
        <f t="shared" si="14"/>
        <v>0</v>
      </c>
      <c r="H99" s="264"/>
      <c r="I99" s="263">
        <f t="shared" si="11"/>
        <v>0</v>
      </c>
      <c r="J99" s="264"/>
      <c r="K99" s="263">
        <f t="shared" si="15"/>
        <v>0</v>
      </c>
      <c r="L99" s="266">
        <f t="shared" si="12"/>
        <v>250</v>
      </c>
      <c r="M99" s="267">
        <f t="shared" si="16"/>
        <v>4.5737432221264692E-5</v>
      </c>
      <c r="N99" s="285"/>
    </row>
    <row r="100" spans="2:14" s="1" customFormat="1" ht="13.8" x14ac:dyDescent="0.25">
      <c r="B100" s="287" t="s">
        <v>273</v>
      </c>
      <c r="C100" s="279" t="s">
        <v>274</v>
      </c>
      <c r="D100" s="280">
        <v>491.88</v>
      </c>
      <c r="E100" s="281">
        <f t="shared" si="13"/>
        <v>8.9989312643982706E-5</v>
      </c>
      <c r="F100" s="264"/>
      <c r="G100" s="263">
        <f t="shared" si="14"/>
        <v>0</v>
      </c>
      <c r="H100" s="264"/>
      <c r="I100" s="263">
        <f t="shared" si="11"/>
        <v>0</v>
      </c>
      <c r="J100" s="264"/>
      <c r="K100" s="263">
        <f t="shared" si="15"/>
        <v>0</v>
      </c>
      <c r="L100" s="266">
        <f t="shared" si="12"/>
        <v>491.88</v>
      </c>
      <c r="M100" s="267">
        <f t="shared" si="16"/>
        <v>8.9989312643982706E-5</v>
      </c>
      <c r="N100" s="285"/>
    </row>
    <row r="101" spans="2:14" s="1" customFormat="1" ht="13.8" x14ac:dyDescent="0.25">
      <c r="B101" s="287" t="s">
        <v>275</v>
      </c>
      <c r="C101" s="279" t="s">
        <v>97</v>
      </c>
      <c r="D101" s="262"/>
      <c r="E101" s="263">
        <f t="shared" si="13"/>
        <v>0</v>
      </c>
      <c r="F101" s="264"/>
      <c r="G101" s="263">
        <f t="shared" si="14"/>
        <v>0</v>
      </c>
      <c r="H101" s="264"/>
      <c r="I101" s="263">
        <f t="shared" si="11"/>
        <v>0</v>
      </c>
      <c r="J101" s="264"/>
      <c r="K101" s="263">
        <f t="shared" si="15"/>
        <v>0</v>
      </c>
      <c r="L101" s="266">
        <f t="shared" si="12"/>
        <v>0</v>
      </c>
      <c r="M101" s="267">
        <f t="shared" si="16"/>
        <v>0</v>
      </c>
      <c r="N101" s="285"/>
    </row>
    <row r="102" spans="2:14" s="1" customFormat="1" ht="13.8" x14ac:dyDescent="0.25">
      <c r="B102" s="287" t="s">
        <v>276</v>
      </c>
      <c r="C102" s="279" t="s">
        <v>277</v>
      </c>
      <c r="D102" s="280">
        <v>660.63</v>
      </c>
      <c r="E102" s="281">
        <f t="shared" si="13"/>
        <v>1.2086207939333637E-4</v>
      </c>
      <c r="F102" s="264"/>
      <c r="G102" s="263">
        <f t="shared" si="14"/>
        <v>0</v>
      </c>
      <c r="H102" s="282">
        <v>3636.86</v>
      </c>
      <c r="I102" s="281">
        <f t="shared" si="11"/>
        <v>6.6536255099291489E-4</v>
      </c>
      <c r="J102" s="264"/>
      <c r="K102" s="263">
        <f t="shared" si="15"/>
        <v>0</v>
      </c>
      <c r="L102" s="266">
        <f t="shared" si="12"/>
        <v>4297.49</v>
      </c>
      <c r="M102" s="267">
        <f t="shared" si="16"/>
        <v>7.862246303862512E-4</v>
      </c>
      <c r="N102" s="285"/>
    </row>
    <row r="103" spans="2:14" s="1" customFormat="1" ht="13.8" x14ac:dyDescent="0.25">
      <c r="B103" s="287" t="s">
        <v>278</v>
      </c>
      <c r="C103" s="279" t="s">
        <v>279</v>
      </c>
      <c r="D103" s="262"/>
      <c r="E103" s="263">
        <f t="shared" si="13"/>
        <v>0</v>
      </c>
      <c r="F103" s="264"/>
      <c r="G103" s="263">
        <f t="shared" si="14"/>
        <v>0</v>
      </c>
      <c r="H103" s="264"/>
      <c r="I103" s="263">
        <f t="shared" si="11"/>
        <v>0</v>
      </c>
      <c r="J103" s="264"/>
      <c r="K103" s="263">
        <f t="shared" si="15"/>
        <v>0</v>
      </c>
      <c r="L103" s="266">
        <f t="shared" si="12"/>
        <v>0</v>
      </c>
      <c r="M103" s="267">
        <f t="shared" si="16"/>
        <v>0</v>
      </c>
      <c r="N103" s="285"/>
    </row>
    <row r="104" spans="2:14" s="1" customFormat="1" ht="26.4" x14ac:dyDescent="0.25">
      <c r="B104" s="287" t="s">
        <v>280</v>
      </c>
      <c r="C104" s="279" t="s">
        <v>281</v>
      </c>
      <c r="D104" s="262"/>
      <c r="E104" s="263">
        <f t="shared" si="13"/>
        <v>0</v>
      </c>
      <c r="F104" s="264"/>
      <c r="G104" s="263">
        <f t="shared" si="14"/>
        <v>0</v>
      </c>
      <c r="H104" s="264"/>
      <c r="I104" s="263">
        <f t="shared" ref="I104:I135" si="17">IFERROR(H104/$L$185,"-")</f>
        <v>0</v>
      </c>
      <c r="J104" s="264"/>
      <c r="K104" s="263">
        <f t="shared" si="15"/>
        <v>0</v>
      </c>
      <c r="L104" s="266">
        <f t="shared" ref="L104:L135" si="18">SUM(D104,F104,H104,J104)</f>
        <v>0</v>
      </c>
      <c r="M104" s="267">
        <f t="shared" si="16"/>
        <v>0</v>
      </c>
      <c r="N104" s="285"/>
    </row>
    <row r="105" spans="2:14" s="1" customFormat="1" ht="13.8" x14ac:dyDescent="0.25">
      <c r="B105" s="287" t="s">
        <v>282</v>
      </c>
      <c r="C105" s="279" t="s">
        <v>283</v>
      </c>
      <c r="D105" s="280">
        <v>40857.85</v>
      </c>
      <c r="E105" s="281">
        <f t="shared" si="13"/>
        <v>7.4749325803263982E-3</v>
      </c>
      <c r="F105" s="264"/>
      <c r="G105" s="263">
        <f t="shared" si="14"/>
        <v>0</v>
      </c>
      <c r="H105" s="282">
        <v>617.08000000000004</v>
      </c>
      <c r="I105" s="281">
        <f t="shared" si="17"/>
        <v>1.1289461870039207E-4</v>
      </c>
      <c r="J105" s="264"/>
      <c r="K105" s="263">
        <f t="shared" si="15"/>
        <v>0</v>
      </c>
      <c r="L105" s="266">
        <f t="shared" si="18"/>
        <v>41474.93</v>
      </c>
      <c r="M105" s="267">
        <f t="shared" si="16"/>
        <v>7.5878271990267908E-3</v>
      </c>
      <c r="N105" s="285"/>
    </row>
    <row r="106" spans="2:14" s="1" customFormat="1" ht="13.8" x14ac:dyDescent="0.25">
      <c r="B106" s="287" t="s">
        <v>284</v>
      </c>
      <c r="C106" s="279" t="s">
        <v>285</v>
      </c>
      <c r="D106" s="280">
        <v>45620.21</v>
      </c>
      <c r="E106" s="281">
        <f t="shared" si="13"/>
        <v>8.3462050511794467E-3</v>
      </c>
      <c r="F106" s="264"/>
      <c r="G106" s="263">
        <f t="shared" si="14"/>
        <v>0</v>
      </c>
      <c r="H106" s="282">
        <v>2576.9</v>
      </c>
      <c r="I106" s="281">
        <f t="shared" si="17"/>
        <v>4.7144315636390798E-4</v>
      </c>
      <c r="J106" s="264"/>
      <c r="K106" s="263">
        <f t="shared" si="15"/>
        <v>0</v>
      </c>
      <c r="L106" s="266">
        <f t="shared" si="18"/>
        <v>48197.11</v>
      </c>
      <c r="M106" s="267">
        <f t="shared" si="16"/>
        <v>8.8176482075433549E-3</v>
      </c>
      <c r="N106" s="285"/>
    </row>
    <row r="107" spans="2:14" s="1" customFormat="1" ht="13.8" x14ac:dyDescent="0.25">
      <c r="B107" s="287" t="s">
        <v>286</v>
      </c>
      <c r="C107" s="279" t="s">
        <v>287</v>
      </c>
      <c r="D107" s="262"/>
      <c r="E107" s="263">
        <f t="shared" si="13"/>
        <v>0</v>
      </c>
      <c r="F107" s="264"/>
      <c r="G107" s="263">
        <f t="shared" si="14"/>
        <v>0</v>
      </c>
      <c r="H107" s="264"/>
      <c r="I107" s="263">
        <f t="shared" si="17"/>
        <v>0</v>
      </c>
      <c r="J107" s="264"/>
      <c r="K107" s="263">
        <f t="shared" si="15"/>
        <v>0</v>
      </c>
      <c r="L107" s="266">
        <f t="shared" si="18"/>
        <v>0</v>
      </c>
      <c r="M107" s="267">
        <f t="shared" si="16"/>
        <v>0</v>
      </c>
      <c r="N107" s="285"/>
    </row>
    <row r="108" spans="2:14" s="1" customFormat="1" ht="13.8" x14ac:dyDescent="0.25">
      <c r="B108" s="287" t="s">
        <v>288</v>
      </c>
      <c r="C108" s="279" t="s">
        <v>289</v>
      </c>
      <c r="D108" s="280">
        <v>1089.3</v>
      </c>
      <c r="E108" s="281">
        <f t="shared" si="13"/>
        <v>1.992871396744945E-4</v>
      </c>
      <c r="F108" s="264"/>
      <c r="G108" s="263">
        <f t="shared" si="14"/>
        <v>0</v>
      </c>
      <c r="H108" s="264"/>
      <c r="I108" s="263">
        <f t="shared" si="17"/>
        <v>0</v>
      </c>
      <c r="J108" s="264"/>
      <c r="K108" s="263">
        <f t="shared" si="15"/>
        <v>0</v>
      </c>
      <c r="L108" s="266">
        <f t="shared" si="18"/>
        <v>1089.3</v>
      </c>
      <c r="M108" s="267">
        <f t="shared" si="16"/>
        <v>1.992871396744945E-4</v>
      </c>
      <c r="N108" s="285"/>
    </row>
    <row r="109" spans="2:14" s="1" customFormat="1" ht="13.8" x14ac:dyDescent="0.25">
      <c r="B109" s="287" t="s">
        <v>290</v>
      </c>
      <c r="C109" s="283" t="s">
        <v>142</v>
      </c>
      <c r="D109" s="262"/>
      <c r="E109" s="263">
        <f t="shared" ref="E109:E140" si="19">IFERROR(D109/$L$185,"-")</f>
        <v>0</v>
      </c>
      <c r="F109" s="264"/>
      <c r="G109" s="263">
        <f t="shared" ref="G109:G140" si="20">IFERROR(F109/$L$185,"-")</f>
        <v>0</v>
      </c>
      <c r="H109" s="264"/>
      <c r="I109" s="263">
        <f t="shared" si="17"/>
        <v>0</v>
      </c>
      <c r="J109" s="264"/>
      <c r="K109" s="263">
        <f t="shared" ref="K109:K140" si="21">IFERROR(J109/$L$185,"-")</f>
        <v>0</v>
      </c>
      <c r="L109" s="266">
        <f t="shared" si="18"/>
        <v>0</v>
      </c>
      <c r="M109" s="267">
        <f t="shared" ref="M109:M140" si="22">IFERROR(L109/$L$185,"-")</f>
        <v>0</v>
      </c>
      <c r="N109" s="285"/>
    </row>
    <row r="110" spans="2:14" s="1" customFormat="1" ht="13.8" x14ac:dyDescent="0.25">
      <c r="B110" s="287" t="s">
        <v>291</v>
      </c>
      <c r="C110" s="283" t="s">
        <v>142</v>
      </c>
      <c r="D110" s="262"/>
      <c r="E110" s="263">
        <f t="shared" si="19"/>
        <v>0</v>
      </c>
      <c r="F110" s="264"/>
      <c r="G110" s="263">
        <f t="shared" si="20"/>
        <v>0</v>
      </c>
      <c r="H110" s="264"/>
      <c r="I110" s="263">
        <f t="shared" si="17"/>
        <v>0</v>
      </c>
      <c r="J110" s="264"/>
      <c r="K110" s="263">
        <f t="shared" si="21"/>
        <v>0</v>
      </c>
      <c r="L110" s="266">
        <f t="shared" si="18"/>
        <v>0</v>
      </c>
      <c r="M110" s="267">
        <f t="shared" si="22"/>
        <v>0</v>
      </c>
      <c r="N110" s="285"/>
    </row>
    <row r="111" spans="2:14" s="1" customFormat="1" ht="13.8" x14ac:dyDescent="0.25">
      <c r="B111" s="287" t="s">
        <v>292</v>
      </c>
      <c r="C111" s="283" t="s">
        <v>142</v>
      </c>
      <c r="D111" s="262"/>
      <c r="E111" s="263">
        <f t="shared" si="19"/>
        <v>0</v>
      </c>
      <c r="F111" s="264"/>
      <c r="G111" s="263">
        <f t="shared" si="20"/>
        <v>0</v>
      </c>
      <c r="H111" s="264"/>
      <c r="I111" s="263">
        <f t="shared" si="17"/>
        <v>0</v>
      </c>
      <c r="J111" s="264"/>
      <c r="K111" s="263">
        <f t="shared" si="21"/>
        <v>0</v>
      </c>
      <c r="L111" s="266">
        <f t="shared" si="18"/>
        <v>0</v>
      </c>
      <c r="M111" s="267">
        <f t="shared" si="22"/>
        <v>0</v>
      </c>
      <c r="N111" s="285"/>
    </row>
    <row r="112" spans="2:14" s="1" customFormat="1" ht="13.8" x14ac:dyDescent="0.25">
      <c r="B112" s="287" t="s">
        <v>293</v>
      </c>
      <c r="C112" s="283" t="s">
        <v>142</v>
      </c>
      <c r="D112" s="262"/>
      <c r="E112" s="263">
        <f t="shared" si="19"/>
        <v>0</v>
      </c>
      <c r="F112" s="264"/>
      <c r="G112" s="263">
        <f t="shared" si="20"/>
        <v>0</v>
      </c>
      <c r="H112" s="264"/>
      <c r="I112" s="263">
        <f t="shared" si="17"/>
        <v>0</v>
      </c>
      <c r="J112" s="264"/>
      <c r="K112" s="263">
        <f t="shared" si="21"/>
        <v>0</v>
      </c>
      <c r="L112" s="266">
        <f t="shared" si="18"/>
        <v>0</v>
      </c>
      <c r="M112" s="267">
        <f t="shared" si="22"/>
        <v>0</v>
      </c>
      <c r="N112" s="285"/>
    </row>
    <row r="113" spans="2:14" s="1" customFormat="1" ht="13.8" x14ac:dyDescent="0.25">
      <c r="B113" s="287" t="s">
        <v>294</v>
      </c>
      <c r="C113" s="283" t="s">
        <v>142</v>
      </c>
      <c r="D113" s="262"/>
      <c r="E113" s="263">
        <f t="shared" si="19"/>
        <v>0</v>
      </c>
      <c r="F113" s="264"/>
      <c r="G113" s="263">
        <f t="shared" si="20"/>
        <v>0</v>
      </c>
      <c r="H113" s="264"/>
      <c r="I113" s="263">
        <f t="shared" si="17"/>
        <v>0</v>
      </c>
      <c r="J113" s="264"/>
      <c r="K113" s="263">
        <f t="shared" si="21"/>
        <v>0</v>
      </c>
      <c r="L113" s="266">
        <f t="shared" si="18"/>
        <v>0</v>
      </c>
      <c r="M113" s="267">
        <f t="shared" si="22"/>
        <v>0</v>
      </c>
      <c r="N113" s="754"/>
    </row>
    <row r="114" spans="2:14" s="252" customFormat="1" ht="13.2" x14ac:dyDescent="0.25">
      <c r="B114" s="271" t="s">
        <v>295</v>
      </c>
      <c r="C114" s="284" t="s">
        <v>296</v>
      </c>
      <c r="D114" s="273">
        <f>SUM(D115:D126)</f>
        <v>1952638.56</v>
      </c>
      <c r="E114" s="274">
        <f t="shared" si="19"/>
        <v>0.35723469516251155</v>
      </c>
      <c r="F114" s="275">
        <f>SUM(F115:F126)</f>
        <v>0</v>
      </c>
      <c r="G114" s="276">
        <f t="shared" si="20"/>
        <v>0</v>
      </c>
      <c r="H114" s="274">
        <f>SUM(H115:H126)</f>
        <v>302099.23000000004</v>
      </c>
      <c r="I114" s="274">
        <f t="shared" si="17"/>
        <v>5.526897222488502E-2</v>
      </c>
      <c r="J114" s="274">
        <f>SUM(J115:J126)</f>
        <v>4601.8900000000003</v>
      </c>
      <c r="K114" s="274">
        <f t="shared" si="21"/>
        <v>8.419145278588632E-4</v>
      </c>
      <c r="L114" s="275">
        <f t="shared" si="18"/>
        <v>2259339.6800000002</v>
      </c>
      <c r="M114" s="278">
        <f t="shared" si="22"/>
        <v>0.41334558191525544</v>
      </c>
      <c r="N114" s="285"/>
    </row>
    <row r="115" spans="2:14" s="252" customFormat="1" ht="26.4" x14ac:dyDescent="0.25">
      <c r="B115" s="287" t="s">
        <v>297</v>
      </c>
      <c r="C115" s="279" t="s">
        <v>298</v>
      </c>
      <c r="D115" s="280">
        <v>1842119.65</v>
      </c>
      <c r="E115" s="281">
        <f t="shared" si="19"/>
        <v>0.33701529054133933</v>
      </c>
      <c r="F115" s="264"/>
      <c r="G115" s="263">
        <f t="shared" si="20"/>
        <v>0</v>
      </c>
      <c r="H115" s="264"/>
      <c r="I115" s="263">
        <f t="shared" si="17"/>
        <v>0</v>
      </c>
      <c r="J115" s="264"/>
      <c r="K115" s="263">
        <f t="shared" si="21"/>
        <v>0</v>
      </c>
      <c r="L115" s="266">
        <f t="shared" si="18"/>
        <v>1842119.65</v>
      </c>
      <c r="M115" s="267">
        <f t="shared" si="22"/>
        <v>0.33701529054133933</v>
      </c>
      <c r="N115" s="754">
        <f>L115+L122</f>
        <v>2111283.2999999998</v>
      </c>
    </row>
    <row r="116" spans="2:14" s="252" customFormat="1" ht="13.2" x14ac:dyDescent="0.25">
      <c r="B116" s="287" t="s">
        <v>299</v>
      </c>
      <c r="C116" s="279" t="s">
        <v>300</v>
      </c>
      <c r="D116" s="280">
        <v>30628.42</v>
      </c>
      <c r="E116" s="281">
        <f t="shared" si="19"/>
        <v>5.6034611351777116E-3</v>
      </c>
      <c r="F116" s="264"/>
      <c r="G116" s="263">
        <f t="shared" si="20"/>
        <v>0</v>
      </c>
      <c r="H116" s="282">
        <v>3811.14</v>
      </c>
      <c r="I116" s="281">
        <f t="shared" si="17"/>
        <v>6.9724702974300289E-4</v>
      </c>
      <c r="J116" s="264"/>
      <c r="K116" s="263">
        <f t="shared" si="21"/>
        <v>0</v>
      </c>
      <c r="L116" s="266">
        <f t="shared" si="18"/>
        <v>34439.56</v>
      </c>
      <c r="M116" s="267">
        <f t="shared" si="22"/>
        <v>6.3007081649207137E-3</v>
      </c>
      <c r="N116" s="285"/>
    </row>
    <row r="117" spans="2:14" s="1" customFormat="1" ht="13.8" x14ac:dyDescent="0.25">
      <c r="B117" s="287" t="s">
        <v>301</v>
      </c>
      <c r="C117" s="279" t="s">
        <v>302</v>
      </c>
      <c r="D117" s="280">
        <v>4670.93</v>
      </c>
      <c r="E117" s="281">
        <f t="shared" si="19"/>
        <v>8.5454537714108763E-4</v>
      </c>
      <c r="F117" s="264"/>
      <c r="G117" s="263">
        <f t="shared" si="20"/>
        <v>0</v>
      </c>
      <c r="H117" s="282">
        <v>172.26</v>
      </c>
      <c r="I117" s="281">
        <f t="shared" si="17"/>
        <v>3.1514920297740219E-5</v>
      </c>
      <c r="J117" s="282">
        <v>4601.8900000000003</v>
      </c>
      <c r="K117" s="281">
        <f t="shared" si="21"/>
        <v>8.419145278588632E-4</v>
      </c>
      <c r="L117" s="266">
        <f t="shared" si="18"/>
        <v>9445.0800000000017</v>
      </c>
      <c r="M117" s="267">
        <f t="shared" si="22"/>
        <v>1.7279748252976913E-3</v>
      </c>
      <c r="N117" s="285"/>
    </row>
    <row r="118" spans="2:14" s="1" customFormat="1" ht="13.8" x14ac:dyDescent="0.25">
      <c r="B118" s="287" t="s">
        <v>303</v>
      </c>
      <c r="C118" s="279" t="s">
        <v>304</v>
      </c>
      <c r="D118" s="280">
        <v>7813.8</v>
      </c>
      <c r="E118" s="281">
        <f t="shared" si="19"/>
        <v>1.4295325915620722E-3</v>
      </c>
      <c r="F118" s="264"/>
      <c r="G118" s="263">
        <f t="shared" si="20"/>
        <v>0</v>
      </c>
      <c r="H118" s="282">
        <v>1590.26</v>
      </c>
      <c r="I118" s="281">
        <f t="shared" si="17"/>
        <v>2.9093763585675354E-4</v>
      </c>
      <c r="J118" s="264"/>
      <c r="K118" s="263">
        <f t="shared" si="21"/>
        <v>0</v>
      </c>
      <c r="L118" s="266">
        <f t="shared" si="18"/>
        <v>9404.06</v>
      </c>
      <c r="M118" s="267">
        <f t="shared" si="22"/>
        <v>1.7204702274188257E-3</v>
      </c>
      <c r="N118" s="285"/>
    </row>
    <row r="119" spans="2:14" s="1" customFormat="1" ht="13.8" x14ac:dyDescent="0.25">
      <c r="B119" s="287" t="s">
        <v>305</v>
      </c>
      <c r="C119" s="279" t="s">
        <v>306</v>
      </c>
      <c r="D119" s="280">
        <v>17751.09</v>
      </c>
      <c r="E119" s="281">
        <f t="shared" si="19"/>
        <v>3.2475571029142781E-3</v>
      </c>
      <c r="F119" s="264"/>
      <c r="G119" s="263">
        <f t="shared" si="20"/>
        <v>0</v>
      </c>
      <c r="H119" s="282">
        <v>15007.55</v>
      </c>
      <c r="I119" s="281">
        <f t="shared" si="17"/>
        <v>2.7456272037289634E-3</v>
      </c>
      <c r="J119" s="264"/>
      <c r="K119" s="263">
        <f t="shared" si="21"/>
        <v>0</v>
      </c>
      <c r="L119" s="266">
        <f t="shared" si="18"/>
        <v>32758.639999999999</v>
      </c>
      <c r="M119" s="267">
        <f t="shared" si="22"/>
        <v>5.9931843066432415E-3</v>
      </c>
      <c r="N119" s="285"/>
    </row>
    <row r="120" spans="2:14" s="1" customFormat="1" ht="13.8" x14ac:dyDescent="0.25">
      <c r="B120" s="287" t="s">
        <v>307</v>
      </c>
      <c r="C120" s="279" t="s">
        <v>308</v>
      </c>
      <c r="D120" s="280">
        <v>12627.36</v>
      </c>
      <c r="E120" s="281">
        <f t="shared" si="19"/>
        <v>2.3101720885340357E-3</v>
      </c>
      <c r="F120" s="264"/>
      <c r="G120" s="263">
        <f t="shared" si="20"/>
        <v>0</v>
      </c>
      <c r="H120" s="282">
        <v>214.5</v>
      </c>
      <c r="I120" s="281">
        <f t="shared" si="17"/>
        <v>3.9242716845845109E-5</v>
      </c>
      <c r="J120" s="264"/>
      <c r="K120" s="263">
        <f t="shared" si="21"/>
        <v>0</v>
      </c>
      <c r="L120" s="266">
        <f t="shared" si="18"/>
        <v>12841.86</v>
      </c>
      <c r="M120" s="267">
        <f t="shared" si="22"/>
        <v>2.349414805379881E-3</v>
      </c>
      <c r="N120" s="285"/>
    </row>
    <row r="121" spans="2:14" s="1" customFormat="1" ht="13.8" x14ac:dyDescent="0.25">
      <c r="B121" s="287" t="s">
        <v>309</v>
      </c>
      <c r="C121" s="279" t="s">
        <v>310</v>
      </c>
      <c r="D121" s="262"/>
      <c r="E121" s="263">
        <f t="shared" si="19"/>
        <v>0</v>
      </c>
      <c r="F121" s="264"/>
      <c r="G121" s="263">
        <f t="shared" si="20"/>
        <v>0</v>
      </c>
      <c r="H121" s="264"/>
      <c r="I121" s="263">
        <f t="shared" si="17"/>
        <v>0</v>
      </c>
      <c r="J121" s="264"/>
      <c r="K121" s="263">
        <f t="shared" si="21"/>
        <v>0</v>
      </c>
      <c r="L121" s="266">
        <f t="shared" si="18"/>
        <v>0</v>
      </c>
      <c r="M121" s="267">
        <f t="shared" si="22"/>
        <v>0</v>
      </c>
      <c r="N121" s="285"/>
    </row>
    <row r="122" spans="2:14" s="1" customFormat="1" ht="13.8" x14ac:dyDescent="0.25">
      <c r="B122" s="287" t="s">
        <v>311</v>
      </c>
      <c r="C122" s="279" t="s">
        <v>312</v>
      </c>
      <c r="D122" s="262"/>
      <c r="E122" s="263">
        <f t="shared" si="19"/>
        <v>0</v>
      </c>
      <c r="F122" s="264"/>
      <c r="G122" s="263">
        <f t="shared" si="20"/>
        <v>0</v>
      </c>
      <c r="H122" s="282">
        <v>269163.65000000002</v>
      </c>
      <c r="I122" s="281">
        <f t="shared" si="17"/>
        <v>4.9243416793212855E-2</v>
      </c>
      <c r="J122" s="264"/>
      <c r="K122" s="263">
        <f t="shared" si="21"/>
        <v>0</v>
      </c>
      <c r="L122" s="266">
        <f t="shared" si="18"/>
        <v>269163.65000000002</v>
      </c>
      <c r="M122" s="267">
        <f t="shared" si="22"/>
        <v>4.9243416793212855E-2</v>
      </c>
      <c r="N122" s="285"/>
    </row>
    <row r="123" spans="2:14" s="1" customFormat="1" ht="13.8" x14ac:dyDescent="0.25">
      <c r="B123" s="287" t="s">
        <v>313</v>
      </c>
      <c r="C123" s="283" t="s">
        <v>314</v>
      </c>
      <c r="D123" s="280">
        <v>37027.31</v>
      </c>
      <c r="E123" s="281">
        <f t="shared" si="19"/>
        <v>6.7741363258430254E-3</v>
      </c>
      <c r="F123" s="264"/>
      <c r="G123" s="263">
        <f t="shared" si="20"/>
        <v>0</v>
      </c>
      <c r="H123" s="282">
        <v>12139.87</v>
      </c>
      <c r="I123" s="281">
        <f t="shared" si="17"/>
        <v>2.2209859251998585E-3</v>
      </c>
      <c r="J123" s="264"/>
      <c r="K123" s="263">
        <f t="shared" si="21"/>
        <v>0</v>
      </c>
      <c r="L123" s="266">
        <f t="shared" si="18"/>
        <v>49167.18</v>
      </c>
      <c r="M123" s="267">
        <f t="shared" si="22"/>
        <v>8.9951222510428839E-3</v>
      </c>
      <c r="N123" s="285"/>
    </row>
    <row r="124" spans="2:14" s="1" customFormat="1" ht="13.8" x14ac:dyDescent="0.25">
      <c r="B124" s="287" t="s">
        <v>315</v>
      </c>
      <c r="C124" s="283" t="s">
        <v>142</v>
      </c>
      <c r="D124" s="262"/>
      <c r="E124" s="263">
        <f t="shared" si="19"/>
        <v>0</v>
      </c>
      <c r="F124" s="264"/>
      <c r="G124" s="263">
        <f t="shared" si="20"/>
        <v>0</v>
      </c>
      <c r="H124" s="264"/>
      <c r="I124" s="263">
        <f t="shared" si="17"/>
        <v>0</v>
      </c>
      <c r="J124" s="264"/>
      <c r="K124" s="263">
        <f t="shared" si="21"/>
        <v>0</v>
      </c>
      <c r="L124" s="266">
        <f t="shared" si="18"/>
        <v>0</v>
      </c>
      <c r="M124" s="267">
        <f t="shared" si="22"/>
        <v>0</v>
      </c>
      <c r="N124" s="285"/>
    </row>
    <row r="125" spans="2:14" s="1" customFormat="1" ht="13.8" x14ac:dyDescent="0.25">
      <c r="B125" s="287" t="s">
        <v>316</v>
      </c>
      <c r="C125" s="283" t="s">
        <v>142</v>
      </c>
      <c r="D125" s="262"/>
      <c r="E125" s="263">
        <f t="shared" si="19"/>
        <v>0</v>
      </c>
      <c r="F125" s="264"/>
      <c r="G125" s="263">
        <f t="shared" si="20"/>
        <v>0</v>
      </c>
      <c r="H125" s="264"/>
      <c r="I125" s="263">
        <f t="shared" si="17"/>
        <v>0</v>
      </c>
      <c r="J125" s="264"/>
      <c r="K125" s="263">
        <f t="shared" si="21"/>
        <v>0</v>
      </c>
      <c r="L125" s="266">
        <f t="shared" si="18"/>
        <v>0</v>
      </c>
      <c r="M125" s="267">
        <f t="shared" si="22"/>
        <v>0</v>
      </c>
      <c r="N125" s="285"/>
    </row>
    <row r="126" spans="2:14" s="1" customFormat="1" ht="13.8" x14ac:dyDescent="0.25">
      <c r="B126" s="287" t="s">
        <v>317</v>
      </c>
      <c r="C126" s="283" t="s">
        <v>142</v>
      </c>
      <c r="D126" s="262"/>
      <c r="E126" s="263">
        <f t="shared" si="19"/>
        <v>0</v>
      </c>
      <c r="F126" s="264"/>
      <c r="G126" s="263">
        <f t="shared" si="20"/>
        <v>0</v>
      </c>
      <c r="H126" s="264"/>
      <c r="I126" s="263">
        <f t="shared" si="17"/>
        <v>0</v>
      </c>
      <c r="J126" s="264"/>
      <c r="K126" s="263">
        <f t="shared" si="21"/>
        <v>0</v>
      </c>
      <c r="L126" s="266">
        <f t="shared" si="18"/>
        <v>0</v>
      </c>
      <c r="M126" s="267">
        <f t="shared" si="22"/>
        <v>0</v>
      </c>
      <c r="N126" s="285"/>
    </row>
    <row r="127" spans="2:14" s="252" customFormat="1" ht="13.2" x14ac:dyDescent="0.25">
      <c r="B127" s="271" t="s">
        <v>318</v>
      </c>
      <c r="C127" s="284" t="s">
        <v>319</v>
      </c>
      <c r="D127" s="273">
        <f>SUM(D128:D134)</f>
        <v>82827.5</v>
      </c>
      <c r="E127" s="274">
        <f t="shared" si="19"/>
        <v>1.5153268669227206E-2</v>
      </c>
      <c r="F127" s="275">
        <f>SUM(F128:F134)</f>
        <v>0</v>
      </c>
      <c r="G127" s="276">
        <f t="shared" si="20"/>
        <v>0</v>
      </c>
      <c r="H127" s="275">
        <f>SUM(H128:H134)</f>
        <v>0</v>
      </c>
      <c r="I127" s="276">
        <f t="shared" si="17"/>
        <v>0</v>
      </c>
      <c r="J127" s="275">
        <f>SUM(J128:J134)</f>
        <v>0</v>
      </c>
      <c r="K127" s="276">
        <f t="shared" si="21"/>
        <v>0</v>
      </c>
      <c r="L127" s="275">
        <f t="shared" si="18"/>
        <v>82827.5</v>
      </c>
      <c r="M127" s="278">
        <f t="shared" si="22"/>
        <v>1.5153268669227206E-2</v>
      </c>
      <c r="N127" s="285"/>
    </row>
    <row r="128" spans="2:14" s="252" customFormat="1" ht="13.2" x14ac:dyDescent="0.25">
      <c r="B128" s="260" t="s">
        <v>320</v>
      </c>
      <c r="C128" s="279" t="s">
        <v>321</v>
      </c>
      <c r="D128" s="280">
        <v>3177.04</v>
      </c>
      <c r="E128" s="281">
        <f t="shared" si="19"/>
        <v>5.812386066569871E-4</v>
      </c>
      <c r="F128" s="264"/>
      <c r="G128" s="263">
        <f t="shared" si="20"/>
        <v>0</v>
      </c>
      <c r="H128" s="264"/>
      <c r="I128" s="263">
        <f t="shared" si="17"/>
        <v>0</v>
      </c>
      <c r="J128" s="264"/>
      <c r="K128" s="263">
        <f t="shared" si="21"/>
        <v>0</v>
      </c>
      <c r="L128" s="266">
        <f t="shared" si="18"/>
        <v>3177.04</v>
      </c>
      <c r="M128" s="267">
        <f t="shared" si="22"/>
        <v>5.812386066569871E-4</v>
      </c>
      <c r="N128" s="285"/>
    </row>
    <row r="129" spans="2:14" s="252" customFormat="1" ht="13.2" x14ac:dyDescent="0.25">
      <c r="B129" s="260" t="s">
        <v>322</v>
      </c>
      <c r="C129" s="279" t="s">
        <v>323</v>
      </c>
      <c r="D129" s="280">
        <v>51218</v>
      </c>
      <c r="E129" s="281">
        <f t="shared" si="19"/>
        <v>9.3703192140349393E-3</v>
      </c>
      <c r="F129" s="264"/>
      <c r="G129" s="263">
        <f t="shared" si="20"/>
        <v>0</v>
      </c>
      <c r="H129" s="264"/>
      <c r="I129" s="263">
        <f t="shared" si="17"/>
        <v>0</v>
      </c>
      <c r="J129" s="264"/>
      <c r="K129" s="263">
        <f t="shared" si="21"/>
        <v>0</v>
      </c>
      <c r="L129" s="266">
        <f t="shared" si="18"/>
        <v>51218</v>
      </c>
      <c r="M129" s="267">
        <f t="shared" si="22"/>
        <v>9.3703192140349393E-3</v>
      </c>
      <c r="N129" s="285"/>
    </row>
    <row r="130" spans="2:14" s="1" customFormat="1" ht="13.8" x14ac:dyDescent="0.25">
      <c r="B130" s="260" t="s">
        <v>324</v>
      </c>
      <c r="C130" s="279" t="s">
        <v>325</v>
      </c>
      <c r="D130" s="280">
        <v>738</v>
      </c>
      <c r="E130" s="281">
        <f t="shared" si="19"/>
        <v>1.3501689991717337E-4</v>
      </c>
      <c r="F130" s="264"/>
      <c r="G130" s="263">
        <f t="shared" si="20"/>
        <v>0</v>
      </c>
      <c r="H130" s="264"/>
      <c r="I130" s="263">
        <f t="shared" si="17"/>
        <v>0</v>
      </c>
      <c r="J130" s="264"/>
      <c r="K130" s="263">
        <f t="shared" si="21"/>
        <v>0</v>
      </c>
      <c r="L130" s="266">
        <f t="shared" si="18"/>
        <v>738</v>
      </c>
      <c r="M130" s="267">
        <f t="shared" si="22"/>
        <v>1.3501689991717337E-4</v>
      </c>
      <c r="N130" s="285"/>
    </row>
    <row r="131" spans="2:14" s="1" customFormat="1" ht="13.8" x14ac:dyDescent="0.25">
      <c r="B131" s="260" t="s">
        <v>326</v>
      </c>
      <c r="C131" s="279" t="s">
        <v>327</v>
      </c>
      <c r="D131" s="262"/>
      <c r="E131" s="263">
        <f t="shared" si="19"/>
        <v>0</v>
      </c>
      <c r="F131" s="264"/>
      <c r="G131" s="263">
        <f t="shared" si="20"/>
        <v>0</v>
      </c>
      <c r="H131" s="264"/>
      <c r="I131" s="263">
        <f t="shared" si="17"/>
        <v>0</v>
      </c>
      <c r="J131" s="264"/>
      <c r="K131" s="263">
        <f t="shared" si="21"/>
        <v>0</v>
      </c>
      <c r="L131" s="266">
        <f t="shared" si="18"/>
        <v>0</v>
      </c>
      <c r="M131" s="267">
        <f t="shared" si="22"/>
        <v>0</v>
      </c>
      <c r="N131" s="285"/>
    </row>
    <row r="132" spans="2:14" s="1" customFormat="1" ht="13.8" x14ac:dyDescent="0.25">
      <c r="B132" s="260" t="s">
        <v>328</v>
      </c>
      <c r="C132" s="279" t="s">
        <v>329</v>
      </c>
      <c r="D132" s="280">
        <v>1234</v>
      </c>
      <c r="E132" s="281">
        <f t="shared" si="19"/>
        <v>2.2575996544416251E-4</v>
      </c>
      <c r="F132" s="264"/>
      <c r="G132" s="263">
        <f t="shared" si="20"/>
        <v>0</v>
      </c>
      <c r="H132" s="264"/>
      <c r="I132" s="263">
        <f t="shared" si="17"/>
        <v>0</v>
      </c>
      <c r="J132" s="264"/>
      <c r="K132" s="263">
        <f t="shared" si="21"/>
        <v>0</v>
      </c>
      <c r="L132" s="266">
        <f t="shared" si="18"/>
        <v>1234</v>
      </c>
      <c r="M132" s="267">
        <f t="shared" si="22"/>
        <v>2.2575996544416251E-4</v>
      </c>
      <c r="N132" s="285"/>
    </row>
    <row r="133" spans="2:14" s="1" customFormat="1" ht="13.8" x14ac:dyDescent="0.25">
      <c r="B133" s="287" t="s">
        <v>330</v>
      </c>
      <c r="C133" s="279" t="s">
        <v>331</v>
      </c>
      <c r="D133" s="280">
        <v>22027.439999999999</v>
      </c>
      <c r="E133" s="281">
        <f t="shared" si="19"/>
        <v>4.029914176031899E-3</v>
      </c>
      <c r="F133" s="264"/>
      <c r="G133" s="263">
        <f t="shared" si="20"/>
        <v>0</v>
      </c>
      <c r="H133" s="264"/>
      <c r="I133" s="263">
        <f t="shared" si="17"/>
        <v>0</v>
      </c>
      <c r="J133" s="264"/>
      <c r="K133" s="263">
        <f t="shared" si="21"/>
        <v>0</v>
      </c>
      <c r="L133" s="266">
        <f t="shared" si="18"/>
        <v>22027.439999999999</v>
      </c>
      <c r="M133" s="267">
        <f t="shared" si="22"/>
        <v>4.029914176031899E-3</v>
      </c>
      <c r="N133" s="285"/>
    </row>
    <row r="134" spans="2:14" s="1" customFormat="1" ht="13.8" x14ac:dyDescent="0.25">
      <c r="B134" s="287" t="s">
        <v>332</v>
      </c>
      <c r="C134" s="291" t="s">
        <v>333</v>
      </c>
      <c r="D134" s="280">
        <v>4433.0200000000004</v>
      </c>
      <c r="E134" s="281">
        <f t="shared" si="19"/>
        <v>8.1101980714204326E-4</v>
      </c>
      <c r="F134" s="264"/>
      <c r="G134" s="263">
        <f t="shared" si="20"/>
        <v>0</v>
      </c>
      <c r="H134" s="264"/>
      <c r="I134" s="263">
        <f t="shared" si="17"/>
        <v>0</v>
      </c>
      <c r="J134" s="264"/>
      <c r="K134" s="263">
        <f t="shared" si="21"/>
        <v>0</v>
      </c>
      <c r="L134" s="266">
        <f t="shared" si="18"/>
        <v>4433.0200000000004</v>
      </c>
      <c r="M134" s="267">
        <f t="shared" si="22"/>
        <v>8.1101980714204326E-4</v>
      </c>
      <c r="N134" s="285"/>
    </row>
    <row r="135" spans="2:14" s="252" customFormat="1" ht="13.2" x14ac:dyDescent="0.25">
      <c r="B135" s="271" t="s">
        <v>334</v>
      </c>
      <c r="C135" s="284" t="s">
        <v>335</v>
      </c>
      <c r="D135" s="273">
        <f>SUM(D136:D140)</f>
        <v>1406.14</v>
      </c>
      <c r="E135" s="274">
        <f t="shared" si="19"/>
        <v>2.5725293177443655E-4</v>
      </c>
      <c r="F135" s="275">
        <f>SUM(F136:F140)</f>
        <v>0</v>
      </c>
      <c r="G135" s="276">
        <f t="shared" si="20"/>
        <v>0</v>
      </c>
      <c r="H135" s="274">
        <f>SUM(H136:H140)</f>
        <v>30095.22</v>
      </c>
      <c r="I135" s="274">
        <f t="shared" si="17"/>
        <v>5.5059123397361983E-3</v>
      </c>
      <c r="J135" s="274">
        <f>SUM(J136:J140)</f>
        <v>17547.59</v>
      </c>
      <c r="K135" s="274">
        <f t="shared" si="21"/>
        <v>3.2103268330861685E-3</v>
      </c>
      <c r="L135" s="275">
        <f t="shared" si="18"/>
        <v>49048.95</v>
      </c>
      <c r="M135" s="278">
        <f t="shared" si="22"/>
        <v>8.973492104596803E-3</v>
      </c>
      <c r="N135" s="285"/>
    </row>
    <row r="136" spans="2:14" s="252" customFormat="1" ht="13.2" x14ac:dyDescent="0.25">
      <c r="B136" s="260" t="s">
        <v>336</v>
      </c>
      <c r="C136" s="279" t="s">
        <v>337</v>
      </c>
      <c r="D136" s="280">
        <v>1406.14</v>
      </c>
      <c r="E136" s="281">
        <f t="shared" si="19"/>
        <v>2.5725293177443655E-4</v>
      </c>
      <c r="F136" s="264"/>
      <c r="G136" s="263">
        <f t="shared" si="20"/>
        <v>0</v>
      </c>
      <c r="H136" s="264"/>
      <c r="I136" s="263">
        <f t="shared" ref="I136:I167" si="23">IFERROR(H136/$L$185,"-")</f>
        <v>0</v>
      </c>
      <c r="J136" s="264"/>
      <c r="K136" s="263">
        <f t="shared" si="21"/>
        <v>0</v>
      </c>
      <c r="L136" s="266">
        <f t="shared" ref="L136:L167" si="24">SUM(D136,F136,H136,J136)</f>
        <v>1406.14</v>
      </c>
      <c r="M136" s="267">
        <f t="shared" si="22"/>
        <v>2.5725293177443655E-4</v>
      </c>
      <c r="N136" s="285"/>
    </row>
    <row r="137" spans="2:14" s="252" customFormat="1" ht="13.2" x14ac:dyDescent="0.25">
      <c r="B137" s="260" t="s">
        <v>338</v>
      </c>
      <c r="C137" s="279" t="s">
        <v>339</v>
      </c>
      <c r="D137" s="262"/>
      <c r="E137" s="263">
        <f t="shared" si="19"/>
        <v>0</v>
      </c>
      <c r="F137" s="264"/>
      <c r="G137" s="263">
        <f t="shared" si="20"/>
        <v>0</v>
      </c>
      <c r="H137" s="282">
        <v>30095.22</v>
      </c>
      <c r="I137" s="281">
        <f t="shared" si="23"/>
        <v>5.5059123397361983E-3</v>
      </c>
      <c r="J137" s="282">
        <v>17547.59</v>
      </c>
      <c r="K137" s="281">
        <f t="shared" si="21"/>
        <v>3.2103268330861685E-3</v>
      </c>
      <c r="L137" s="266">
        <f t="shared" si="24"/>
        <v>47642.81</v>
      </c>
      <c r="M137" s="267">
        <f t="shared" si="22"/>
        <v>8.7162391728223664E-3</v>
      </c>
      <c r="N137" s="285"/>
    </row>
    <row r="138" spans="2:14" s="1" customFormat="1" ht="13.8" x14ac:dyDescent="0.25">
      <c r="B138" s="260" t="s">
        <v>340</v>
      </c>
      <c r="C138" s="279" t="s">
        <v>341</v>
      </c>
      <c r="D138" s="262"/>
      <c r="E138" s="263">
        <f t="shared" si="19"/>
        <v>0</v>
      </c>
      <c r="F138" s="264"/>
      <c r="G138" s="263">
        <f t="shared" si="20"/>
        <v>0</v>
      </c>
      <c r="H138" s="264"/>
      <c r="I138" s="263">
        <f t="shared" si="23"/>
        <v>0</v>
      </c>
      <c r="J138" s="264"/>
      <c r="K138" s="263">
        <f t="shared" si="21"/>
        <v>0</v>
      </c>
      <c r="L138" s="266">
        <f t="shared" si="24"/>
        <v>0</v>
      </c>
      <c r="M138" s="267">
        <f t="shared" si="22"/>
        <v>0</v>
      </c>
      <c r="N138" s="285"/>
    </row>
    <row r="139" spans="2:14" s="1" customFormat="1" ht="13.8" x14ac:dyDescent="0.25">
      <c r="B139" s="260" t="s">
        <v>342</v>
      </c>
      <c r="C139" s="283" t="s">
        <v>343</v>
      </c>
      <c r="D139" s="262"/>
      <c r="E139" s="263">
        <f t="shared" si="19"/>
        <v>0</v>
      </c>
      <c r="F139" s="264"/>
      <c r="G139" s="263">
        <f t="shared" si="20"/>
        <v>0</v>
      </c>
      <c r="H139" s="264"/>
      <c r="I139" s="263">
        <f t="shared" si="23"/>
        <v>0</v>
      </c>
      <c r="J139" s="264"/>
      <c r="K139" s="263">
        <f t="shared" si="21"/>
        <v>0</v>
      </c>
      <c r="L139" s="266">
        <f t="shared" si="24"/>
        <v>0</v>
      </c>
      <c r="M139" s="267">
        <f t="shared" si="22"/>
        <v>0</v>
      </c>
      <c r="N139" s="285"/>
    </row>
    <row r="140" spans="2:14" s="1" customFormat="1" ht="13.8" x14ac:dyDescent="0.25">
      <c r="B140" s="260" t="s">
        <v>344</v>
      </c>
      <c r="C140" s="283" t="s">
        <v>142</v>
      </c>
      <c r="D140" s="262"/>
      <c r="E140" s="263">
        <f t="shared" si="19"/>
        <v>0</v>
      </c>
      <c r="F140" s="264"/>
      <c r="G140" s="263">
        <f t="shared" si="20"/>
        <v>0</v>
      </c>
      <c r="H140" s="264"/>
      <c r="I140" s="263">
        <f t="shared" si="23"/>
        <v>0</v>
      </c>
      <c r="J140" s="264"/>
      <c r="K140" s="263">
        <f t="shared" si="21"/>
        <v>0</v>
      </c>
      <c r="L140" s="266">
        <f t="shared" si="24"/>
        <v>0</v>
      </c>
      <c r="M140" s="267">
        <f t="shared" si="22"/>
        <v>0</v>
      </c>
      <c r="N140" s="285"/>
    </row>
    <row r="141" spans="2:14" s="252" customFormat="1" ht="13.2" x14ac:dyDescent="0.25">
      <c r="B141" s="271" t="s">
        <v>345</v>
      </c>
      <c r="C141" s="284" t="s">
        <v>346</v>
      </c>
      <c r="D141" s="273">
        <f>SUM(D142:D153)</f>
        <v>28592.85</v>
      </c>
      <c r="E141" s="274">
        <f t="shared" ref="E141:E172" si="25">IFERROR(D141/$L$185,"-")</f>
        <v>5.2310541555511524E-3</v>
      </c>
      <c r="F141" s="275">
        <f>SUM(F142:F153)</f>
        <v>0</v>
      </c>
      <c r="G141" s="276">
        <f t="shared" ref="G141:G172" si="26">IFERROR(F141/$L$185,"-")</f>
        <v>0</v>
      </c>
      <c r="H141" s="274">
        <f>SUM(H142:H153)</f>
        <v>48194.3</v>
      </c>
      <c r="I141" s="274">
        <f t="shared" si="23"/>
        <v>8.8171341188051887E-3</v>
      </c>
      <c r="J141" s="274">
        <f>SUM(J142:J153)</f>
        <v>9138.69</v>
      </c>
      <c r="K141" s="274">
        <f t="shared" ref="K141:K172" si="27">IFERROR(J141/$L$185,"-")</f>
        <v>1.6719208578645979E-3</v>
      </c>
      <c r="L141" s="275">
        <f t="shared" si="24"/>
        <v>85925.84</v>
      </c>
      <c r="M141" s="278">
        <f t="shared" ref="M141:M172" si="28">IFERROR(L141/$L$185,"-")</f>
        <v>1.5720109132220939E-2</v>
      </c>
      <c r="N141" s="285"/>
    </row>
    <row r="142" spans="2:14" s="1" customFormat="1" ht="13.8" x14ac:dyDescent="0.25">
      <c r="B142" s="287" t="s">
        <v>347</v>
      </c>
      <c r="C142" s="279" t="s">
        <v>348</v>
      </c>
      <c r="D142" s="280">
        <v>540</v>
      </c>
      <c r="E142" s="281">
        <f t="shared" si="25"/>
        <v>9.879285359793173E-5</v>
      </c>
      <c r="F142" s="264"/>
      <c r="G142" s="263">
        <f t="shared" si="26"/>
        <v>0</v>
      </c>
      <c r="H142" s="282">
        <v>1223.43</v>
      </c>
      <c r="I142" s="281">
        <f t="shared" si="23"/>
        <v>2.2382618680984745E-4</v>
      </c>
      <c r="J142" s="264"/>
      <c r="K142" s="263">
        <f t="shared" si="27"/>
        <v>0</v>
      </c>
      <c r="L142" s="266">
        <f t="shared" si="24"/>
        <v>1763.43</v>
      </c>
      <c r="M142" s="267">
        <f t="shared" si="28"/>
        <v>3.2261904040777918E-4</v>
      </c>
      <c r="N142" s="285"/>
    </row>
    <row r="143" spans="2:14" s="1" customFormat="1" ht="13.8" x14ac:dyDescent="0.25">
      <c r="B143" s="287" t="s">
        <v>349</v>
      </c>
      <c r="C143" s="279" t="s">
        <v>350</v>
      </c>
      <c r="D143" s="262"/>
      <c r="E143" s="263">
        <f t="shared" si="25"/>
        <v>0</v>
      </c>
      <c r="F143" s="264"/>
      <c r="G143" s="263">
        <f t="shared" si="26"/>
        <v>0</v>
      </c>
      <c r="H143" s="264"/>
      <c r="I143" s="263">
        <f t="shared" si="23"/>
        <v>0</v>
      </c>
      <c r="J143" s="264"/>
      <c r="K143" s="263">
        <f t="shared" si="27"/>
        <v>0</v>
      </c>
      <c r="L143" s="266">
        <f t="shared" si="24"/>
        <v>0</v>
      </c>
      <c r="M143" s="267">
        <f t="shared" si="28"/>
        <v>0</v>
      </c>
      <c r="N143" s="285"/>
    </row>
    <row r="144" spans="2:14" s="1" customFormat="1" ht="13.8" x14ac:dyDescent="0.25">
      <c r="B144" s="287" t="s">
        <v>351</v>
      </c>
      <c r="C144" s="279" t="s">
        <v>352</v>
      </c>
      <c r="D144" s="280">
        <v>6461.32</v>
      </c>
      <c r="E144" s="281">
        <f t="shared" si="25"/>
        <v>1.1820967422396078E-3</v>
      </c>
      <c r="F144" s="264"/>
      <c r="G144" s="263">
        <f t="shared" si="26"/>
        <v>0</v>
      </c>
      <c r="H144" s="282">
        <v>460.87</v>
      </c>
      <c r="I144" s="281">
        <f t="shared" si="23"/>
        <v>8.4316041551257034E-5</v>
      </c>
      <c r="J144" s="264"/>
      <c r="K144" s="263">
        <f t="shared" si="27"/>
        <v>0</v>
      </c>
      <c r="L144" s="266">
        <f t="shared" si="24"/>
        <v>6922.19</v>
      </c>
      <c r="M144" s="267">
        <f t="shared" si="28"/>
        <v>1.2664127837908649E-3</v>
      </c>
      <c r="N144" s="285"/>
    </row>
    <row r="145" spans="2:14" s="1" customFormat="1" ht="13.8" x14ac:dyDescent="0.25">
      <c r="B145" s="287" t="s">
        <v>353</v>
      </c>
      <c r="C145" s="279" t="s">
        <v>354</v>
      </c>
      <c r="D145" s="280">
        <v>1245.43</v>
      </c>
      <c r="E145" s="281">
        <f t="shared" si="25"/>
        <v>2.2785108084531875E-4</v>
      </c>
      <c r="F145" s="264"/>
      <c r="G145" s="263">
        <f t="shared" si="26"/>
        <v>0</v>
      </c>
      <c r="H145" s="264"/>
      <c r="I145" s="263">
        <f t="shared" si="23"/>
        <v>0</v>
      </c>
      <c r="J145" s="264"/>
      <c r="K145" s="263">
        <f t="shared" si="27"/>
        <v>0</v>
      </c>
      <c r="L145" s="266">
        <f t="shared" si="24"/>
        <v>1245.43</v>
      </c>
      <c r="M145" s="267">
        <f t="shared" si="28"/>
        <v>2.2785108084531875E-4</v>
      </c>
      <c r="N145" s="285"/>
    </row>
    <row r="146" spans="2:14" s="1" customFormat="1" ht="13.8" x14ac:dyDescent="0.25">
      <c r="B146" s="287" t="s">
        <v>355</v>
      </c>
      <c r="C146" s="279" t="s">
        <v>356</v>
      </c>
      <c r="D146" s="280">
        <v>629.75</v>
      </c>
      <c r="E146" s="281">
        <f t="shared" si="25"/>
        <v>1.1521259176536576E-4</v>
      </c>
      <c r="F146" s="264"/>
      <c r="G146" s="263">
        <f t="shared" si="26"/>
        <v>0</v>
      </c>
      <c r="H146" s="282">
        <v>1247.69</v>
      </c>
      <c r="I146" s="281">
        <f t="shared" si="23"/>
        <v>2.2826454723259899E-4</v>
      </c>
      <c r="J146" s="264"/>
      <c r="K146" s="263">
        <f t="shared" si="27"/>
        <v>0</v>
      </c>
      <c r="L146" s="266">
        <f t="shared" si="24"/>
        <v>1877.44</v>
      </c>
      <c r="M146" s="267">
        <f t="shared" si="28"/>
        <v>3.4347713899796474E-4</v>
      </c>
      <c r="N146" s="285"/>
    </row>
    <row r="147" spans="2:14" s="1" customFormat="1" ht="13.8" x14ac:dyDescent="0.25">
      <c r="B147" s="287" t="s">
        <v>357</v>
      </c>
      <c r="C147" s="279" t="s">
        <v>358</v>
      </c>
      <c r="D147" s="262"/>
      <c r="E147" s="263">
        <f t="shared" si="25"/>
        <v>0</v>
      </c>
      <c r="F147" s="264"/>
      <c r="G147" s="263">
        <f t="shared" si="26"/>
        <v>0</v>
      </c>
      <c r="H147" s="264"/>
      <c r="I147" s="263">
        <f t="shared" si="23"/>
        <v>0</v>
      </c>
      <c r="J147" s="264"/>
      <c r="K147" s="263">
        <f t="shared" si="27"/>
        <v>0</v>
      </c>
      <c r="L147" s="266">
        <f t="shared" si="24"/>
        <v>0</v>
      </c>
      <c r="M147" s="267">
        <f t="shared" si="28"/>
        <v>0</v>
      </c>
      <c r="N147" s="285"/>
    </row>
    <row r="148" spans="2:14" s="1" customFormat="1" ht="13.8" x14ac:dyDescent="0.25">
      <c r="B148" s="287" t="s">
        <v>359</v>
      </c>
      <c r="C148" s="279" t="s">
        <v>360</v>
      </c>
      <c r="D148" s="262"/>
      <c r="E148" s="263">
        <f t="shared" si="25"/>
        <v>0</v>
      </c>
      <c r="F148" s="264"/>
      <c r="G148" s="263">
        <f t="shared" si="26"/>
        <v>0</v>
      </c>
      <c r="H148" s="282">
        <v>2069.35</v>
      </c>
      <c r="I148" s="281">
        <f t="shared" si="23"/>
        <v>3.7858702146829632E-4</v>
      </c>
      <c r="J148" s="264"/>
      <c r="K148" s="263">
        <f t="shared" si="27"/>
        <v>0</v>
      </c>
      <c r="L148" s="266">
        <f t="shared" si="24"/>
        <v>2069.35</v>
      </c>
      <c r="M148" s="267">
        <f t="shared" si="28"/>
        <v>3.7858702146829632E-4</v>
      </c>
      <c r="N148" s="285"/>
    </row>
    <row r="149" spans="2:14" s="1" customFormat="1" ht="13.8" x14ac:dyDescent="0.25">
      <c r="B149" s="287" t="s">
        <v>361</v>
      </c>
      <c r="C149" s="279" t="s">
        <v>362</v>
      </c>
      <c r="D149" s="262"/>
      <c r="E149" s="263">
        <f t="shared" si="25"/>
        <v>0</v>
      </c>
      <c r="F149" s="264"/>
      <c r="G149" s="263">
        <f t="shared" si="26"/>
        <v>0</v>
      </c>
      <c r="H149" s="282">
        <v>25067.65</v>
      </c>
      <c r="I149" s="281">
        <f t="shared" si="23"/>
        <v>4.5861197712855437E-3</v>
      </c>
      <c r="J149" s="264"/>
      <c r="K149" s="263">
        <f t="shared" si="27"/>
        <v>0</v>
      </c>
      <c r="L149" s="266">
        <f t="shared" si="24"/>
        <v>25067.65</v>
      </c>
      <c r="M149" s="267">
        <f t="shared" si="28"/>
        <v>4.5861197712855437E-3</v>
      </c>
      <c r="N149" s="285"/>
    </row>
    <row r="150" spans="2:14" s="1" customFormat="1" ht="13.8" x14ac:dyDescent="0.25">
      <c r="B150" s="287" t="s">
        <v>363</v>
      </c>
      <c r="C150" s="279" t="s">
        <v>364</v>
      </c>
      <c r="D150" s="262"/>
      <c r="E150" s="263">
        <f t="shared" si="25"/>
        <v>0</v>
      </c>
      <c r="F150" s="264"/>
      <c r="G150" s="263">
        <f t="shared" si="26"/>
        <v>0</v>
      </c>
      <c r="H150" s="282">
        <v>5690</v>
      </c>
      <c r="I150" s="281">
        <f t="shared" si="23"/>
        <v>1.0409839573559843E-3</v>
      </c>
      <c r="J150" s="264"/>
      <c r="K150" s="263">
        <f t="shared" si="27"/>
        <v>0</v>
      </c>
      <c r="L150" s="266">
        <f t="shared" si="24"/>
        <v>5690</v>
      </c>
      <c r="M150" s="267">
        <f t="shared" si="28"/>
        <v>1.0409839573559843E-3</v>
      </c>
      <c r="N150" s="285"/>
    </row>
    <row r="151" spans="2:14" s="1" customFormat="1" ht="13.8" x14ac:dyDescent="0.25">
      <c r="B151" s="287" t="s">
        <v>365</v>
      </c>
      <c r="C151" s="283" t="s">
        <v>366</v>
      </c>
      <c r="D151" s="280">
        <v>19716.349999999999</v>
      </c>
      <c r="E151" s="281">
        <f t="shared" si="25"/>
        <v>3.6071008871029282E-3</v>
      </c>
      <c r="F151" s="264"/>
      <c r="G151" s="263">
        <f t="shared" si="26"/>
        <v>0</v>
      </c>
      <c r="H151" s="282">
        <v>12435.31</v>
      </c>
      <c r="I151" s="281">
        <f t="shared" si="23"/>
        <v>2.27503659310166E-3</v>
      </c>
      <c r="J151" s="282">
        <v>9138.69</v>
      </c>
      <c r="K151" s="281">
        <f t="shared" si="27"/>
        <v>1.6719208578645979E-3</v>
      </c>
      <c r="L151" s="266">
        <f t="shared" si="24"/>
        <v>41290.35</v>
      </c>
      <c r="M151" s="267">
        <f t="shared" si="28"/>
        <v>7.5540583380691861E-3</v>
      </c>
      <c r="N151" s="285"/>
    </row>
    <row r="152" spans="2:14" s="1" customFormat="1" ht="13.8" x14ac:dyDescent="0.25">
      <c r="B152" s="287" t="s">
        <v>367</v>
      </c>
      <c r="C152" s="283" t="s">
        <v>142</v>
      </c>
      <c r="D152" s="262"/>
      <c r="E152" s="263">
        <f t="shared" si="25"/>
        <v>0</v>
      </c>
      <c r="F152" s="264"/>
      <c r="G152" s="263">
        <f t="shared" si="26"/>
        <v>0</v>
      </c>
      <c r="H152" s="264"/>
      <c r="I152" s="263">
        <f t="shared" si="23"/>
        <v>0</v>
      </c>
      <c r="J152" s="264"/>
      <c r="K152" s="263">
        <f t="shared" si="27"/>
        <v>0</v>
      </c>
      <c r="L152" s="266">
        <f t="shared" si="24"/>
        <v>0</v>
      </c>
      <c r="M152" s="267">
        <f t="shared" si="28"/>
        <v>0</v>
      </c>
      <c r="N152" s="285"/>
    </row>
    <row r="153" spans="2:14" s="1" customFormat="1" ht="13.8" x14ac:dyDescent="0.25">
      <c r="B153" s="287" t="s">
        <v>368</v>
      </c>
      <c r="C153" s="283" t="s">
        <v>142</v>
      </c>
      <c r="D153" s="262"/>
      <c r="E153" s="263">
        <f t="shared" si="25"/>
        <v>0</v>
      </c>
      <c r="F153" s="264"/>
      <c r="G153" s="263">
        <f t="shared" si="26"/>
        <v>0</v>
      </c>
      <c r="H153" s="264"/>
      <c r="I153" s="263">
        <f t="shared" si="23"/>
        <v>0</v>
      </c>
      <c r="J153" s="264"/>
      <c r="K153" s="263">
        <f t="shared" si="27"/>
        <v>0</v>
      </c>
      <c r="L153" s="266">
        <f t="shared" si="24"/>
        <v>0</v>
      </c>
      <c r="M153" s="267">
        <f t="shared" si="28"/>
        <v>0</v>
      </c>
      <c r="N153" s="285"/>
    </row>
    <row r="154" spans="2:14" s="252" customFormat="1" ht="13.2" x14ac:dyDescent="0.25">
      <c r="B154" s="271" t="s">
        <v>369</v>
      </c>
      <c r="C154" s="284" t="s">
        <v>370</v>
      </c>
      <c r="D154" s="273">
        <f>SUM(D155:D164)</f>
        <v>42502.71</v>
      </c>
      <c r="E154" s="274">
        <f t="shared" si="25"/>
        <v>7.7758592713802763E-3</v>
      </c>
      <c r="F154" s="275">
        <f>SUM(F155:F164)</f>
        <v>0</v>
      </c>
      <c r="G154" s="276">
        <f t="shared" si="26"/>
        <v>0</v>
      </c>
      <c r="H154" s="275">
        <f>SUM(H155:H164)</f>
        <v>0</v>
      </c>
      <c r="I154" s="276">
        <f t="shared" si="23"/>
        <v>0</v>
      </c>
      <c r="J154" s="274">
        <f>SUM(J155:J164)</f>
        <v>1399.53</v>
      </c>
      <c r="K154" s="274">
        <f t="shared" si="27"/>
        <v>2.5604363406650629E-4</v>
      </c>
      <c r="L154" s="275">
        <f t="shared" si="24"/>
        <v>43902.239999999998</v>
      </c>
      <c r="M154" s="278">
        <f t="shared" si="28"/>
        <v>8.0319029054467823E-3</v>
      </c>
      <c r="N154" s="285"/>
    </row>
    <row r="155" spans="2:14" s="1" customFormat="1" ht="13.8" x14ac:dyDescent="0.25">
      <c r="B155" s="287" t="s">
        <v>371</v>
      </c>
      <c r="C155" s="279" t="s">
        <v>372</v>
      </c>
      <c r="D155" s="292">
        <v>1769.02</v>
      </c>
      <c r="E155" s="281">
        <f t="shared" si="25"/>
        <v>3.2364172939224663E-4</v>
      </c>
      <c r="F155" s="290"/>
      <c r="G155" s="263">
        <f t="shared" si="26"/>
        <v>0</v>
      </c>
      <c r="H155" s="290"/>
      <c r="I155" s="263">
        <f t="shared" si="23"/>
        <v>0</v>
      </c>
      <c r="J155" s="293">
        <v>662.16</v>
      </c>
      <c r="K155" s="281">
        <f t="shared" si="27"/>
        <v>1.2114199247853051E-4</v>
      </c>
      <c r="L155" s="266">
        <f t="shared" si="24"/>
        <v>2431.1799999999998</v>
      </c>
      <c r="M155" s="267">
        <f t="shared" si="28"/>
        <v>4.4478372187077716E-4</v>
      </c>
      <c r="N155" s="285"/>
    </row>
    <row r="156" spans="2:14" s="1" customFormat="1" ht="13.8" x14ac:dyDescent="0.25">
      <c r="B156" s="287" t="s">
        <v>373</v>
      </c>
      <c r="C156" s="279" t="s">
        <v>374</v>
      </c>
      <c r="D156" s="289"/>
      <c r="E156" s="263">
        <f t="shared" si="25"/>
        <v>0</v>
      </c>
      <c r="F156" s="290"/>
      <c r="G156" s="263">
        <f t="shared" si="26"/>
        <v>0</v>
      </c>
      <c r="H156" s="290"/>
      <c r="I156" s="263">
        <f t="shared" si="23"/>
        <v>0</v>
      </c>
      <c r="J156" s="290"/>
      <c r="K156" s="263">
        <f t="shared" si="27"/>
        <v>0</v>
      </c>
      <c r="L156" s="266">
        <f t="shared" si="24"/>
        <v>0</v>
      </c>
      <c r="M156" s="267">
        <f t="shared" si="28"/>
        <v>0</v>
      </c>
      <c r="N156" s="285"/>
    </row>
    <row r="157" spans="2:14" s="1" customFormat="1" ht="13.8" x14ac:dyDescent="0.25">
      <c r="B157" s="287" t="s">
        <v>375</v>
      </c>
      <c r="C157" s="279" t="s">
        <v>376</v>
      </c>
      <c r="D157" s="262"/>
      <c r="E157" s="263">
        <f t="shared" si="25"/>
        <v>0</v>
      </c>
      <c r="F157" s="264"/>
      <c r="G157" s="263">
        <f t="shared" si="26"/>
        <v>0</v>
      </c>
      <c r="H157" s="264"/>
      <c r="I157" s="263">
        <f t="shared" si="23"/>
        <v>0</v>
      </c>
      <c r="J157" s="264"/>
      <c r="K157" s="263">
        <f t="shared" si="27"/>
        <v>0</v>
      </c>
      <c r="L157" s="266">
        <f t="shared" si="24"/>
        <v>0</v>
      </c>
      <c r="M157" s="267">
        <f t="shared" si="28"/>
        <v>0</v>
      </c>
      <c r="N157" s="285"/>
    </row>
    <row r="158" spans="2:14" s="1" customFormat="1" ht="13.8" x14ac:dyDescent="0.25">
      <c r="B158" s="287" t="s">
        <v>377</v>
      </c>
      <c r="C158" s="279" t="s">
        <v>378</v>
      </c>
      <c r="D158" s="262"/>
      <c r="E158" s="263">
        <f t="shared" si="25"/>
        <v>0</v>
      </c>
      <c r="F158" s="264"/>
      <c r="G158" s="263">
        <f t="shared" si="26"/>
        <v>0</v>
      </c>
      <c r="H158" s="264"/>
      <c r="I158" s="263">
        <f t="shared" si="23"/>
        <v>0</v>
      </c>
      <c r="J158" s="264"/>
      <c r="K158" s="263">
        <f t="shared" si="27"/>
        <v>0</v>
      </c>
      <c r="L158" s="266">
        <f t="shared" si="24"/>
        <v>0</v>
      </c>
      <c r="M158" s="267">
        <f t="shared" si="28"/>
        <v>0</v>
      </c>
      <c r="N158" s="285"/>
    </row>
    <row r="159" spans="2:14" s="1" customFormat="1" ht="13.8" x14ac:dyDescent="0.25">
      <c r="B159" s="287" t="s">
        <v>379</v>
      </c>
      <c r="C159" s="279" t="s">
        <v>380</v>
      </c>
      <c r="D159" s="280">
        <v>881.6</v>
      </c>
      <c r="E159" s="281">
        <f t="shared" si="25"/>
        <v>1.6128848098506782E-4</v>
      </c>
      <c r="F159" s="264"/>
      <c r="G159" s="263">
        <f t="shared" si="26"/>
        <v>0</v>
      </c>
      <c r="H159" s="264"/>
      <c r="I159" s="263">
        <f t="shared" si="23"/>
        <v>0</v>
      </c>
      <c r="J159" s="264"/>
      <c r="K159" s="263">
        <f t="shared" si="27"/>
        <v>0</v>
      </c>
      <c r="L159" s="266">
        <f t="shared" si="24"/>
        <v>881.6</v>
      </c>
      <c r="M159" s="267">
        <f t="shared" si="28"/>
        <v>1.6128848098506782E-4</v>
      </c>
      <c r="N159" s="285"/>
    </row>
    <row r="160" spans="2:14" s="1" customFormat="1" ht="13.8" x14ac:dyDescent="0.25">
      <c r="B160" s="287" t="s">
        <v>381</v>
      </c>
      <c r="C160" s="279" t="s">
        <v>382</v>
      </c>
      <c r="D160" s="280">
        <v>26280.3</v>
      </c>
      <c r="E160" s="281">
        <f t="shared" si="25"/>
        <v>4.8079737600180096E-3</v>
      </c>
      <c r="F160" s="264"/>
      <c r="G160" s="263">
        <f t="shared" si="26"/>
        <v>0</v>
      </c>
      <c r="H160" s="264"/>
      <c r="I160" s="263">
        <f t="shared" si="23"/>
        <v>0</v>
      </c>
      <c r="J160" s="264"/>
      <c r="K160" s="263">
        <f t="shared" si="27"/>
        <v>0</v>
      </c>
      <c r="L160" s="266">
        <f t="shared" si="24"/>
        <v>26280.3</v>
      </c>
      <c r="M160" s="267">
        <f t="shared" si="28"/>
        <v>4.8079737600180096E-3</v>
      </c>
      <c r="N160" s="285"/>
    </row>
    <row r="161" spans="2:38" s="1" customFormat="1" ht="13.8" x14ac:dyDescent="0.25">
      <c r="B161" s="287" t="s">
        <v>383</v>
      </c>
      <c r="C161" s="279" t="s">
        <v>384</v>
      </c>
      <c r="D161" s="280">
        <v>3188.58</v>
      </c>
      <c r="E161" s="281">
        <f t="shared" si="25"/>
        <v>5.8334984652832068E-4</v>
      </c>
      <c r="F161" s="264"/>
      <c r="G161" s="263">
        <f t="shared" si="26"/>
        <v>0</v>
      </c>
      <c r="H161" s="264"/>
      <c r="I161" s="263">
        <f t="shared" si="23"/>
        <v>0</v>
      </c>
      <c r="J161" s="282">
        <v>737.37</v>
      </c>
      <c r="K161" s="281">
        <f t="shared" si="27"/>
        <v>1.349016415879758E-4</v>
      </c>
      <c r="L161" s="266">
        <f t="shared" si="24"/>
        <v>3925.95</v>
      </c>
      <c r="M161" s="267">
        <f t="shared" si="28"/>
        <v>7.1825148811629645E-4</v>
      </c>
      <c r="N161" s="285"/>
    </row>
    <row r="162" spans="2:38" s="294" customFormat="1" ht="15.6" x14ac:dyDescent="0.25">
      <c r="B162" s="287" t="s">
        <v>385</v>
      </c>
      <c r="C162" s="279" t="s">
        <v>386</v>
      </c>
      <c r="D162" s="289"/>
      <c r="E162" s="263">
        <f t="shared" si="25"/>
        <v>0</v>
      </c>
      <c r="F162" s="290"/>
      <c r="G162" s="263">
        <f t="shared" si="26"/>
        <v>0</v>
      </c>
      <c r="H162" s="290"/>
      <c r="I162" s="263">
        <f t="shared" si="23"/>
        <v>0</v>
      </c>
      <c r="J162" s="290"/>
      <c r="K162" s="263">
        <f t="shared" si="27"/>
        <v>0</v>
      </c>
      <c r="L162" s="266">
        <f t="shared" si="24"/>
        <v>0</v>
      </c>
      <c r="M162" s="267">
        <f t="shared" si="28"/>
        <v>0</v>
      </c>
      <c r="N162" s="295"/>
      <c r="O162" s="296"/>
      <c r="P162" s="296"/>
      <c r="Q162" s="296"/>
      <c r="R162" s="296"/>
      <c r="S162" s="296"/>
      <c r="T162" s="296"/>
      <c r="U162" s="296"/>
      <c r="V162" s="296"/>
      <c r="W162" s="296"/>
      <c r="X162" s="296"/>
      <c r="Y162" s="296"/>
      <c r="Z162" s="296"/>
      <c r="AA162" s="296"/>
      <c r="AB162" s="296"/>
      <c r="AC162" s="296"/>
      <c r="AD162" s="296"/>
      <c r="AE162" s="296"/>
      <c r="AF162" s="296"/>
      <c r="AG162" s="296"/>
      <c r="AH162" s="296"/>
      <c r="AI162" s="296"/>
      <c r="AJ162" s="296"/>
      <c r="AK162" s="296"/>
      <c r="AL162" s="296"/>
    </row>
    <row r="163" spans="2:38" s="1" customFormat="1" ht="13.8" x14ac:dyDescent="0.25">
      <c r="B163" s="287" t="s">
        <v>387</v>
      </c>
      <c r="C163" s="283" t="s">
        <v>388</v>
      </c>
      <c r="D163" s="280">
        <v>10383.209999999999</v>
      </c>
      <c r="E163" s="281">
        <f t="shared" si="25"/>
        <v>1.8996054544566309E-3</v>
      </c>
      <c r="F163" s="264"/>
      <c r="G163" s="263">
        <f t="shared" si="26"/>
        <v>0</v>
      </c>
      <c r="H163" s="264"/>
      <c r="I163" s="263">
        <f t="shared" si="23"/>
        <v>0</v>
      </c>
      <c r="J163" s="264"/>
      <c r="K163" s="263">
        <f t="shared" si="27"/>
        <v>0</v>
      </c>
      <c r="L163" s="266">
        <f t="shared" si="24"/>
        <v>10383.209999999999</v>
      </c>
      <c r="M163" s="267">
        <f t="shared" si="28"/>
        <v>1.8996054544566309E-3</v>
      </c>
      <c r="N163" s="285"/>
    </row>
    <row r="164" spans="2:38" s="1" customFormat="1" ht="13.8" x14ac:dyDescent="0.25">
      <c r="B164" s="287" t="s">
        <v>389</v>
      </c>
      <c r="C164" s="283" t="s">
        <v>142</v>
      </c>
      <c r="D164" s="262"/>
      <c r="E164" s="263">
        <f t="shared" si="25"/>
        <v>0</v>
      </c>
      <c r="F164" s="264"/>
      <c r="G164" s="263">
        <f t="shared" si="26"/>
        <v>0</v>
      </c>
      <c r="H164" s="264"/>
      <c r="I164" s="263">
        <f t="shared" si="23"/>
        <v>0</v>
      </c>
      <c r="J164" s="264"/>
      <c r="K164" s="263">
        <f t="shared" si="27"/>
        <v>0</v>
      </c>
      <c r="L164" s="266">
        <f t="shared" si="24"/>
        <v>0</v>
      </c>
      <c r="M164" s="267">
        <f t="shared" si="28"/>
        <v>0</v>
      </c>
      <c r="N164" s="285"/>
    </row>
    <row r="165" spans="2:38" s="252" customFormat="1" ht="13.2" x14ac:dyDescent="0.25">
      <c r="B165" s="271" t="s">
        <v>390</v>
      </c>
      <c r="C165" s="284" t="s">
        <v>391</v>
      </c>
      <c r="D165" s="297">
        <f>SUM(D166:D167)</f>
        <v>0</v>
      </c>
      <c r="E165" s="276">
        <f t="shared" si="25"/>
        <v>0</v>
      </c>
      <c r="F165" s="275">
        <f>SUM(F166:F167)</f>
        <v>0</v>
      </c>
      <c r="G165" s="276">
        <f t="shared" si="26"/>
        <v>0</v>
      </c>
      <c r="H165" s="275">
        <f>SUM(H166:H167)</f>
        <v>0</v>
      </c>
      <c r="I165" s="276">
        <f t="shared" si="23"/>
        <v>0</v>
      </c>
      <c r="J165" s="275">
        <f>SUM(J166:J167)</f>
        <v>0</v>
      </c>
      <c r="K165" s="276">
        <f t="shared" si="27"/>
        <v>0</v>
      </c>
      <c r="L165" s="275">
        <f t="shared" si="24"/>
        <v>0</v>
      </c>
      <c r="M165" s="278">
        <f t="shared" si="28"/>
        <v>0</v>
      </c>
      <c r="N165" s="285"/>
    </row>
    <row r="166" spans="2:38" s="1" customFormat="1" ht="13.8" x14ac:dyDescent="0.25">
      <c r="B166" s="260" t="s">
        <v>392</v>
      </c>
      <c r="C166" s="279" t="s">
        <v>393</v>
      </c>
      <c r="D166" s="262"/>
      <c r="E166" s="263">
        <f t="shared" si="25"/>
        <v>0</v>
      </c>
      <c r="F166" s="264"/>
      <c r="G166" s="263">
        <f t="shared" si="26"/>
        <v>0</v>
      </c>
      <c r="H166" s="264"/>
      <c r="I166" s="263">
        <f t="shared" si="23"/>
        <v>0</v>
      </c>
      <c r="J166" s="264"/>
      <c r="K166" s="263">
        <f t="shared" si="27"/>
        <v>0</v>
      </c>
      <c r="L166" s="266">
        <f t="shared" si="24"/>
        <v>0</v>
      </c>
      <c r="M166" s="267">
        <f t="shared" si="28"/>
        <v>0</v>
      </c>
      <c r="N166" s="285"/>
    </row>
    <row r="167" spans="2:38" s="1" customFormat="1" ht="13.8" x14ac:dyDescent="0.25">
      <c r="B167" s="260" t="s">
        <v>394</v>
      </c>
      <c r="C167" s="283" t="s">
        <v>395</v>
      </c>
      <c r="D167" s="262"/>
      <c r="E167" s="263">
        <f t="shared" si="25"/>
        <v>0</v>
      </c>
      <c r="F167" s="264"/>
      <c r="G167" s="263">
        <f t="shared" si="26"/>
        <v>0</v>
      </c>
      <c r="H167" s="264"/>
      <c r="I167" s="263">
        <f t="shared" si="23"/>
        <v>0</v>
      </c>
      <c r="J167" s="264"/>
      <c r="K167" s="263">
        <f t="shared" si="27"/>
        <v>0</v>
      </c>
      <c r="L167" s="266">
        <f t="shared" si="24"/>
        <v>0</v>
      </c>
      <c r="M167" s="267">
        <f t="shared" si="28"/>
        <v>0</v>
      </c>
      <c r="N167" s="285"/>
    </row>
    <row r="168" spans="2:38" s="252" customFormat="1" ht="13.2" x14ac:dyDescent="0.25">
      <c r="B168" s="271" t="s">
        <v>396</v>
      </c>
      <c r="C168" s="284" t="s">
        <v>397</v>
      </c>
      <c r="D168" s="273">
        <f>SUM(D169:D184)</f>
        <v>378899.04</v>
      </c>
      <c r="E168" s="274">
        <f t="shared" si="25"/>
        <v>6.9319476642809033E-2</v>
      </c>
      <c r="F168" s="297">
        <f>SUM(F169:F184)</f>
        <v>0</v>
      </c>
      <c r="G168" s="276">
        <f t="shared" si="26"/>
        <v>0</v>
      </c>
      <c r="H168" s="273">
        <f>SUM(H169:H184)</f>
        <v>15753.27</v>
      </c>
      <c r="I168" s="274">
        <f t="shared" ref="I168:I185" si="29">IFERROR(H168/$L$185,"-")</f>
        <v>2.8820564755531299E-3</v>
      </c>
      <c r="J168" s="273">
        <f>SUM(J169:J184)</f>
        <v>68053.09</v>
      </c>
      <c r="K168" s="274">
        <f t="shared" si="27"/>
        <v>1.2450294365290503E-2</v>
      </c>
      <c r="L168" s="297">
        <f t="shared" ref="L168:L185" si="30">SUM(D168,F168,H168,J168)</f>
        <v>462705.4</v>
      </c>
      <c r="M168" s="278">
        <f t="shared" si="28"/>
        <v>8.4651827483652672E-2</v>
      </c>
      <c r="N168" s="285"/>
    </row>
    <row r="169" spans="2:38" s="252" customFormat="1" ht="13.2" x14ac:dyDescent="0.25">
      <c r="B169" s="287" t="s">
        <v>398</v>
      </c>
      <c r="C169" s="279" t="s">
        <v>399</v>
      </c>
      <c r="D169" s="280">
        <v>13868.78</v>
      </c>
      <c r="E169" s="281">
        <f t="shared" si="25"/>
        <v>2.5372895409665253E-3</v>
      </c>
      <c r="F169" s="262"/>
      <c r="G169" s="263">
        <f t="shared" si="26"/>
        <v>0</v>
      </c>
      <c r="H169" s="280">
        <v>376.7</v>
      </c>
      <c r="I169" s="281">
        <f t="shared" si="29"/>
        <v>6.8917162871001643E-5</v>
      </c>
      <c r="J169" s="262"/>
      <c r="K169" s="263">
        <f t="shared" si="27"/>
        <v>0</v>
      </c>
      <c r="L169" s="298">
        <f t="shared" si="30"/>
        <v>14245.480000000001</v>
      </c>
      <c r="M169" s="267">
        <f t="shared" si="28"/>
        <v>2.6062067038375271E-3</v>
      </c>
      <c r="N169" s="285"/>
    </row>
    <row r="170" spans="2:38" s="252" customFormat="1" ht="13.2" x14ac:dyDescent="0.25">
      <c r="B170" s="287" t="s">
        <v>400</v>
      </c>
      <c r="C170" s="279" t="s">
        <v>401</v>
      </c>
      <c r="D170" s="280">
        <v>6883.67</v>
      </c>
      <c r="E170" s="281">
        <f t="shared" si="25"/>
        <v>1.2593655602342125E-3</v>
      </c>
      <c r="F170" s="262"/>
      <c r="G170" s="263">
        <f t="shared" si="26"/>
        <v>0</v>
      </c>
      <c r="H170" s="262"/>
      <c r="I170" s="263">
        <f t="shared" si="29"/>
        <v>0</v>
      </c>
      <c r="J170" s="262"/>
      <c r="K170" s="263">
        <f t="shared" si="27"/>
        <v>0</v>
      </c>
      <c r="L170" s="298">
        <f t="shared" si="30"/>
        <v>6883.67</v>
      </c>
      <c r="M170" s="267">
        <f t="shared" si="28"/>
        <v>1.2593655602342125E-3</v>
      </c>
      <c r="N170" s="285"/>
    </row>
    <row r="171" spans="2:38" s="252" customFormat="1" ht="13.2" x14ac:dyDescent="0.25">
      <c r="B171" s="287" t="s">
        <v>402</v>
      </c>
      <c r="C171" s="279" t="s">
        <v>403</v>
      </c>
      <c r="D171" s="262"/>
      <c r="E171" s="263">
        <f t="shared" si="25"/>
        <v>0</v>
      </c>
      <c r="F171" s="262"/>
      <c r="G171" s="263">
        <f t="shared" si="26"/>
        <v>0</v>
      </c>
      <c r="H171" s="280">
        <v>1600</v>
      </c>
      <c r="I171" s="281">
        <f t="shared" si="29"/>
        <v>2.9271956621609402E-4</v>
      </c>
      <c r="J171" s="262"/>
      <c r="K171" s="263">
        <f t="shared" si="27"/>
        <v>0</v>
      </c>
      <c r="L171" s="298">
        <f t="shared" si="30"/>
        <v>1600</v>
      </c>
      <c r="M171" s="267">
        <f t="shared" si="28"/>
        <v>2.9271956621609402E-4</v>
      </c>
      <c r="N171" s="285"/>
    </row>
    <row r="172" spans="2:38" s="252" customFormat="1" ht="13.2" x14ac:dyDescent="0.25">
      <c r="B172" s="287" t="s">
        <v>404</v>
      </c>
      <c r="C172" s="279" t="s">
        <v>405</v>
      </c>
      <c r="D172" s="262"/>
      <c r="E172" s="263">
        <f t="shared" si="25"/>
        <v>0</v>
      </c>
      <c r="F172" s="262"/>
      <c r="G172" s="263">
        <f t="shared" si="26"/>
        <v>0</v>
      </c>
      <c r="H172" s="280">
        <v>1600</v>
      </c>
      <c r="I172" s="281">
        <f t="shared" si="29"/>
        <v>2.9271956621609402E-4</v>
      </c>
      <c r="J172" s="262"/>
      <c r="K172" s="263">
        <f t="shared" si="27"/>
        <v>0</v>
      </c>
      <c r="L172" s="298">
        <f t="shared" si="30"/>
        <v>1600</v>
      </c>
      <c r="M172" s="267">
        <f t="shared" si="28"/>
        <v>2.9271956621609402E-4</v>
      </c>
      <c r="N172" s="285"/>
    </row>
    <row r="173" spans="2:38" s="252" customFormat="1" ht="13.2" x14ac:dyDescent="0.25">
      <c r="B173" s="287" t="s">
        <v>406</v>
      </c>
      <c r="C173" s="279" t="s">
        <v>407</v>
      </c>
      <c r="D173" s="262"/>
      <c r="E173" s="263">
        <f t="shared" ref="E173:E185" si="31">IFERROR(D173/$L$185,"-")</f>
        <v>0</v>
      </c>
      <c r="F173" s="262"/>
      <c r="G173" s="263">
        <f t="shared" ref="G173:G185" si="32">IFERROR(F173/$L$185,"-")</f>
        <v>0</v>
      </c>
      <c r="H173" s="280">
        <v>850</v>
      </c>
      <c r="I173" s="281">
        <f t="shared" si="29"/>
        <v>1.5550726955229996E-4</v>
      </c>
      <c r="J173" s="262"/>
      <c r="K173" s="263">
        <f t="shared" ref="K173:K185" si="33">IFERROR(J173/$L$185,"-")</f>
        <v>0</v>
      </c>
      <c r="L173" s="298">
        <f t="shared" si="30"/>
        <v>850</v>
      </c>
      <c r="M173" s="267">
        <f t="shared" ref="M173:M185" si="34">IFERROR(L173/$L$185,"-")</f>
        <v>1.5550726955229996E-4</v>
      </c>
      <c r="N173" s="285"/>
    </row>
    <row r="174" spans="2:38" s="252" customFormat="1" ht="13.2" x14ac:dyDescent="0.25">
      <c r="B174" s="287" t="s">
        <v>408</v>
      </c>
      <c r="C174" s="279" t="s">
        <v>409</v>
      </c>
      <c r="D174" s="280">
        <v>2625.18</v>
      </c>
      <c r="E174" s="281">
        <f t="shared" si="31"/>
        <v>4.8027596927447856E-4</v>
      </c>
      <c r="F174" s="262"/>
      <c r="G174" s="263">
        <f t="shared" si="32"/>
        <v>0</v>
      </c>
      <c r="H174" s="262"/>
      <c r="I174" s="263">
        <f t="shared" si="29"/>
        <v>0</v>
      </c>
      <c r="J174" s="262"/>
      <c r="K174" s="263">
        <f t="shared" si="33"/>
        <v>0</v>
      </c>
      <c r="L174" s="298">
        <f t="shared" si="30"/>
        <v>2625.18</v>
      </c>
      <c r="M174" s="267">
        <f t="shared" si="34"/>
        <v>4.8027596927447856E-4</v>
      </c>
      <c r="N174" s="285"/>
    </row>
    <row r="175" spans="2:38" s="252" customFormat="1" ht="13.2" x14ac:dyDescent="0.25">
      <c r="B175" s="287" t="s">
        <v>410</v>
      </c>
      <c r="C175" s="279" t="s">
        <v>411</v>
      </c>
      <c r="D175" s="262"/>
      <c r="E175" s="263">
        <f t="shared" si="31"/>
        <v>0</v>
      </c>
      <c r="F175" s="262"/>
      <c r="G175" s="263">
        <f t="shared" si="32"/>
        <v>0</v>
      </c>
      <c r="H175" s="262"/>
      <c r="I175" s="263">
        <f t="shared" si="29"/>
        <v>0</v>
      </c>
      <c r="J175" s="280">
        <v>7000</v>
      </c>
      <c r="K175" s="281">
        <f t="shared" si="33"/>
        <v>1.2806481021954113E-3</v>
      </c>
      <c r="L175" s="298">
        <f t="shared" si="30"/>
        <v>7000</v>
      </c>
      <c r="M175" s="267">
        <f t="shared" si="34"/>
        <v>1.2806481021954113E-3</v>
      </c>
      <c r="N175" s="285"/>
    </row>
    <row r="176" spans="2:38" s="252" customFormat="1" ht="13.2" x14ac:dyDescent="0.25">
      <c r="B176" s="287" t="s">
        <v>412</v>
      </c>
      <c r="C176" s="279" t="s">
        <v>413</v>
      </c>
      <c r="D176" s="262"/>
      <c r="E176" s="263">
        <f t="shared" si="31"/>
        <v>0</v>
      </c>
      <c r="F176" s="262"/>
      <c r="G176" s="263">
        <f t="shared" si="32"/>
        <v>0</v>
      </c>
      <c r="H176" s="262"/>
      <c r="I176" s="263">
        <f t="shared" si="29"/>
        <v>0</v>
      </c>
      <c r="J176" s="280">
        <v>93.85</v>
      </c>
      <c r="K176" s="281">
        <f t="shared" si="33"/>
        <v>1.7169832055862765E-5</v>
      </c>
      <c r="L176" s="298">
        <f t="shared" si="30"/>
        <v>93.85</v>
      </c>
      <c r="M176" s="267">
        <f t="shared" si="34"/>
        <v>1.7169832055862765E-5</v>
      </c>
      <c r="N176" s="285"/>
    </row>
    <row r="177" spans="2:14" s="252" customFormat="1" ht="13.2" x14ac:dyDescent="0.25">
      <c r="B177" s="287" t="s">
        <v>414</v>
      </c>
      <c r="C177" s="279" t="s">
        <v>415</v>
      </c>
      <c r="D177" s="262"/>
      <c r="E177" s="263">
        <f t="shared" si="31"/>
        <v>0</v>
      </c>
      <c r="F177" s="262"/>
      <c r="G177" s="263">
        <f t="shared" si="32"/>
        <v>0</v>
      </c>
      <c r="H177" s="262"/>
      <c r="I177" s="263">
        <f t="shared" si="29"/>
        <v>0</v>
      </c>
      <c r="J177" s="262"/>
      <c r="K177" s="263">
        <f t="shared" si="33"/>
        <v>0</v>
      </c>
      <c r="L177" s="298">
        <f t="shared" si="30"/>
        <v>0</v>
      </c>
      <c r="M177" s="267">
        <f t="shared" si="34"/>
        <v>0</v>
      </c>
      <c r="N177" s="285"/>
    </row>
    <row r="178" spans="2:14" s="252" customFormat="1" ht="13.2" x14ac:dyDescent="0.25">
      <c r="B178" s="287" t="s">
        <v>416</v>
      </c>
      <c r="C178" s="279" t="s">
        <v>417</v>
      </c>
      <c r="D178" s="299"/>
      <c r="E178" s="300">
        <f t="shared" si="31"/>
        <v>0</v>
      </c>
      <c r="F178" s="299"/>
      <c r="G178" s="300">
        <f t="shared" si="32"/>
        <v>0</v>
      </c>
      <c r="H178" s="299"/>
      <c r="I178" s="300">
        <f t="shared" si="29"/>
        <v>0</v>
      </c>
      <c r="J178" s="301">
        <v>3614</v>
      </c>
      <c r="K178" s="302">
        <f t="shared" si="33"/>
        <v>6.6118032019060237E-4</v>
      </c>
      <c r="L178" s="303">
        <f t="shared" si="30"/>
        <v>3614</v>
      </c>
      <c r="M178" s="304">
        <f t="shared" si="34"/>
        <v>6.6118032019060237E-4</v>
      </c>
      <c r="N178" s="285"/>
    </row>
    <row r="179" spans="2:14" s="252" customFormat="1" ht="13.2" x14ac:dyDescent="0.25">
      <c r="B179" s="305" t="s">
        <v>418</v>
      </c>
      <c r="C179" s="279" t="s">
        <v>419</v>
      </c>
      <c r="D179" s="299"/>
      <c r="E179" s="300">
        <f t="shared" si="31"/>
        <v>0</v>
      </c>
      <c r="F179" s="306"/>
      <c r="G179" s="300">
        <f t="shared" si="32"/>
        <v>0</v>
      </c>
      <c r="H179" s="306"/>
      <c r="I179" s="300">
        <f t="shared" si="29"/>
        <v>0</v>
      </c>
      <c r="J179" s="307">
        <v>-23999.63</v>
      </c>
      <c r="K179" s="302">
        <f t="shared" si="33"/>
        <v>-4.3907258018417231E-3</v>
      </c>
      <c r="L179" s="308">
        <f t="shared" si="30"/>
        <v>-23999.63</v>
      </c>
      <c r="M179" s="304">
        <f t="shared" si="34"/>
        <v>-4.3907258018417231E-3</v>
      </c>
      <c r="N179" s="285"/>
    </row>
    <row r="180" spans="2:14" s="252" customFormat="1" ht="13.2" x14ac:dyDescent="0.25">
      <c r="B180" s="305" t="s">
        <v>420</v>
      </c>
      <c r="C180" s="279" t="s">
        <v>421</v>
      </c>
      <c r="D180" s="299"/>
      <c r="E180" s="300">
        <f t="shared" si="31"/>
        <v>0</v>
      </c>
      <c r="F180" s="306"/>
      <c r="G180" s="300">
        <f t="shared" si="32"/>
        <v>0</v>
      </c>
      <c r="H180" s="306"/>
      <c r="I180" s="300">
        <f t="shared" si="29"/>
        <v>0</v>
      </c>
      <c r="J180" s="307">
        <v>56.35</v>
      </c>
      <c r="K180" s="302">
        <f t="shared" si="33"/>
        <v>1.0309217222673062E-5</v>
      </c>
      <c r="L180" s="308">
        <f t="shared" si="30"/>
        <v>56.35</v>
      </c>
      <c r="M180" s="304">
        <f t="shared" si="34"/>
        <v>1.0309217222673062E-5</v>
      </c>
      <c r="N180" s="285"/>
    </row>
    <row r="181" spans="2:14" s="252" customFormat="1" ht="13.2" x14ac:dyDescent="0.25">
      <c r="B181" s="305" t="s">
        <v>422</v>
      </c>
      <c r="C181" s="279" t="s">
        <v>423</v>
      </c>
      <c r="D181" s="299"/>
      <c r="E181" s="300">
        <f t="shared" si="31"/>
        <v>0</v>
      </c>
      <c r="F181" s="306"/>
      <c r="G181" s="300">
        <f t="shared" si="32"/>
        <v>0</v>
      </c>
      <c r="H181" s="306"/>
      <c r="I181" s="300">
        <f t="shared" si="29"/>
        <v>0</v>
      </c>
      <c r="J181" s="306"/>
      <c r="K181" s="300">
        <f t="shared" si="33"/>
        <v>0</v>
      </c>
      <c r="L181" s="308">
        <f t="shared" si="30"/>
        <v>0</v>
      </c>
      <c r="M181" s="304">
        <f t="shared" si="34"/>
        <v>0</v>
      </c>
      <c r="N181" s="285"/>
    </row>
    <row r="182" spans="2:14" s="252" customFormat="1" ht="13.2" x14ac:dyDescent="0.25">
      <c r="B182" s="305" t="s">
        <v>424</v>
      </c>
      <c r="C182" s="279" t="s">
        <v>425</v>
      </c>
      <c r="D182" s="299"/>
      <c r="E182" s="300">
        <f t="shared" si="31"/>
        <v>0</v>
      </c>
      <c r="F182" s="306"/>
      <c r="G182" s="300">
        <f t="shared" si="32"/>
        <v>0</v>
      </c>
      <c r="H182" s="306"/>
      <c r="I182" s="300">
        <f t="shared" si="29"/>
        <v>0</v>
      </c>
      <c r="J182" s="306"/>
      <c r="K182" s="300">
        <f t="shared" si="33"/>
        <v>0</v>
      </c>
      <c r="L182" s="308">
        <f t="shared" si="30"/>
        <v>0</v>
      </c>
      <c r="M182" s="304">
        <f t="shared" si="34"/>
        <v>0</v>
      </c>
      <c r="N182" s="285"/>
    </row>
    <row r="183" spans="2:14" s="1" customFormat="1" ht="13.8" x14ac:dyDescent="0.25">
      <c r="B183" s="305" t="s">
        <v>426</v>
      </c>
      <c r="C183" s="283" t="s">
        <v>427</v>
      </c>
      <c r="D183" s="301">
        <v>355521.41</v>
      </c>
      <c r="E183" s="302">
        <f t="shared" si="31"/>
        <v>6.5042545572333813E-2</v>
      </c>
      <c r="F183" s="306"/>
      <c r="G183" s="300">
        <f t="shared" si="32"/>
        <v>0</v>
      </c>
      <c r="H183" s="307">
        <v>11326.57</v>
      </c>
      <c r="I183" s="302">
        <f t="shared" si="29"/>
        <v>2.0721929106976402E-3</v>
      </c>
      <c r="J183" s="307">
        <v>81288.52</v>
      </c>
      <c r="K183" s="302">
        <f t="shared" si="33"/>
        <v>1.4871712695467679E-2</v>
      </c>
      <c r="L183" s="308">
        <f t="shared" si="30"/>
        <v>448136.5</v>
      </c>
      <c r="M183" s="304">
        <f t="shared" si="34"/>
        <v>8.1986451178499134E-2</v>
      </c>
      <c r="N183" s="285"/>
    </row>
    <row r="184" spans="2:14" s="1" customFormat="1" ht="13.8" x14ac:dyDescent="0.25">
      <c r="B184" s="309" t="s">
        <v>428</v>
      </c>
      <c r="C184" s="310" t="s">
        <v>142</v>
      </c>
      <c r="D184" s="311"/>
      <c r="E184" s="312">
        <f t="shared" si="31"/>
        <v>0</v>
      </c>
      <c r="F184" s="313"/>
      <c r="G184" s="312">
        <f t="shared" si="32"/>
        <v>0</v>
      </c>
      <c r="H184" s="313"/>
      <c r="I184" s="312">
        <f t="shared" si="29"/>
        <v>0</v>
      </c>
      <c r="J184" s="313"/>
      <c r="K184" s="312">
        <f t="shared" si="33"/>
        <v>0</v>
      </c>
      <c r="L184" s="314">
        <f t="shared" si="30"/>
        <v>0</v>
      </c>
      <c r="M184" s="315">
        <f t="shared" si="34"/>
        <v>0</v>
      </c>
      <c r="N184" s="285"/>
    </row>
    <row r="185" spans="2:14" s="1" customFormat="1" ht="13.8" x14ac:dyDescent="0.25">
      <c r="B185" s="316"/>
      <c r="C185" s="317" t="s">
        <v>429</v>
      </c>
      <c r="D185" s="318">
        <f>SUM(D13,D20,D40,D43,D47,D51,D59,D87,D114,D127,D135,D141,D154,D165,D168)</f>
        <v>4837669.8</v>
      </c>
      <c r="E185" s="319">
        <f t="shared" si="31"/>
        <v>0.88505037834543643</v>
      </c>
      <c r="F185" s="320">
        <f>SUM(F13,F20,F40,F43,F47,F51,F59,F87,F114,F127,F135,F141,F154,F165,F168)</f>
        <v>0</v>
      </c>
      <c r="G185" s="319">
        <f t="shared" si="32"/>
        <v>0</v>
      </c>
      <c r="H185" s="320">
        <f>SUM(H13,H20,H40,H43,H47,H51,H59,H87,H114,H127,H135,H141,H154,H165,H168)</f>
        <v>426732.8000000001</v>
      </c>
      <c r="I185" s="319">
        <f t="shared" si="29"/>
        <v>7.8070650066362032E-2</v>
      </c>
      <c r="J185" s="320">
        <f>SUM(J13,J20,J40,J43,J47,J51,J59,J87,J114,J127,J135,J141,J154,J165,J168)</f>
        <v>201579.81</v>
      </c>
      <c r="K185" s="319">
        <f t="shared" si="33"/>
        <v>3.6878971588201657E-2</v>
      </c>
      <c r="L185" s="320">
        <f t="shared" si="30"/>
        <v>5465982.4099999992</v>
      </c>
      <c r="M185" s="321">
        <f t="shared" si="34"/>
        <v>1</v>
      </c>
    </row>
    <row r="186" spans="2:14" ht="12.75" customHeight="1" x14ac:dyDescent="0.25">
      <c r="D186" s="756"/>
    </row>
    <row r="187" spans="2:14" s="1" customFormat="1" ht="13.8" x14ac:dyDescent="0.25">
      <c r="B187" s="1058" t="s">
        <v>68</v>
      </c>
      <c r="C187" s="1058"/>
      <c r="D187" s="1058"/>
      <c r="E187" s="1058"/>
      <c r="F187" s="1058"/>
      <c r="G187" s="1058"/>
      <c r="H187" s="1058"/>
      <c r="I187" s="1058"/>
      <c r="J187" s="1058"/>
      <c r="K187" s="1058"/>
      <c r="L187" s="1058"/>
      <c r="M187" s="1058"/>
    </row>
    <row r="188" spans="2:14" s="1" customFormat="1" ht="13.8" x14ac:dyDescent="0.25">
      <c r="B188" s="1059" t="s">
        <v>430</v>
      </c>
      <c r="C188" s="1059"/>
      <c r="D188" s="1059"/>
      <c r="E188" s="1059"/>
      <c r="F188" s="1059"/>
      <c r="G188" s="1059"/>
      <c r="H188" s="1059"/>
      <c r="I188" s="1059"/>
      <c r="J188" s="1059"/>
      <c r="K188" s="1059"/>
      <c r="L188" s="1059"/>
      <c r="M188" s="1059"/>
    </row>
    <row r="189" spans="2:14" s="1" customFormat="1" ht="13.8" x14ac:dyDescent="0.25">
      <c r="B189" s="245" t="s">
        <v>431</v>
      </c>
    </row>
    <row r="190" spans="2:14" ht="12.75" customHeight="1" x14ac:dyDescent="0.25">
      <c r="D190" s="756"/>
      <c r="I190" s="756"/>
      <c r="J190" s="756"/>
    </row>
    <row r="191" spans="2:14" ht="12.75" customHeight="1" x14ac:dyDescent="0.25">
      <c r="D191" s="756"/>
      <c r="H191" s="756"/>
    </row>
    <row r="192" spans="2:14" ht="12.75" customHeight="1" x14ac:dyDescent="0.25">
      <c r="D192" s="756"/>
    </row>
    <row r="193" spans="4:4" ht="12.75" customHeight="1" x14ac:dyDescent="0.25">
      <c r="D193" s="756"/>
    </row>
    <row r="196" spans="4:4" ht="12.75" customHeight="1" x14ac:dyDescent="0.25">
      <c r="D196" s="756"/>
    </row>
  </sheetData>
  <mergeCells count="21">
    <mergeCell ref="G11:G12"/>
    <mergeCell ref="H11:H12"/>
    <mergeCell ref="I11:I12"/>
    <mergeCell ref="B187:M187"/>
    <mergeCell ref="B188:M188"/>
    <mergeCell ref="H8:M8"/>
    <mergeCell ref="B9:B12"/>
    <mergeCell ref="C9:C10"/>
    <mergeCell ref="D9:E10"/>
    <mergeCell ref="F9:G10"/>
    <mergeCell ref="H9:I10"/>
    <mergeCell ref="J9:K10"/>
    <mergeCell ref="L9:M10"/>
    <mergeCell ref="C11:C12"/>
    <mergeCell ref="J11:J12"/>
    <mergeCell ref="K11:K12"/>
    <mergeCell ref="L11:L12"/>
    <mergeCell ref="M11:M12"/>
    <mergeCell ref="D11:D12"/>
    <mergeCell ref="E11:E12"/>
    <mergeCell ref="F11:F12"/>
  </mergeCells>
  <pageMargins left="0.70833331346511796" right="0.70833331346511796" top="0.747916579246521" bottom="0.747916579246521" header="0.31527781486511203" footer="0.31527781486511203"/>
  <pageSetup paperSize="9" scale="20" fitToHeight="3"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CF220"/>
  <sheetViews>
    <sheetView zoomScale="85" zoomScaleNormal="85" workbookViewId="0">
      <selection activeCell="AH23" sqref="AH23"/>
    </sheetView>
  </sheetViews>
  <sheetFormatPr defaultColWidth="9.109375" defaultRowHeight="15" customHeight="1" x14ac:dyDescent="0.3"/>
  <cols>
    <col min="1" max="1" width="3.33203125" style="323" customWidth="1"/>
    <col min="2" max="2" width="10.44140625" style="323" customWidth="1"/>
    <col min="3" max="3" width="65.44140625" style="323" customWidth="1"/>
    <col min="4" max="4" width="13.33203125" style="323" customWidth="1"/>
    <col min="5" max="5" width="12.5546875" style="324" customWidth="1"/>
    <col min="6" max="59" width="12.5546875" style="323" customWidth="1"/>
    <col min="60" max="60" width="13.88671875" style="323" customWidth="1"/>
    <col min="61" max="61" width="13.5546875" style="323" customWidth="1"/>
    <col min="62" max="79" width="12.5546875" style="323" customWidth="1"/>
    <col min="80" max="80" width="12" style="323" customWidth="1"/>
    <col min="81" max="81" width="18.44140625" style="323" customWidth="1"/>
    <col min="82" max="82" width="9.109375" style="323" bestFit="1" customWidth="1"/>
    <col min="83" max="83" width="13.33203125" style="323" customWidth="1"/>
    <col min="84" max="84" width="25.44140625" style="323" customWidth="1"/>
    <col min="85" max="16384" width="9.109375" style="1"/>
  </cols>
  <sheetData>
    <row r="1" spans="1:84" ht="14.4" x14ac:dyDescent="0.3">
      <c r="A1" s="325" t="s">
        <v>0</v>
      </c>
      <c r="B1" s="326"/>
      <c r="C1" s="326"/>
      <c r="D1" s="326"/>
      <c r="E1" s="327"/>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c r="BA1" s="326"/>
      <c r="BB1" s="326"/>
      <c r="BC1" s="326"/>
      <c r="BD1" s="326"/>
      <c r="BE1" s="326"/>
      <c r="BF1" s="326"/>
      <c r="BG1" s="326"/>
      <c r="BH1" s="326"/>
      <c r="BI1" s="326"/>
      <c r="BJ1" s="326"/>
      <c r="BK1" s="326"/>
      <c r="BL1" s="326"/>
      <c r="BM1" s="326"/>
      <c r="BN1" s="326"/>
      <c r="BO1" s="326"/>
      <c r="BP1" s="326"/>
      <c r="BQ1" s="326"/>
      <c r="BR1" s="326"/>
      <c r="BS1" s="326"/>
      <c r="BT1" s="326"/>
      <c r="BU1" s="326"/>
      <c r="BV1" s="326"/>
      <c r="BW1" s="326"/>
      <c r="BX1" s="326"/>
      <c r="BY1" s="326"/>
      <c r="BZ1" s="326"/>
      <c r="CA1" s="326"/>
      <c r="CB1" s="326"/>
      <c r="CC1" s="326"/>
      <c r="CD1" s="326"/>
      <c r="CE1" s="326"/>
      <c r="CF1" s="326"/>
    </row>
    <row r="2" spans="1:84" ht="14.4" x14ac:dyDescent="0.3">
      <c r="A2" s="325" t="s">
        <v>1</v>
      </c>
      <c r="B2" s="326"/>
      <c r="C2" s="326"/>
      <c r="D2" s="326"/>
      <c r="E2" s="327"/>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c r="BA2" s="326"/>
      <c r="BB2" s="326"/>
      <c r="BC2" s="326"/>
      <c r="BD2" s="326"/>
      <c r="BE2" s="326"/>
      <c r="BF2" s="326"/>
      <c r="BG2" s="326"/>
      <c r="BH2" s="326"/>
      <c r="BI2" s="326"/>
      <c r="BJ2" s="326"/>
      <c r="BK2" s="326"/>
      <c r="BL2" s="326"/>
      <c r="BM2" s="326"/>
      <c r="BN2" s="326"/>
      <c r="BO2" s="326"/>
      <c r="BP2" s="326"/>
      <c r="BQ2" s="326"/>
      <c r="BR2" s="326"/>
      <c r="BS2" s="326"/>
      <c r="BT2" s="326"/>
      <c r="BU2" s="326"/>
      <c r="BV2" s="326"/>
      <c r="BW2" s="326"/>
      <c r="BX2" s="326"/>
      <c r="BY2" s="326"/>
      <c r="BZ2" s="326"/>
      <c r="CA2" s="326"/>
      <c r="CB2" s="326"/>
      <c r="CC2" s="326"/>
      <c r="CD2" s="326"/>
      <c r="CE2" s="326"/>
      <c r="CF2" s="326"/>
    </row>
    <row r="3" spans="1:84" ht="14.4" x14ac:dyDescent="0.3">
      <c r="A3" s="326"/>
      <c r="B3" s="326"/>
      <c r="C3" s="326"/>
      <c r="D3" s="326"/>
      <c r="E3" s="327"/>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26"/>
      <c r="BJ3" s="326"/>
      <c r="BK3" s="326"/>
      <c r="BL3" s="326"/>
      <c r="BM3" s="326"/>
      <c r="BN3" s="326"/>
      <c r="BO3" s="326"/>
      <c r="BP3" s="326"/>
      <c r="BQ3" s="326"/>
      <c r="BR3" s="326"/>
      <c r="BS3" s="326"/>
      <c r="BT3" s="326"/>
      <c r="BU3" s="326"/>
      <c r="BV3" s="326"/>
      <c r="BW3" s="326"/>
      <c r="BX3" s="326"/>
      <c r="BY3" s="326"/>
      <c r="BZ3" s="326"/>
      <c r="CA3" s="326"/>
      <c r="CB3" s="326"/>
      <c r="CC3" s="326"/>
      <c r="CD3" s="326"/>
      <c r="CE3" s="326"/>
      <c r="CF3" s="326"/>
    </row>
    <row r="4" spans="1:84" ht="14.4" x14ac:dyDescent="0.3">
      <c r="A4" s="326"/>
      <c r="B4" s="326"/>
      <c r="C4" s="326"/>
      <c r="D4" s="326"/>
      <c r="E4" s="327"/>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6"/>
      <c r="BF4" s="326"/>
      <c r="BG4" s="326"/>
      <c r="BH4" s="326"/>
      <c r="BI4" s="326"/>
      <c r="BJ4" s="326"/>
      <c r="BK4" s="326"/>
      <c r="BL4" s="326"/>
      <c r="BM4" s="326"/>
      <c r="BN4" s="326"/>
      <c r="BO4" s="326"/>
      <c r="BP4" s="326"/>
      <c r="BQ4" s="326"/>
      <c r="BR4" s="326"/>
      <c r="BS4" s="326"/>
      <c r="BT4" s="326"/>
      <c r="BU4" s="326"/>
      <c r="BV4" s="326"/>
      <c r="BW4" s="326"/>
      <c r="BX4" s="326"/>
      <c r="BY4" s="326"/>
      <c r="BZ4" s="326"/>
      <c r="CA4" s="326"/>
      <c r="CB4" s="326"/>
      <c r="CC4" s="326"/>
      <c r="CD4" s="326"/>
      <c r="CE4" s="326"/>
      <c r="CF4" s="326"/>
    </row>
    <row r="5" spans="1:84" ht="14.4" x14ac:dyDescent="0.3">
      <c r="A5" s="328" t="s">
        <v>432</v>
      </c>
      <c r="B5" s="326"/>
      <c r="C5" s="326"/>
      <c r="D5" s="326"/>
      <c r="E5" s="327"/>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326"/>
      <c r="BK5" s="326"/>
      <c r="BL5" s="326"/>
      <c r="BM5" s="326"/>
      <c r="BN5" s="326"/>
      <c r="BO5" s="326"/>
      <c r="BP5" s="326"/>
      <c r="BQ5" s="326"/>
      <c r="BR5" s="326"/>
      <c r="BS5" s="326"/>
      <c r="BT5" s="326"/>
      <c r="BU5" s="326"/>
      <c r="BV5" s="326"/>
      <c r="BW5" s="326"/>
      <c r="BX5" s="326"/>
      <c r="BY5" s="326"/>
      <c r="BZ5" s="326"/>
      <c r="CA5" s="326"/>
      <c r="CB5" s="326"/>
      <c r="CC5" s="326"/>
      <c r="CD5" s="326"/>
      <c r="CE5" s="326"/>
      <c r="CF5" s="326"/>
    </row>
    <row r="6" spans="1:84" ht="14.4" x14ac:dyDescent="0.3">
      <c r="A6" s="326"/>
      <c r="B6" s="326"/>
      <c r="C6" s="326"/>
      <c r="D6" s="326"/>
      <c r="E6" s="327"/>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c r="BW6" s="326"/>
      <c r="BX6" s="326"/>
      <c r="BY6" s="326"/>
      <c r="BZ6" s="326"/>
      <c r="CA6" s="326"/>
      <c r="CB6" s="326"/>
      <c r="CC6" s="326"/>
      <c r="CD6" s="326"/>
      <c r="CE6" s="326"/>
      <c r="CF6" s="326"/>
    </row>
    <row r="7" spans="1:84" s="329" customFormat="1" ht="25.2" x14ac:dyDescent="0.45">
      <c r="B7" s="1107"/>
      <c r="C7" s="1107"/>
      <c r="D7" s="1107"/>
      <c r="E7" s="1107"/>
      <c r="F7" s="1107"/>
      <c r="G7" s="1107"/>
      <c r="H7" s="1107"/>
      <c r="I7" s="1107"/>
      <c r="J7" s="1107"/>
      <c r="K7" s="1107"/>
      <c r="L7" s="1107"/>
      <c r="M7" s="1107"/>
      <c r="N7" s="1107"/>
      <c r="O7" s="1107"/>
      <c r="P7" s="1107"/>
      <c r="Q7" s="1107"/>
      <c r="R7" s="1107"/>
      <c r="S7" s="1107"/>
      <c r="T7" s="1107"/>
      <c r="U7" s="1107"/>
      <c r="V7" s="1107"/>
      <c r="W7" s="1107"/>
      <c r="X7" s="1107"/>
      <c r="Y7" s="1107"/>
      <c r="Z7" s="1107"/>
      <c r="AA7" s="1107"/>
      <c r="AB7" s="1107"/>
      <c r="AC7" s="1107"/>
      <c r="AD7" s="1107"/>
      <c r="AE7" s="1107"/>
      <c r="AF7" s="330"/>
      <c r="AG7" s="330"/>
      <c r="AH7" s="330"/>
      <c r="CE7" s="1106" t="s">
        <v>433</v>
      </c>
      <c r="CF7" s="1106"/>
    </row>
    <row r="8" spans="1:84" s="329" customFormat="1" ht="13.5" customHeight="1" x14ac:dyDescent="0.25">
      <c r="AY8" s="1075" t="s">
        <v>434</v>
      </c>
      <c r="AZ8" s="1075"/>
      <c r="BA8" s="1075"/>
      <c r="BB8" s="1075"/>
      <c r="BC8" s="1075"/>
      <c r="BD8" s="1075"/>
      <c r="BE8" s="1075"/>
      <c r="BF8" s="1075"/>
      <c r="BG8" s="1075"/>
      <c r="BH8" s="1075"/>
      <c r="BI8" s="1075"/>
      <c r="BJ8" s="1075"/>
      <c r="BK8" s="1075"/>
      <c r="BL8" s="1075"/>
      <c r="BM8" s="1075"/>
      <c r="BN8" s="1075"/>
      <c r="BO8" s="1075"/>
      <c r="BP8" s="1075"/>
      <c r="BQ8" s="1075"/>
      <c r="BR8" s="1075"/>
      <c r="BS8" s="1075"/>
      <c r="BT8" s="1075"/>
      <c r="BU8" s="1075"/>
      <c r="BV8" s="1075"/>
      <c r="BW8" s="1075"/>
      <c r="BX8" s="1075"/>
      <c r="BY8" s="1075"/>
      <c r="BZ8" s="1075"/>
      <c r="CA8" s="1075"/>
      <c r="CE8" s="1100" t="s">
        <v>435</v>
      </c>
      <c r="CF8" s="1101"/>
    </row>
    <row r="9" spans="1:84" s="331" customFormat="1" ht="12.75" customHeight="1" x14ac:dyDescent="0.3">
      <c r="B9" s="1076" t="s">
        <v>116</v>
      </c>
      <c r="C9" s="1077"/>
      <c r="D9" s="1082" t="s">
        <v>436</v>
      </c>
      <c r="E9" s="1085" t="s">
        <v>437</v>
      </c>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c r="AU9" s="1086"/>
      <c r="AV9" s="1086"/>
      <c r="AW9" s="1086"/>
      <c r="AX9" s="1086"/>
      <c r="AY9" s="1086"/>
      <c r="AZ9" s="1086"/>
      <c r="BA9" s="1086"/>
      <c r="BB9" s="1086"/>
      <c r="BC9" s="1086"/>
      <c r="BD9" s="1086"/>
      <c r="BE9" s="1086"/>
      <c r="BF9" s="1086"/>
      <c r="BG9" s="1086"/>
      <c r="BH9" s="1086"/>
      <c r="BI9" s="1086"/>
      <c r="BJ9" s="1086"/>
      <c r="BK9" s="1086"/>
      <c r="BL9" s="1086"/>
      <c r="BM9" s="1086"/>
      <c r="BN9" s="1086"/>
      <c r="BO9" s="1086"/>
      <c r="BP9" s="1086"/>
      <c r="BQ9" s="1086"/>
      <c r="BR9" s="1086"/>
      <c r="BS9" s="1086"/>
      <c r="BT9" s="1086"/>
      <c r="BU9" s="1086"/>
      <c r="BV9" s="1086"/>
      <c r="BW9" s="1086"/>
      <c r="BX9" s="1086"/>
      <c r="BY9" s="1086"/>
      <c r="BZ9" s="1086"/>
      <c r="CA9" s="1087"/>
      <c r="CE9" s="1102"/>
      <c r="CF9" s="1103"/>
    </row>
    <row r="10" spans="1:84" s="331" customFormat="1" ht="15" customHeight="1" x14ac:dyDescent="0.3">
      <c r="B10" s="1078"/>
      <c r="C10" s="1079"/>
      <c r="D10" s="1083"/>
      <c r="E10" s="1088" t="s">
        <v>438</v>
      </c>
      <c r="F10" s="1067"/>
      <c r="G10" s="1067"/>
      <c r="H10" s="1067"/>
      <c r="I10" s="1067"/>
      <c r="J10" s="1067"/>
      <c r="K10" s="1067"/>
      <c r="L10" s="1067"/>
      <c r="M10" s="1067"/>
      <c r="N10" s="1067"/>
      <c r="O10" s="1067"/>
      <c r="P10" s="1067"/>
      <c r="Q10" s="1067"/>
      <c r="R10" s="1067"/>
      <c r="S10" s="1068"/>
      <c r="T10" s="1066" t="s">
        <v>439</v>
      </c>
      <c r="U10" s="1067"/>
      <c r="V10" s="1067"/>
      <c r="W10" s="1067"/>
      <c r="X10" s="1068"/>
      <c r="Y10" s="1066" t="s">
        <v>440</v>
      </c>
      <c r="Z10" s="1067"/>
      <c r="AA10" s="1067"/>
      <c r="AB10" s="1067"/>
      <c r="AC10" s="1068"/>
      <c r="AD10" s="1066" t="s">
        <v>441</v>
      </c>
      <c r="AE10" s="1067"/>
      <c r="AF10" s="1067"/>
      <c r="AG10" s="1067"/>
      <c r="AH10" s="1068"/>
      <c r="AI10" s="1066" t="s">
        <v>442</v>
      </c>
      <c r="AJ10" s="1067"/>
      <c r="AK10" s="1067"/>
      <c r="AL10" s="1067"/>
      <c r="AM10" s="1068"/>
      <c r="AN10" s="1066" t="s">
        <v>443</v>
      </c>
      <c r="AO10" s="1067"/>
      <c r="AP10" s="1067"/>
      <c r="AQ10" s="1067"/>
      <c r="AR10" s="1068"/>
      <c r="AS10" s="1066" t="s">
        <v>444</v>
      </c>
      <c r="AT10" s="1067"/>
      <c r="AU10" s="1067"/>
      <c r="AV10" s="1067"/>
      <c r="AW10" s="1068"/>
      <c r="AX10" s="1066" t="s">
        <v>445</v>
      </c>
      <c r="AY10" s="1067"/>
      <c r="AZ10" s="1067"/>
      <c r="BA10" s="1067"/>
      <c r="BB10" s="1068"/>
      <c r="BC10" s="1066" t="s">
        <v>446</v>
      </c>
      <c r="BD10" s="1067"/>
      <c r="BE10" s="1067"/>
      <c r="BF10" s="1067"/>
      <c r="BG10" s="1068"/>
      <c r="BH10" s="1066" t="s">
        <v>447</v>
      </c>
      <c r="BI10" s="1067"/>
      <c r="BJ10" s="1067"/>
      <c r="BK10" s="1067"/>
      <c r="BL10" s="1067"/>
      <c r="BM10" s="1111" t="s">
        <v>448</v>
      </c>
      <c r="BN10" s="1111"/>
      <c r="BO10" s="1111"/>
      <c r="BP10" s="1111"/>
      <c r="BQ10" s="1111"/>
      <c r="BR10" s="1111"/>
      <c r="BS10" s="1111"/>
      <c r="BT10" s="1111"/>
      <c r="BU10" s="1111"/>
      <c r="BV10" s="1111"/>
      <c r="BW10" s="1111"/>
      <c r="BX10" s="1111"/>
      <c r="BY10" s="1111"/>
      <c r="BZ10" s="1111"/>
      <c r="CA10" s="1112"/>
      <c r="CE10" s="1102"/>
      <c r="CF10" s="1103"/>
    </row>
    <row r="11" spans="1:84" s="331" customFormat="1" ht="15" customHeight="1" x14ac:dyDescent="0.3">
      <c r="B11" s="1078"/>
      <c r="C11" s="1079"/>
      <c r="D11" s="1083"/>
      <c r="E11" s="1089"/>
      <c r="F11" s="1070"/>
      <c r="G11" s="1070"/>
      <c r="H11" s="1070"/>
      <c r="I11" s="1070"/>
      <c r="J11" s="1070"/>
      <c r="K11" s="1070"/>
      <c r="L11" s="1070"/>
      <c r="M11" s="1070"/>
      <c r="N11" s="1070"/>
      <c r="O11" s="1070"/>
      <c r="P11" s="1070"/>
      <c r="Q11" s="1070"/>
      <c r="R11" s="1070"/>
      <c r="S11" s="1071"/>
      <c r="T11" s="1069"/>
      <c r="U11" s="1070"/>
      <c r="V11" s="1070"/>
      <c r="W11" s="1070"/>
      <c r="X11" s="1071"/>
      <c r="Y11" s="1069"/>
      <c r="Z11" s="1070"/>
      <c r="AA11" s="1070"/>
      <c r="AB11" s="1070"/>
      <c r="AC11" s="1071"/>
      <c r="AD11" s="1069"/>
      <c r="AE11" s="1070"/>
      <c r="AF11" s="1070"/>
      <c r="AG11" s="1070"/>
      <c r="AH11" s="1071"/>
      <c r="AI11" s="1069"/>
      <c r="AJ11" s="1070"/>
      <c r="AK11" s="1070"/>
      <c r="AL11" s="1070"/>
      <c r="AM11" s="1071"/>
      <c r="AN11" s="1069"/>
      <c r="AO11" s="1070"/>
      <c r="AP11" s="1070"/>
      <c r="AQ11" s="1070"/>
      <c r="AR11" s="1071"/>
      <c r="AS11" s="1069"/>
      <c r="AT11" s="1070"/>
      <c r="AU11" s="1070"/>
      <c r="AV11" s="1070"/>
      <c r="AW11" s="1071"/>
      <c r="AX11" s="1069"/>
      <c r="AY11" s="1070"/>
      <c r="AZ11" s="1070"/>
      <c r="BA11" s="1070"/>
      <c r="BB11" s="1071"/>
      <c r="BC11" s="1069"/>
      <c r="BD11" s="1070"/>
      <c r="BE11" s="1070"/>
      <c r="BF11" s="1070"/>
      <c r="BG11" s="1071"/>
      <c r="BH11" s="1069"/>
      <c r="BI11" s="1070"/>
      <c r="BJ11" s="1070"/>
      <c r="BK11" s="1070"/>
      <c r="BL11" s="1070"/>
      <c r="BM11" s="1113"/>
      <c r="BN11" s="1113"/>
      <c r="BO11" s="1113"/>
      <c r="BP11" s="1113"/>
      <c r="BQ11" s="1113"/>
      <c r="BR11" s="1113"/>
      <c r="BS11" s="1113"/>
      <c r="BT11" s="1113"/>
      <c r="BU11" s="1113"/>
      <c r="BV11" s="1113"/>
      <c r="BW11" s="1113"/>
      <c r="BX11" s="1113"/>
      <c r="BY11" s="1113"/>
      <c r="BZ11" s="1113"/>
      <c r="CA11" s="1114"/>
      <c r="CE11" s="1102"/>
      <c r="CF11" s="1103"/>
    </row>
    <row r="12" spans="1:84" s="331" customFormat="1" ht="17.25" customHeight="1" x14ac:dyDescent="0.3">
      <c r="B12" s="1078"/>
      <c r="C12" s="1079"/>
      <c r="D12" s="1083"/>
      <c r="E12" s="1090"/>
      <c r="F12" s="1073"/>
      <c r="G12" s="1073"/>
      <c r="H12" s="1073"/>
      <c r="I12" s="1073"/>
      <c r="J12" s="1073"/>
      <c r="K12" s="1073"/>
      <c r="L12" s="1073"/>
      <c r="M12" s="1073"/>
      <c r="N12" s="1073"/>
      <c r="O12" s="1073"/>
      <c r="P12" s="1073"/>
      <c r="Q12" s="1073"/>
      <c r="R12" s="1073"/>
      <c r="S12" s="1074"/>
      <c r="T12" s="1072"/>
      <c r="U12" s="1073"/>
      <c r="V12" s="1073"/>
      <c r="W12" s="1073"/>
      <c r="X12" s="1074"/>
      <c r="Y12" s="1072"/>
      <c r="Z12" s="1073"/>
      <c r="AA12" s="1073"/>
      <c r="AB12" s="1073"/>
      <c r="AC12" s="1074"/>
      <c r="AD12" s="1072"/>
      <c r="AE12" s="1073"/>
      <c r="AF12" s="1073"/>
      <c r="AG12" s="1073"/>
      <c r="AH12" s="1074"/>
      <c r="AI12" s="1072"/>
      <c r="AJ12" s="1073"/>
      <c r="AK12" s="1073"/>
      <c r="AL12" s="1073"/>
      <c r="AM12" s="1074"/>
      <c r="AN12" s="1072"/>
      <c r="AO12" s="1073"/>
      <c r="AP12" s="1073"/>
      <c r="AQ12" s="1073"/>
      <c r="AR12" s="1074"/>
      <c r="AS12" s="1072"/>
      <c r="AT12" s="1073"/>
      <c r="AU12" s="1073"/>
      <c r="AV12" s="1073"/>
      <c r="AW12" s="1074"/>
      <c r="AX12" s="1072"/>
      <c r="AY12" s="1073"/>
      <c r="AZ12" s="1073"/>
      <c r="BA12" s="1073"/>
      <c r="BB12" s="1074"/>
      <c r="BC12" s="1072"/>
      <c r="BD12" s="1073"/>
      <c r="BE12" s="1073"/>
      <c r="BF12" s="1073"/>
      <c r="BG12" s="1074"/>
      <c r="BH12" s="1072"/>
      <c r="BI12" s="1073"/>
      <c r="BJ12" s="1073"/>
      <c r="BK12" s="1073"/>
      <c r="BL12" s="1073"/>
      <c r="BM12" s="1115"/>
      <c r="BN12" s="1115"/>
      <c r="BO12" s="1115"/>
      <c r="BP12" s="1115"/>
      <c r="BQ12" s="1115"/>
      <c r="BR12" s="1115"/>
      <c r="BS12" s="1115"/>
      <c r="BT12" s="1115"/>
      <c r="BU12" s="1115"/>
      <c r="BV12" s="1115"/>
      <c r="BW12" s="1115"/>
      <c r="BX12" s="1115"/>
      <c r="BY12" s="1115"/>
      <c r="BZ12" s="1115"/>
      <c r="CA12" s="1116"/>
      <c r="CE12" s="1102"/>
      <c r="CF12" s="1103"/>
    </row>
    <row r="13" spans="1:84" s="331" customFormat="1" ht="15" customHeight="1" x14ac:dyDescent="0.3">
      <c r="B13" s="1078"/>
      <c r="C13" s="1079"/>
      <c r="D13" s="1083"/>
      <c r="E13" s="1091" t="s">
        <v>449</v>
      </c>
      <c r="F13" s="1094" t="s">
        <v>449</v>
      </c>
      <c r="G13" s="1094" t="s">
        <v>449</v>
      </c>
      <c r="H13" s="1094" t="s">
        <v>449</v>
      </c>
      <c r="I13" s="1094" t="s">
        <v>449</v>
      </c>
      <c r="J13" s="1094" t="s">
        <v>449</v>
      </c>
      <c r="K13" s="1094" t="s">
        <v>449</v>
      </c>
      <c r="L13" s="1094" t="s">
        <v>449</v>
      </c>
      <c r="M13" s="1094" t="s">
        <v>449</v>
      </c>
      <c r="N13" s="1094" t="s">
        <v>449</v>
      </c>
      <c r="O13" s="1094" t="s">
        <v>449</v>
      </c>
      <c r="P13" s="1094" t="s">
        <v>449</v>
      </c>
      <c r="Q13" s="1094" t="s">
        <v>449</v>
      </c>
      <c r="R13" s="1094" t="s">
        <v>449</v>
      </c>
      <c r="S13" s="1094" t="s">
        <v>449</v>
      </c>
      <c r="T13" s="1063" t="s">
        <v>449</v>
      </c>
      <c r="U13" s="1060" t="s">
        <v>449</v>
      </c>
      <c r="V13" s="1060" t="s">
        <v>449</v>
      </c>
      <c r="W13" s="1060" t="s">
        <v>449</v>
      </c>
      <c r="X13" s="1060" t="s">
        <v>449</v>
      </c>
      <c r="Y13" s="1063" t="s">
        <v>449</v>
      </c>
      <c r="Z13" s="1060" t="s">
        <v>449</v>
      </c>
      <c r="AA13" s="1060" t="s">
        <v>449</v>
      </c>
      <c r="AB13" s="1060" t="s">
        <v>449</v>
      </c>
      <c r="AC13" s="1060" t="s">
        <v>449</v>
      </c>
      <c r="AD13" s="1063" t="s">
        <v>449</v>
      </c>
      <c r="AE13" s="1060" t="s">
        <v>449</v>
      </c>
      <c r="AF13" s="1060" t="s">
        <v>449</v>
      </c>
      <c r="AG13" s="1060" t="s">
        <v>449</v>
      </c>
      <c r="AH13" s="1060" t="s">
        <v>449</v>
      </c>
      <c r="AI13" s="1063" t="s">
        <v>449</v>
      </c>
      <c r="AJ13" s="1060" t="s">
        <v>449</v>
      </c>
      <c r="AK13" s="1060" t="s">
        <v>449</v>
      </c>
      <c r="AL13" s="1060" t="s">
        <v>449</v>
      </c>
      <c r="AM13" s="1060" t="s">
        <v>449</v>
      </c>
      <c r="AN13" s="1063" t="s">
        <v>449</v>
      </c>
      <c r="AO13" s="1060" t="s">
        <v>449</v>
      </c>
      <c r="AP13" s="1060" t="s">
        <v>449</v>
      </c>
      <c r="AQ13" s="1060" t="s">
        <v>449</v>
      </c>
      <c r="AR13" s="1060" t="s">
        <v>449</v>
      </c>
      <c r="AS13" s="1063" t="s">
        <v>449</v>
      </c>
      <c r="AT13" s="1060" t="s">
        <v>449</v>
      </c>
      <c r="AU13" s="1060" t="s">
        <v>449</v>
      </c>
      <c r="AV13" s="1060" t="s">
        <v>449</v>
      </c>
      <c r="AW13" s="1060" t="s">
        <v>449</v>
      </c>
      <c r="AX13" s="1063" t="s">
        <v>449</v>
      </c>
      <c r="AY13" s="1060" t="s">
        <v>449</v>
      </c>
      <c r="AZ13" s="1060" t="s">
        <v>449</v>
      </c>
      <c r="BA13" s="1060" t="s">
        <v>449</v>
      </c>
      <c r="BB13" s="1060" t="s">
        <v>449</v>
      </c>
      <c r="BC13" s="1063" t="s">
        <v>449</v>
      </c>
      <c r="BD13" s="1060" t="s">
        <v>449</v>
      </c>
      <c r="BE13" s="1060" t="s">
        <v>449</v>
      </c>
      <c r="BF13" s="1060" t="s">
        <v>449</v>
      </c>
      <c r="BG13" s="1060" t="s">
        <v>449</v>
      </c>
      <c r="BH13" s="1063" t="s">
        <v>449</v>
      </c>
      <c r="BI13" s="1060" t="s">
        <v>449</v>
      </c>
      <c r="BJ13" s="1060" t="s">
        <v>449</v>
      </c>
      <c r="BK13" s="1060" t="s">
        <v>449</v>
      </c>
      <c r="BL13" s="1060" t="s">
        <v>449</v>
      </c>
      <c r="BM13" s="1108" t="s">
        <v>449</v>
      </c>
      <c r="BN13" s="1060" t="s">
        <v>449</v>
      </c>
      <c r="BO13" s="1060" t="s">
        <v>449</v>
      </c>
      <c r="BP13" s="1060" t="s">
        <v>449</v>
      </c>
      <c r="BQ13" s="1060" t="s">
        <v>449</v>
      </c>
      <c r="BR13" s="1060" t="s">
        <v>449</v>
      </c>
      <c r="BS13" s="1060" t="s">
        <v>449</v>
      </c>
      <c r="BT13" s="1060" t="s">
        <v>449</v>
      </c>
      <c r="BU13" s="1060" t="s">
        <v>449</v>
      </c>
      <c r="BV13" s="1060" t="s">
        <v>449</v>
      </c>
      <c r="BW13" s="1060" t="s">
        <v>449</v>
      </c>
      <c r="BX13" s="1060" t="s">
        <v>449</v>
      </c>
      <c r="BY13" s="1060" t="s">
        <v>449</v>
      </c>
      <c r="BZ13" s="1060" t="s">
        <v>449</v>
      </c>
      <c r="CA13" s="1097" t="s">
        <v>449</v>
      </c>
      <c r="CE13" s="1102"/>
      <c r="CF13" s="1103"/>
    </row>
    <row r="14" spans="1:84" s="331" customFormat="1" ht="15" customHeight="1" x14ac:dyDescent="0.3">
      <c r="B14" s="1078"/>
      <c r="C14" s="1079"/>
      <c r="D14" s="1083"/>
      <c r="E14" s="1092"/>
      <c r="F14" s="1095"/>
      <c r="G14" s="1095"/>
      <c r="H14" s="1095"/>
      <c r="I14" s="1095"/>
      <c r="J14" s="1095"/>
      <c r="K14" s="1095"/>
      <c r="L14" s="1095"/>
      <c r="M14" s="1095"/>
      <c r="N14" s="1095"/>
      <c r="O14" s="1095"/>
      <c r="P14" s="1095"/>
      <c r="Q14" s="1095"/>
      <c r="R14" s="1095"/>
      <c r="S14" s="1095"/>
      <c r="T14" s="1064"/>
      <c r="U14" s="1061"/>
      <c r="V14" s="1061"/>
      <c r="W14" s="1061"/>
      <c r="X14" s="1061"/>
      <c r="Y14" s="1064"/>
      <c r="Z14" s="1061"/>
      <c r="AA14" s="1061"/>
      <c r="AB14" s="1061"/>
      <c r="AC14" s="1061"/>
      <c r="AD14" s="1064"/>
      <c r="AE14" s="1061"/>
      <c r="AF14" s="1061"/>
      <c r="AG14" s="1061"/>
      <c r="AH14" s="1061"/>
      <c r="AI14" s="1064"/>
      <c r="AJ14" s="1061"/>
      <c r="AK14" s="1061"/>
      <c r="AL14" s="1061"/>
      <c r="AM14" s="1061"/>
      <c r="AN14" s="1064"/>
      <c r="AO14" s="1061"/>
      <c r="AP14" s="1061"/>
      <c r="AQ14" s="1061"/>
      <c r="AR14" s="1061"/>
      <c r="AS14" s="1064"/>
      <c r="AT14" s="1061"/>
      <c r="AU14" s="1061"/>
      <c r="AV14" s="1061"/>
      <c r="AW14" s="1061"/>
      <c r="AX14" s="1064"/>
      <c r="AY14" s="1061"/>
      <c r="AZ14" s="1061"/>
      <c r="BA14" s="1061"/>
      <c r="BB14" s="1061"/>
      <c r="BC14" s="1064"/>
      <c r="BD14" s="1061"/>
      <c r="BE14" s="1061"/>
      <c r="BF14" s="1061"/>
      <c r="BG14" s="1061"/>
      <c r="BH14" s="1064"/>
      <c r="BI14" s="1061"/>
      <c r="BJ14" s="1061"/>
      <c r="BK14" s="1061"/>
      <c r="BL14" s="1061"/>
      <c r="BM14" s="1109"/>
      <c r="BN14" s="1061"/>
      <c r="BO14" s="1061"/>
      <c r="BP14" s="1061"/>
      <c r="BQ14" s="1061"/>
      <c r="BR14" s="1061"/>
      <c r="BS14" s="1061"/>
      <c r="BT14" s="1061"/>
      <c r="BU14" s="1061"/>
      <c r="BV14" s="1061"/>
      <c r="BW14" s="1061"/>
      <c r="BX14" s="1061"/>
      <c r="BY14" s="1061"/>
      <c r="BZ14" s="1061"/>
      <c r="CA14" s="1098"/>
      <c r="CE14" s="1102"/>
      <c r="CF14" s="1103"/>
    </row>
    <row r="15" spans="1:84" s="331" customFormat="1" ht="21" customHeight="1" x14ac:dyDescent="0.3">
      <c r="B15" s="1080"/>
      <c r="C15" s="1081"/>
      <c r="D15" s="1084"/>
      <c r="E15" s="1093"/>
      <c r="F15" s="1096"/>
      <c r="G15" s="1096"/>
      <c r="H15" s="1096"/>
      <c r="I15" s="1096"/>
      <c r="J15" s="1096"/>
      <c r="K15" s="1096"/>
      <c r="L15" s="1096"/>
      <c r="M15" s="1096"/>
      <c r="N15" s="1096"/>
      <c r="O15" s="1096"/>
      <c r="P15" s="1096"/>
      <c r="Q15" s="1096"/>
      <c r="R15" s="1096"/>
      <c r="S15" s="1096"/>
      <c r="T15" s="1065"/>
      <c r="U15" s="1062"/>
      <c r="V15" s="1062"/>
      <c r="W15" s="1062"/>
      <c r="X15" s="1062"/>
      <c r="Y15" s="1065"/>
      <c r="Z15" s="1062"/>
      <c r="AA15" s="1062"/>
      <c r="AB15" s="1062"/>
      <c r="AC15" s="1062"/>
      <c r="AD15" s="1065"/>
      <c r="AE15" s="1062"/>
      <c r="AF15" s="1062"/>
      <c r="AG15" s="1062"/>
      <c r="AH15" s="1062"/>
      <c r="AI15" s="1065"/>
      <c r="AJ15" s="1062"/>
      <c r="AK15" s="1062"/>
      <c r="AL15" s="1062"/>
      <c r="AM15" s="1062"/>
      <c r="AN15" s="1065"/>
      <c r="AO15" s="1062"/>
      <c r="AP15" s="1062"/>
      <c r="AQ15" s="1062"/>
      <c r="AR15" s="1062"/>
      <c r="AS15" s="1065"/>
      <c r="AT15" s="1062"/>
      <c r="AU15" s="1062"/>
      <c r="AV15" s="1062"/>
      <c r="AW15" s="1062"/>
      <c r="AX15" s="1065"/>
      <c r="AY15" s="1062"/>
      <c r="AZ15" s="1062"/>
      <c r="BA15" s="1062"/>
      <c r="BB15" s="1062"/>
      <c r="BC15" s="1065"/>
      <c r="BD15" s="1062"/>
      <c r="BE15" s="1062"/>
      <c r="BF15" s="1062"/>
      <c r="BG15" s="1062"/>
      <c r="BH15" s="1065"/>
      <c r="BI15" s="1062"/>
      <c r="BJ15" s="1062"/>
      <c r="BK15" s="1062"/>
      <c r="BL15" s="1062"/>
      <c r="BM15" s="1110"/>
      <c r="BN15" s="1062"/>
      <c r="BO15" s="1062"/>
      <c r="BP15" s="1062"/>
      <c r="BQ15" s="1062"/>
      <c r="BR15" s="1062"/>
      <c r="BS15" s="1062"/>
      <c r="BT15" s="1062"/>
      <c r="BU15" s="1062"/>
      <c r="BV15" s="1062"/>
      <c r="BW15" s="1062"/>
      <c r="BX15" s="1062"/>
      <c r="BY15" s="1062"/>
      <c r="BZ15" s="1062"/>
      <c r="CA15" s="1099"/>
      <c r="CE15" s="1104"/>
      <c r="CF15" s="1105"/>
    </row>
    <row r="16" spans="1:84" s="245" customFormat="1" ht="12.75" customHeight="1" x14ac:dyDescent="0.3">
      <c r="B16" s="332" t="s">
        <v>117</v>
      </c>
      <c r="C16" s="333" t="s">
        <v>118</v>
      </c>
      <c r="D16" s="334">
        <f>'Forma 2'!$F$13</f>
        <v>0</v>
      </c>
      <c r="E16" s="335">
        <f t="shared" ref="E16:AJ16" si="0">SUM(E17:E22)</f>
        <v>0</v>
      </c>
      <c r="F16" s="336">
        <f t="shared" si="0"/>
        <v>0</v>
      </c>
      <c r="G16" s="336">
        <f t="shared" si="0"/>
        <v>0</v>
      </c>
      <c r="H16" s="336">
        <f t="shared" si="0"/>
        <v>0</v>
      </c>
      <c r="I16" s="336">
        <f t="shared" si="0"/>
        <v>0</v>
      </c>
      <c r="J16" s="336">
        <f t="shared" si="0"/>
        <v>0</v>
      </c>
      <c r="K16" s="336">
        <f t="shared" si="0"/>
        <v>0</v>
      </c>
      <c r="L16" s="336">
        <f t="shared" si="0"/>
        <v>0</v>
      </c>
      <c r="M16" s="336">
        <f t="shared" si="0"/>
        <v>0</v>
      </c>
      <c r="N16" s="336">
        <f t="shared" si="0"/>
        <v>0</v>
      </c>
      <c r="O16" s="336">
        <f t="shared" si="0"/>
        <v>0</v>
      </c>
      <c r="P16" s="336">
        <f t="shared" si="0"/>
        <v>0</v>
      </c>
      <c r="Q16" s="336">
        <f t="shared" si="0"/>
        <v>0</v>
      </c>
      <c r="R16" s="336">
        <f t="shared" si="0"/>
        <v>0</v>
      </c>
      <c r="S16" s="336">
        <f t="shared" si="0"/>
        <v>0</v>
      </c>
      <c r="T16" s="336">
        <f t="shared" si="0"/>
        <v>0</v>
      </c>
      <c r="U16" s="336">
        <f t="shared" si="0"/>
        <v>0</v>
      </c>
      <c r="V16" s="336">
        <f t="shared" si="0"/>
        <v>0</v>
      </c>
      <c r="W16" s="336">
        <f t="shared" si="0"/>
        <v>0</v>
      </c>
      <c r="X16" s="336">
        <f t="shared" si="0"/>
        <v>0</v>
      </c>
      <c r="Y16" s="336">
        <f t="shared" si="0"/>
        <v>0</v>
      </c>
      <c r="Z16" s="336">
        <f t="shared" si="0"/>
        <v>0</v>
      </c>
      <c r="AA16" s="336">
        <f t="shared" si="0"/>
        <v>0</v>
      </c>
      <c r="AB16" s="336">
        <f t="shared" si="0"/>
        <v>0</v>
      </c>
      <c r="AC16" s="336">
        <f t="shared" si="0"/>
        <v>0</v>
      </c>
      <c r="AD16" s="336">
        <f t="shared" si="0"/>
        <v>0</v>
      </c>
      <c r="AE16" s="336">
        <f t="shared" si="0"/>
        <v>0</v>
      </c>
      <c r="AF16" s="336">
        <f t="shared" si="0"/>
        <v>0</v>
      </c>
      <c r="AG16" s="336">
        <f t="shared" si="0"/>
        <v>0</v>
      </c>
      <c r="AH16" s="336">
        <f t="shared" si="0"/>
        <v>0</v>
      </c>
      <c r="AI16" s="336">
        <f t="shared" si="0"/>
        <v>0</v>
      </c>
      <c r="AJ16" s="336">
        <f t="shared" si="0"/>
        <v>0</v>
      </c>
      <c r="AK16" s="337">
        <f t="shared" ref="AK16:BP16" si="1">SUM(AK17:AK22)</f>
        <v>0</v>
      </c>
      <c r="AL16" s="337">
        <f t="shared" si="1"/>
        <v>0</v>
      </c>
      <c r="AM16" s="337">
        <f t="shared" si="1"/>
        <v>0</v>
      </c>
      <c r="AN16" s="337">
        <f t="shared" si="1"/>
        <v>0</v>
      </c>
      <c r="AO16" s="336">
        <f t="shared" si="1"/>
        <v>0</v>
      </c>
      <c r="AP16" s="337">
        <f t="shared" si="1"/>
        <v>0</v>
      </c>
      <c r="AQ16" s="337">
        <f t="shared" si="1"/>
        <v>0</v>
      </c>
      <c r="AR16" s="337">
        <f t="shared" si="1"/>
        <v>0</v>
      </c>
      <c r="AS16" s="336">
        <f t="shared" si="1"/>
        <v>0</v>
      </c>
      <c r="AT16" s="336">
        <f t="shared" si="1"/>
        <v>0</v>
      </c>
      <c r="AU16" s="337">
        <f t="shared" si="1"/>
        <v>0</v>
      </c>
      <c r="AV16" s="337">
        <f t="shared" si="1"/>
        <v>0</v>
      </c>
      <c r="AW16" s="337">
        <f t="shared" si="1"/>
        <v>0</v>
      </c>
      <c r="AX16" s="336">
        <f t="shared" si="1"/>
        <v>0</v>
      </c>
      <c r="AY16" s="336">
        <f t="shared" si="1"/>
        <v>0</v>
      </c>
      <c r="AZ16" s="337">
        <f t="shared" si="1"/>
        <v>0</v>
      </c>
      <c r="BA16" s="337">
        <f t="shared" si="1"/>
        <v>0</v>
      </c>
      <c r="BB16" s="337">
        <f t="shared" si="1"/>
        <v>0</v>
      </c>
      <c r="BC16" s="336">
        <f t="shared" si="1"/>
        <v>0</v>
      </c>
      <c r="BD16" s="336">
        <f t="shared" si="1"/>
        <v>0</v>
      </c>
      <c r="BE16" s="337">
        <f t="shared" si="1"/>
        <v>0</v>
      </c>
      <c r="BF16" s="337">
        <f t="shared" si="1"/>
        <v>0</v>
      </c>
      <c r="BG16" s="337">
        <f t="shared" si="1"/>
        <v>0</v>
      </c>
      <c r="BH16" s="336">
        <f t="shared" si="1"/>
        <v>0</v>
      </c>
      <c r="BI16" s="336">
        <f t="shared" si="1"/>
        <v>0</v>
      </c>
      <c r="BJ16" s="337">
        <f t="shared" si="1"/>
        <v>0</v>
      </c>
      <c r="BK16" s="337">
        <f t="shared" si="1"/>
        <v>0</v>
      </c>
      <c r="BL16" s="337">
        <f t="shared" si="1"/>
        <v>0</v>
      </c>
      <c r="BM16" s="336">
        <f t="shared" si="1"/>
        <v>0</v>
      </c>
      <c r="BN16" s="336">
        <f t="shared" si="1"/>
        <v>0</v>
      </c>
      <c r="BO16" s="336">
        <f t="shared" si="1"/>
        <v>0</v>
      </c>
      <c r="BP16" s="336">
        <f t="shared" si="1"/>
        <v>0</v>
      </c>
      <c r="BQ16" s="336">
        <f t="shared" ref="BQ16:CA16" si="2">SUM(BQ17:BQ22)</f>
        <v>0</v>
      </c>
      <c r="BR16" s="336">
        <f t="shared" si="2"/>
        <v>0</v>
      </c>
      <c r="BS16" s="336">
        <f t="shared" si="2"/>
        <v>0</v>
      </c>
      <c r="BT16" s="336">
        <f t="shared" si="2"/>
        <v>0</v>
      </c>
      <c r="BU16" s="336">
        <f t="shared" si="2"/>
        <v>0</v>
      </c>
      <c r="BV16" s="336">
        <f t="shared" si="2"/>
        <v>0</v>
      </c>
      <c r="BW16" s="336">
        <f t="shared" si="2"/>
        <v>0</v>
      </c>
      <c r="BX16" s="336">
        <f t="shared" si="2"/>
        <v>0</v>
      </c>
      <c r="BY16" s="336">
        <f t="shared" si="2"/>
        <v>0</v>
      </c>
      <c r="BZ16" s="336">
        <f t="shared" si="2"/>
        <v>0</v>
      </c>
      <c r="CA16" s="338">
        <f t="shared" si="2"/>
        <v>0</v>
      </c>
      <c r="CE16" s="339">
        <f t="shared" ref="CE16:CE47" si="3">D16-SUM(E16:CA16)</f>
        <v>0</v>
      </c>
      <c r="CF16" s="340" t="str">
        <f t="shared" ref="CF16:CF47" si="4">IF(CE16&gt;0.5,"Prašome paskirstyti likusias sąnaudas",IF(CE16&lt;-0.5,"Paskirstėte daugiau sąnaudų negu yra priskirta šiam pogrupiui","-"))</f>
        <v>-</v>
      </c>
    </row>
    <row r="17" spans="2:84" s="245" customFormat="1" ht="12.75" customHeight="1" x14ac:dyDescent="0.3">
      <c r="B17" s="260" t="s">
        <v>119</v>
      </c>
      <c r="C17" s="341" t="s">
        <v>120</v>
      </c>
      <c r="D17" s="342">
        <f>'Forma 2'!$F$14</f>
        <v>0</v>
      </c>
      <c r="E17" s="343"/>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44"/>
      <c r="BE17" s="344"/>
      <c r="BF17" s="344"/>
      <c r="BG17" s="344"/>
      <c r="BH17" s="344"/>
      <c r="BI17" s="344"/>
      <c r="BJ17" s="344"/>
      <c r="BK17" s="344"/>
      <c r="BL17" s="344"/>
      <c r="BM17" s="344"/>
      <c r="BN17" s="344"/>
      <c r="BO17" s="344"/>
      <c r="BP17" s="344"/>
      <c r="BQ17" s="344"/>
      <c r="BR17" s="344"/>
      <c r="BS17" s="344"/>
      <c r="BT17" s="344"/>
      <c r="BU17" s="344"/>
      <c r="BV17" s="344"/>
      <c r="BW17" s="344"/>
      <c r="BX17" s="344"/>
      <c r="BY17" s="344"/>
      <c r="BZ17" s="344"/>
      <c r="CA17" s="345"/>
      <c r="CB17" s="346" t="s">
        <v>450</v>
      </c>
      <c r="CE17" s="339">
        <f t="shared" si="3"/>
        <v>0</v>
      </c>
      <c r="CF17" s="340" t="str">
        <f t="shared" si="4"/>
        <v>-</v>
      </c>
    </row>
    <row r="18" spans="2:84" s="245" customFormat="1" ht="12.75" customHeight="1" x14ac:dyDescent="0.3">
      <c r="B18" s="260" t="s">
        <v>121</v>
      </c>
      <c r="C18" s="347" t="s">
        <v>122</v>
      </c>
      <c r="D18" s="342">
        <f>'Forma 2'!$F$15</f>
        <v>0</v>
      </c>
      <c r="E18" s="343"/>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44"/>
      <c r="BP18" s="344"/>
      <c r="BQ18" s="344"/>
      <c r="BR18" s="344"/>
      <c r="BS18" s="344"/>
      <c r="BT18" s="344"/>
      <c r="BU18" s="344"/>
      <c r="BV18" s="344"/>
      <c r="BW18" s="344"/>
      <c r="BX18" s="344"/>
      <c r="BY18" s="344"/>
      <c r="BZ18" s="344"/>
      <c r="CA18" s="345"/>
      <c r="CE18" s="339">
        <f t="shared" si="3"/>
        <v>0</v>
      </c>
      <c r="CF18" s="340" t="str">
        <f t="shared" si="4"/>
        <v>-</v>
      </c>
    </row>
    <row r="19" spans="2:84" s="245" customFormat="1" ht="12.75" customHeight="1" x14ac:dyDescent="0.3">
      <c r="B19" s="268" t="s">
        <v>123</v>
      </c>
      <c r="C19" s="348" t="s">
        <v>124</v>
      </c>
      <c r="D19" s="342">
        <f>'Forma 2'!$F$16</f>
        <v>0</v>
      </c>
      <c r="E19" s="343"/>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44"/>
      <c r="BE19" s="344"/>
      <c r="BF19" s="344"/>
      <c r="BG19" s="344"/>
      <c r="BH19" s="344"/>
      <c r="BI19" s="344"/>
      <c r="BJ19" s="344"/>
      <c r="BK19" s="344"/>
      <c r="BL19" s="344"/>
      <c r="BM19" s="344"/>
      <c r="BN19" s="344"/>
      <c r="BO19" s="344"/>
      <c r="BP19" s="344"/>
      <c r="BQ19" s="344"/>
      <c r="BR19" s="344"/>
      <c r="BS19" s="344"/>
      <c r="BT19" s="344"/>
      <c r="BU19" s="344"/>
      <c r="BV19" s="344"/>
      <c r="BW19" s="344"/>
      <c r="BX19" s="344"/>
      <c r="BY19" s="344"/>
      <c r="BZ19" s="344"/>
      <c r="CA19" s="345"/>
      <c r="CE19" s="339">
        <f t="shared" si="3"/>
        <v>0</v>
      </c>
      <c r="CF19" s="340" t="str">
        <f t="shared" si="4"/>
        <v>-</v>
      </c>
    </row>
    <row r="20" spans="2:84" s="245" customFormat="1" ht="12.75" customHeight="1" x14ac:dyDescent="0.3">
      <c r="B20" s="268" t="s">
        <v>125</v>
      </c>
      <c r="C20" s="348" t="s">
        <v>126</v>
      </c>
      <c r="D20" s="342">
        <f>'Forma 2'!$F$17</f>
        <v>0</v>
      </c>
      <c r="E20" s="343"/>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T20" s="344"/>
      <c r="BU20" s="344"/>
      <c r="BV20" s="344"/>
      <c r="BW20" s="344"/>
      <c r="BX20" s="344"/>
      <c r="BY20" s="344"/>
      <c r="BZ20" s="344"/>
      <c r="CA20" s="345"/>
      <c r="CE20" s="339">
        <f t="shared" si="3"/>
        <v>0</v>
      </c>
      <c r="CF20" s="340" t="str">
        <f t="shared" si="4"/>
        <v>-</v>
      </c>
    </row>
    <row r="21" spans="2:84" s="245" customFormat="1" ht="12.75" customHeight="1" x14ac:dyDescent="0.3">
      <c r="B21" s="268" t="s">
        <v>127</v>
      </c>
      <c r="C21" s="348" t="s">
        <v>128</v>
      </c>
      <c r="D21" s="342">
        <f>'Forma 2'!$F$18</f>
        <v>0</v>
      </c>
      <c r="E21" s="343"/>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4"/>
      <c r="AK21" s="344"/>
      <c r="AL21" s="344"/>
      <c r="AM21" s="344"/>
      <c r="AN21" s="344"/>
      <c r="AO21" s="344"/>
      <c r="AP21" s="344"/>
      <c r="AQ21" s="344"/>
      <c r="AR21" s="344"/>
      <c r="AS21" s="344"/>
      <c r="AT21" s="344"/>
      <c r="AU21" s="344"/>
      <c r="AV21" s="344"/>
      <c r="AW21" s="344"/>
      <c r="AX21" s="344"/>
      <c r="AY21" s="344"/>
      <c r="AZ21" s="344"/>
      <c r="BA21" s="344"/>
      <c r="BB21" s="344"/>
      <c r="BC21" s="344"/>
      <c r="BD21" s="344"/>
      <c r="BE21" s="344"/>
      <c r="BF21" s="344"/>
      <c r="BG21" s="344"/>
      <c r="BH21" s="344"/>
      <c r="BI21" s="344"/>
      <c r="BJ21" s="344"/>
      <c r="BK21" s="344"/>
      <c r="BL21" s="344"/>
      <c r="BM21" s="344"/>
      <c r="BN21" s="344"/>
      <c r="BO21" s="344"/>
      <c r="BP21" s="344"/>
      <c r="BQ21" s="344"/>
      <c r="BR21" s="344"/>
      <c r="BS21" s="344"/>
      <c r="BT21" s="344"/>
      <c r="BU21" s="344"/>
      <c r="BV21" s="344"/>
      <c r="BW21" s="344"/>
      <c r="BX21" s="344"/>
      <c r="BY21" s="344"/>
      <c r="BZ21" s="344"/>
      <c r="CA21" s="345"/>
      <c r="CE21" s="339">
        <f t="shared" si="3"/>
        <v>0</v>
      </c>
      <c r="CF21" s="340" t="str">
        <f t="shared" si="4"/>
        <v>-</v>
      </c>
    </row>
    <row r="22" spans="2:84" s="245" customFormat="1" ht="12.75" customHeight="1" x14ac:dyDescent="0.3">
      <c r="B22" s="260" t="s">
        <v>123</v>
      </c>
      <c r="C22" s="341" t="str">
        <f>'Forma 2'!$C$19</f>
        <v>Kitos sąnaudos, susijusios su šilumos įsigijimu (nurodyti)</v>
      </c>
      <c r="D22" s="342">
        <f>'Forma 2'!$F$19</f>
        <v>0</v>
      </c>
      <c r="E22" s="343"/>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4"/>
      <c r="BP22" s="344"/>
      <c r="BQ22" s="344"/>
      <c r="BR22" s="344"/>
      <c r="BS22" s="344"/>
      <c r="BT22" s="344"/>
      <c r="BU22" s="344"/>
      <c r="BV22" s="344"/>
      <c r="BW22" s="344"/>
      <c r="BX22" s="344"/>
      <c r="BY22" s="344"/>
      <c r="BZ22" s="344"/>
      <c r="CA22" s="345"/>
      <c r="CB22" s="346" t="s">
        <v>450</v>
      </c>
      <c r="CE22" s="339">
        <f t="shared" si="3"/>
        <v>0</v>
      </c>
      <c r="CF22" s="340" t="str">
        <f t="shared" si="4"/>
        <v>-</v>
      </c>
    </row>
    <row r="23" spans="2:84" s="245" customFormat="1" ht="12.75" customHeight="1" x14ac:dyDescent="0.3">
      <c r="B23" s="271" t="s">
        <v>131</v>
      </c>
      <c r="C23" s="349" t="s">
        <v>132</v>
      </c>
      <c r="D23" s="342">
        <f>'Forma 2'!$F$20</f>
        <v>0</v>
      </c>
      <c r="E23" s="350">
        <f t="shared" ref="E23:AJ23" si="5">SUM(E24:E42)</f>
        <v>0</v>
      </c>
      <c r="F23" s="351">
        <f t="shared" si="5"/>
        <v>0</v>
      </c>
      <c r="G23" s="351">
        <f t="shared" si="5"/>
        <v>0</v>
      </c>
      <c r="H23" s="351">
        <f t="shared" si="5"/>
        <v>0</v>
      </c>
      <c r="I23" s="351">
        <f t="shared" si="5"/>
        <v>0</v>
      </c>
      <c r="J23" s="351">
        <f t="shared" si="5"/>
        <v>0</v>
      </c>
      <c r="K23" s="351">
        <f t="shared" si="5"/>
        <v>0</v>
      </c>
      <c r="L23" s="351">
        <f t="shared" si="5"/>
        <v>0</v>
      </c>
      <c r="M23" s="351">
        <f t="shared" si="5"/>
        <v>0</v>
      </c>
      <c r="N23" s="351">
        <f t="shared" si="5"/>
        <v>0</v>
      </c>
      <c r="O23" s="351">
        <f t="shared" si="5"/>
        <v>0</v>
      </c>
      <c r="P23" s="351">
        <f t="shared" si="5"/>
        <v>0</v>
      </c>
      <c r="Q23" s="351">
        <f t="shared" si="5"/>
        <v>0</v>
      </c>
      <c r="R23" s="351">
        <f t="shared" si="5"/>
        <v>0</v>
      </c>
      <c r="S23" s="351">
        <f t="shared" si="5"/>
        <v>0</v>
      </c>
      <c r="T23" s="351">
        <f t="shared" si="5"/>
        <v>0</v>
      </c>
      <c r="U23" s="351">
        <f t="shared" si="5"/>
        <v>0</v>
      </c>
      <c r="V23" s="351">
        <f t="shared" si="5"/>
        <v>0</v>
      </c>
      <c r="W23" s="351">
        <f t="shared" si="5"/>
        <v>0</v>
      </c>
      <c r="X23" s="351">
        <f t="shared" si="5"/>
        <v>0</v>
      </c>
      <c r="Y23" s="351">
        <f t="shared" si="5"/>
        <v>0</v>
      </c>
      <c r="Z23" s="351">
        <f t="shared" si="5"/>
        <v>0</v>
      </c>
      <c r="AA23" s="351">
        <f t="shared" si="5"/>
        <v>0</v>
      </c>
      <c r="AB23" s="351">
        <f t="shared" si="5"/>
        <v>0</v>
      </c>
      <c r="AC23" s="351">
        <f t="shared" si="5"/>
        <v>0</v>
      </c>
      <c r="AD23" s="351">
        <f t="shared" si="5"/>
        <v>0</v>
      </c>
      <c r="AE23" s="351">
        <f t="shared" si="5"/>
        <v>0</v>
      </c>
      <c r="AF23" s="351">
        <f t="shared" si="5"/>
        <v>0</v>
      </c>
      <c r="AG23" s="351">
        <f t="shared" si="5"/>
        <v>0</v>
      </c>
      <c r="AH23" s="351">
        <f t="shared" si="5"/>
        <v>0</v>
      </c>
      <c r="AI23" s="351">
        <f t="shared" si="5"/>
        <v>0</v>
      </c>
      <c r="AJ23" s="351">
        <f t="shared" si="5"/>
        <v>0</v>
      </c>
      <c r="AK23" s="352">
        <f t="shared" ref="AK23:BP23" si="6">SUM(AK24:AK42)</f>
        <v>0</v>
      </c>
      <c r="AL23" s="352">
        <f t="shared" si="6"/>
        <v>0</v>
      </c>
      <c r="AM23" s="352">
        <f t="shared" si="6"/>
        <v>0</v>
      </c>
      <c r="AN23" s="352">
        <f t="shared" si="6"/>
        <v>0</v>
      </c>
      <c r="AO23" s="351">
        <f t="shared" si="6"/>
        <v>0</v>
      </c>
      <c r="AP23" s="352">
        <f t="shared" si="6"/>
        <v>0</v>
      </c>
      <c r="AQ23" s="352">
        <f t="shared" si="6"/>
        <v>0</v>
      </c>
      <c r="AR23" s="352">
        <f t="shared" si="6"/>
        <v>0</v>
      </c>
      <c r="AS23" s="351">
        <f t="shared" si="6"/>
        <v>0</v>
      </c>
      <c r="AT23" s="351">
        <f t="shared" si="6"/>
        <v>0</v>
      </c>
      <c r="AU23" s="352">
        <f t="shared" si="6"/>
        <v>0</v>
      </c>
      <c r="AV23" s="352">
        <f t="shared" si="6"/>
        <v>0</v>
      </c>
      <c r="AW23" s="352">
        <f t="shared" si="6"/>
        <v>0</v>
      </c>
      <c r="AX23" s="351">
        <f t="shared" si="6"/>
        <v>0</v>
      </c>
      <c r="AY23" s="351">
        <f t="shared" si="6"/>
        <v>0</v>
      </c>
      <c r="AZ23" s="352">
        <f t="shared" si="6"/>
        <v>0</v>
      </c>
      <c r="BA23" s="352">
        <f t="shared" si="6"/>
        <v>0</v>
      </c>
      <c r="BB23" s="352">
        <f t="shared" si="6"/>
        <v>0</v>
      </c>
      <c r="BC23" s="351">
        <f t="shared" si="6"/>
        <v>0</v>
      </c>
      <c r="BD23" s="351">
        <f t="shared" si="6"/>
        <v>0</v>
      </c>
      <c r="BE23" s="352">
        <f t="shared" si="6"/>
        <v>0</v>
      </c>
      <c r="BF23" s="352">
        <f t="shared" si="6"/>
        <v>0</v>
      </c>
      <c r="BG23" s="352">
        <f t="shared" si="6"/>
        <v>0</v>
      </c>
      <c r="BH23" s="351">
        <f t="shared" si="6"/>
        <v>0</v>
      </c>
      <c r="BI23" s="351">
        <f t="shared" si="6"/>
        <v>0</v>
      </c>
      <c r="BJ23" s="352">
        <f t="shared" si="6"/>
        <v>0</v>
      </c>
      <c r="BK23" s="352">
        <f t="shared" si="6"/>
        <v>0</v>
      </c>
      <c r="BL23" s="352">
        <f t="shared" si="6"/>
        <v>0</v>
      </c>
      <c r="BM23" s="353">
        <f t="shared" si="6"/>
        <v>0</v>
      </c>
      <c r="BN23" s="351">
        <f t="shared" si="6"/>
        <v>0</v>
      </c>
      <c r="BO23" s="351">
        <f t="shared" si="6"/>
        <v>0</v>
      </c>
      <c r="BP23" s="351">
        <f t="shared" si="6"/>
        <v>0</v>
      </c>
      <c r="BQ23" s="351">
        <f t="shared" ref="BQ23:CA23" si="7">SUM(BQ24:BQ42)</f>
        <v>0</v>
      </c>
      <c r="BR23" s="351">
        <f t="shared" si="7"/>
        <v>0</v>
      </c>
      <c r="BS23" s="351">
        <f t="shared" si="7"/>
        <v>0</v>
      </c>
      <c r="BT23" s="351">
        <f t="shared" si="7"/>
        <v>0</v>
      </c>
      <c r="BU23" s="351">
        <f t="shared" si="7"/>
        <v>0</v>
      </c>
      <c r="BV23" s="351">
        <f t="shared" si="7"/>
        <v>0</v>
      </c>
      <c r="BW23" s="351">
        <f t="shared" si="7"/>
        <v>0</v>
      </c>
      <c r="BX23" s="351">
        <f t="shared" si="7"/>
        <v>0</v>
      </c>
      <c r="BY23" s="351">
        <f t="shared" si="7"/>
        <v>0</v>
      </c>
      <c r="BZ23" s="351">
        <f t="shared" si="7"/>
        <v>0</v>
      </c>
      <c r="CA23" s="354">
        <f t="shared" si="7"/>
        <v>0</v>
      </c>
      <c r="CB23" s="346" t="s">
        <v>450</v>
      </c>
      <c r="CE23" s="339">
        <f t="shared" si="3"/>
        <v>0</v>
      </c>
      <c r="CF23" s="340" t="str">
        <f t="shared" si="4"/>
        <v>-</v>
      </c>
    </row>
    <row r="24" spans="2:84" s="245" customFormat="1" ht="12.75" customHeight="1" x14ac:dyDescent="0.3">
      <c r="B24" s="260" t="s">
        <v>133</v>
      </c>
      <c r="C24" s="355" t="s">
        <v>134</v>
      </c>
      <c r="D24" s="342">
        <f>'Forma 2'!$F$21</f>
        <v>0</v>
      </c>
      <c r="E24" s="343"/>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4"/>
      <c r="BH24" s="344"/>
      <c r="BI24" s="344"/>
      <c r="BJ24" s="344"/>
      <c r="BK24" s="344"/>
      <c r="BL24" s="344"/>
      <c r="BM24" s="344"/>
      <c r="BN24" s="344"/>
      <c r="BO24" s="344"/>
      <c r="BP24" s="344"/>
      <c r="BQ24" s="344"/>
      <c r="BR24" s="344"/>
      <c r="BS24" s="344"/>
      <c r="BT24" s="344"/>
      <c r="BU24" s="344"/>
      <c r="BV24" s="344"/>
      <c r="BW24" s="344"/>
      <c r="BX24" s="344"/>
      <c r="BY24" s="344"/>
      <c r="BZ24" s="344"/>
      <c r="CA24" s="345"/>
      <c r="CB24" s="346" t="s">
        <v>450</v>
      </c>
      <c r="CE24" s="339">
        <f t="shared" si="3"/>
        <v>0</v>
      </c>
      <c r="CF24" s="340" t="str">
        <f t="shared" si="4"/>
        <v>-</v>
      </c>
    </row>
    <row r="25" spans="2:84" s="245" customFormat="1" ht="12.75" customHeight="1" x14ac:dyDescent="0.3">
      <c r="B25" s="260" t="s">
        <v>135</v>
      </c>
      <c r="C25" s="355" t="s">
        <v>136</v>
      </c>
      <c r="D25" s="342">
        <f>'Forma 2'!$F$22</f>
        <v>0</v>
      </c>
      <c r="E25" s="343"/>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c r="BE25" s="344"/>
      <c r="BF25" s="344"/>
      <c r="BG25" s="344"/>
      <c r="BH25" s="344"/>
      <c r="BI25" s="344"/>
      <c r="BJ25" s="344"/>
      <c r="BK25" s="344"/>
      <c r="BL25" s="344"/>
      <c r="BM25" s="344"/>
      <c r="BN25" s="344"/>
      <c r="BO25" s="344"/>
      <c r="BP25" s="344"/>
      <c r="BQ25" s="344"/>
      <c r="BR25" s="344"/>
      <c r="BS25" s="344"/>
      <c r="BT25" s="344"/>
      <c r="BU25" s="344"/>
      <c r="BV25" s="344"/>
      <c r="BW25" s="344"/>
      <c r="BX25" s="344"/>
      <c r="BY25" s="344"/>
      <c r="BZ25" s="344"/>
      <c r="CA25" s="345"/>
      <c r="CB25" s="346" t="s">
        <v>450</v>
      </c>
      <c r="CE25" s="339">
        <f t="shared" si="3"/>
        <v>0</v>
      </c>
      <c r="CF25" s="340" t="str">
        <f t="shared" si="4"/>
        <v>-</v>
      </c>
    </row>
    <row r="26" spans="2:84" s="245" customFormat="1" ht="26.4" x14ac:dyDescent="0.3">
      <c r="B26" s="260" t="s">
        <v>137</v>
      </c>
      <c r="C26" s="355" t="s">
        <v>138</v>
      </c>
      <c r="D26" s="342">
        <f>'Forma 2'!$F$23</f>
        <v>0</v>
      </c>
      <c r="E26" s="343"/>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44"/>
      <c r="BE26" s="344"/>
      <c r="BF26" s="344"/>
      <c r="BG26" s="344"/>
      <c r="BH26" s="344"/>
      <c r="BI26" s="344"/>
      <c r="BJ26" s="344"/>
      <c r="BK26" s="344"/>
      <c r="BL26" s="344"/>
      <c r="BM26" s="344"/>
      <c r="BN26" s="344"/>
      <c r="BO26" s="344"/>
      <c r="BP26" s="344"/>
      <c r="BQ26" s="344"/>
      <c r="BR26" s="344"/>
      <c r="BS26" s="344"/>
      <c r="BT26" s="344"/>
      <c r="BU26" s="344"/>
      <c r="BV26" s="344"/>
      <c r="BW26" s="344"/>
      <c r="BX26" s="344"/>
      <c r="BY26" s="344"/>
      <c r="BZ26" s="344"/>
      <c r="CA26" s="345"/>
      <c r="CB26" s="346" t="s">
        <v>450</v>
      </c>
      <c r="CE26" s="339">
        <f t="shared" si="3"/>
        <v>0</v>
      </c>
      <c r="CF26" s="340" t="str">
        <f t="shared" si="4"/>
        <v>-</v>
      </c>
    </row>
    <row r="27" spans="2:84" s="245" customFormat="1" ht="14.4" x14ac:dyDescent="0.3">
      <c r="B27" s="260" t="s">
        <v>139</v>
      </c>
      <c r="C27" s="355" t="s">
        <v>140</v>
      </c>
      <c r="D27" s="342">
        <f>'Forma 2'!$F$24</f>
        <v>0</v>
      </c>
      <c r="E27" s="343"/>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344"/>
      <c r="AG27" s="344"/>
      <c r="AH27" s="344"/>
      <c r="AI27" s="344"/>
      <c r="AJ27" s="344"/>
      <c r="AK27" s="344"/>
      <c r="AL27" s="344"/>
      <c r="AM27" s="344"/>
      <c r="AN27" s="344"/>
      <c r="AO27" s="344"/>
      <c r="AP27" s="344"/>
      <c r="AQ27" s="344"/>
      <c r="AR27" s="344"/>
      <c r="AS27" s="344"/>
      <c r="AT27" s="344"/>
      <c r="AU27" s="344"/>
      <c r="AV27" s="344"/>
      <c r="AW27" s="344"/>
      <c r="AX27" s="344"/>
      <c r="AY27" s="344"/>
      <c r="AZ27" s="344"/>
      <c r="BA27" s="344"/>
      <c r="BB27" s="344"/>
      <c r="BC27" s="344"/>
      <c r="BD27" s="344"/>
      <c r="BE27" s="344"/>
      <c r="BF27" s="344"/>
      <c r="BG27" s="344"/>
      <c r="BH27" s="344"/>
      <c r="BI27" s="344"/>
      <c r="BJ27" s="344"/>
      <c r="BK27" s="344"/>
      <c r="BL27" s="344"/>
      <c r="BM27" s="344"/>
      <c r="BN27" s="344"/>
      <c r="BO27" s="344"/>
      <c r="BP27" s="344"/>
      <c r="BQ27" s="344"/>
      <c r="BR27" s="344"/>
      <c r="BS27" s="344"/>
      <c r="BT27" s="344"/>
      <c r="BU27" s="344"/>
      <c r="BV27" s="344"/>
      <c r="BW27" s="344"/>
      <c r="BX27" s="344"/>
      <c r="BY27" s="344"/>
      <c r="BZ27" s="344"/>
      <c r="CA27" s="345"/>
      <c r="CE27" s="339">
        <f t="shared" si="3"/>
        <v>0</v>
      </c>
      <c r="CF27" s="340" t="str">
        <f t="shared" si="4"/>
        <v>-</v>
      </c>
    </row>
    <row r="28" spans="2:84" s="245" customFormat="1" ht="14.4" x14ac:dyDescent="0.3">
      <c r="B28" s="260" t="s">
        <v>141</v>
      </c>
      <c r="C28" s="355" t="s">
        <v>142</v>
      </c>
      <c r="D28" s="342">
        <f>'Forma 2'!$F$25</f>
        <v>0</v>
      </c>
      <c r="E28" s="343"/>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4"/>
      <c r="AW28" s="344"/>
      <c r="AX28" s="344"/>
      <c r="AY28" s="344"/>
      <c r="AZ28" s="344"/>
      <c r="BA28" s="344"/>
      <c r="BB28" s="344"/>
      <c r="BC28" s="344"/>
      <c r="BD28" s="344"/>
      <c r="BE28" s="344"/>
      <c r="BF28" s="344"/>
      <c r="BG28" s="344"/>
      <c r="BH28" s="344"/>
      <c r="BI28" s="344"/>
      <c r="BJ28" s="344"/>
      <c r="BK28" s="344"/>
      <c r="BL28" s="344"/>
      <c r="BM28" s="344"/>
      <c r="BN28" s="344"/>
      <c r="BO28" s="344"/>
      <c r="BP28" s="344"/>
      <c r="BQ28" s="344"/>
      <c r="BR28" s="344"/>
      <c r="BS28" s="344"/>
      <c r="BT28" s="344"/>
      <c r="BU28" s="344"/>
      <c r="BV28" s="344"/>
      <c r="BW28" s="344"/>
      <c r="BX28" s="344"/>
      <c r="BY28" s="344"/>
      <c r="BZ28" s="344"/>
      <c r="CA28" s="345"/>
      <c r="CE28" s="339">
        <f t="shared" si="3"/>
        <v>0</v>
      </c>
      <c r="CF28" s="340" t="str">
        <f t="shared" si="4"/>
        <v>-</v>
      </c>
    </row>
    <row r="29" spans="2:84" s="245" customFormat="1" ht="12.75" customHeight="1" x14ac:dyDescent="0.3">
      <c r="B29" s="260" t="s">
        <v>143</v>
      </c>
      <c r="C29" s="355" t="s">
        <v>142</v>
      </c>
      <c r="D29" s="342">
        <f>'Forma 2'!$F$26</f>
        <v>0</v>
      </c>
      <c r="E29" s="343"/>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c r="AM29" s="344"/>
      <c r="AN29" s="344"/>
      <c r="AO29" s="344"/>
      <c r="AP29" s="344"/>
      <c r="AQ29" s="344"/>
      <c r="AR29" s="344"/>
      <c r="AS29" s="344"/>
      <c r="AT29" s="344"/>
      <c r="AU29" s="344"/>
      <c r="AV29" s="344"/>
      <c r="AW29" s="344"/>
      <c r="AX29" s="344"/>
      <c r="AY29" s="344"/>
      <c r="AZ29" s="344"/>
      <c r="BA29" s="344"/>
      <c r="BB29" s="344"/>
      <c r="BC29" s="344"/>
      <c r="BD29" s="344"/>
      <c r="BE29" s="344"/>
      <c r="BF29" s="344"/>
      <c r="BG29" s="344"/>
      <c r="BH29" s="344"/>
      <c r="BI29" s="344"/>
      <c r="BJ29" s="344"/>
      <c r="BK29" s="344"/>
      <c r="BL29" s="344"/>
      <c r="BM29" s="344"/>
      <c r="BN29" s="344"/>
      <c r="BO29" s="344"/>
      <c r="BP29" s="344"/>
      <c r="BQ29" s="344"/>
      <c r="BR29" s="344"/>
      <c r="BS29" s="344"/>
      <c r="BT29" s="344"/>
      <c r="BU29" s="344"/>
      <c r="BV29" s="344"/>
      <c r="BW29" s="344"/>
      <c r="BX29" s="344"/>
      <c r="BY29" s="344"/>
      <c r="BZ29" s="344"/>
      <c r="CA29" s="345"/>
      <c r="CE29" s="339">
        <f t="shared" si="3"/>
        <v>0</v>
      </c>
      <c r="CF29" s="340" t="str">
        <f t="shared" si="4"/>
        <v>-</v>
      </c>
    </row>
    <row r="30" spans="2:84" s="245" customFormat="1" ht="12.75" customHeight="1" x14ac:dyDescent="0.3">
      <c r="B30" s="260" t="s">
        <v>144</v>
      </c>
      <c r="C30" s="355" t="s">
        <v>142</v>
      </c>
      <c r="D30" s="342">
        <f>'Forma 2'!$F$27</f>
        <v>0</v>
      </c>
      <c r="E30" s="343"/>
      <c r="F30" s="344"/>
      <c r="G30" s="344"/>
      <c r="H30" s="344"/>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M30" s="344"/>
      <c r="AN30" s="344"/>
      <c r="AO30" s="344"/>
      <c r="AP30" s="344"/>
      <c r="AQ30" s="344"/>
      <c r="AR30" s="344"/>
      <c r="AS30" s="344"/>
      <c r="AT30" s="344"/>
      <c r="AU30" s="344"/>
      <c r="AV30" s="344"/>
      <c r="AW30" s="344"/>
      <c r="AX30" s="344"/>
      <c r="AY30" s="344"/>
      <c r="AZ30" s="344"/>
      <c r="BA30" s="344"/>
      <c r="BB30" s="344"/>
      <c r="BC30" s="344"/>
      <c r="BD30" s="344"/>
      <c r="BE30" s="344"/>
      <c r="BF30" s="344"/>
      <c r="BG30" s="344"/>
      <c r="BH30" s="344"/>
      <c r="BI30" s="344"/>
      <c r="BJ30" s="344"/>
      <c r="BK30" s="344"/>
      <c r="BL30" s="344"/>
      <c r="BM30" s="344"/>
      <c r="BN30" s="344"/>
      <c r="BO30" s="344"/>
      <c r="BP30" s="344"/>
      <c r="BQ30" s="344"/>
      <c r="BR30" s="344"/>
      <c r="BS30" s="344"/>
      <c r="BT30" s="344"/>
      <c r="BU30" s="344"/>
      <c r="BV30" s="344"/>
      <c r="BW30" s="344"/>
      <c r="BX30" s="344"/>
      <c r="BY30" s="344"/>
      <c r="BZ30" s="344"/>
      <c r="CA30" s="345"/>
      <c r="CE30" s="339">
        <f t="shared" si="3"/>
        <v>0</v>
      </c>
      <c r="CF30" s="340" t="str">
        <f t="shared" si="4"/>
        <v>-</v>
      </c>
    </row>
    <row r="31" spans="2:84" s="245" customFormat="1" ht="12.75" customHeight="1" x14ac:dyDescent="0.3">
      <c r="B31" s="260" t="s">
        <v>145</v>
      </c>
      <c r="C31" s="355" t="s">
        <v>142</v>
      </c>
      <c r="D31" s="342">
        <f>'Forma 2'!$F$28</f>
        <v>0</v>
      </c>
      <c r="E31" s="343"/>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c r="AM31" s="344"/>
      <c r="AN31" s="344"/>
      <c r="AO31" s="344"/>
      <c r="AP31" s="344"/>
      <c r="AQ31" s="344"/>
      <c r="AR31" s="344"/>
      <c r="AS31" s="344"/>
      <c r="AT31" s="344"/>
      <c r="AU31" s="344"/>
      <c r="AV31" s="344"/>
      <c r="AW31" s="344"/>
      <c r="AX31" s="344"/>
      <c r="AY31" s="344"/>
      <c r="AZ31" s="344"/>
      <c r="BA31" s="344"/>
      <c r="BB31" s="344"/>
      <c r="BC31" s="344"/>
      <c r="BD31" s="344"/>
      <c r="BE31" s="344"/>
      <c r="BF31" s="344"/>
      <c r="BG31" s="344"/>
      <c r="BH31" s="344"/>
      <c r="BI31" s="344"/>
      <c r="BJ31" s="344"/>
      <c r="BK31" s="344"/>
      <c r="BL31" s="344"/>
      <c r="BM31" s="344"/>
      <c r="BN31" s="344"/>
      <c r="BO31" s="344"/>
      <c r="BP31" s="344"/>
      <c r="BQ31" s="344"/>
      <c r="BR31" s="344"/>
      <c r="BS31" s="344"/>
      <c r="BT31" s="344"/>
      <c r="BU31" s="344"/>
      <c r="BV31" s="344"/>
      <c r="BW31" s="344"/>
      <c r="BX31" s="344"/>
      <c r="BY31" s="344"/>
      <c r="BZ31" s="344"/>
      <c r="CA31" s="345"/>
      <c r="CE31" s="339">
        <f t="shared" si="3"/>
        <v>0</v>
      </c>
      <c r="CF31" s="340" t="str">
        <f t="shared" si="4"/>
        <v>-</v>
      </c>
    </row>
    <row r="32" spans="2:84" s="245" customFormat="1" ht="12.75" customHeight="1" x14ac:dyDescent="0.3">
      <c r="B32" s="260" t="s">
        <v>146</v>
      </c>
      <c r="C32" s="355" t="s">
        <v>142</v>
      </c>
      <c r="D32" s="342">
        <f>'Forma 2'!$F$29</f>
        <v>0</v>
      </c>
      <c r="E32" s="343"/>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4"/>
      <c r="BK32" s="344"/>
      <c r="BL32" s="344"/>
      <c r="BM32" s="344"/>
      <c r="BN32" s="344"/>
      <c r="BO32" s="344"/>
      <c r="BP32" s="344"/>
      <c r="BQ32" s="344"/>
      <c r="BR32" s="344"/>
      <c r="BS32" s="344"/>
      <c r="BT32" s="344"/>
      <c r="BU32" s="344"/>
      <c r="BV32" s="344"/>
      <c r="BW32" s="344"/>
      <c r="BX32" s="344"/>
      <c r="BY32" s="344"/>
      <c r="BZ32" s="344"/>
      <c r="CA32" s="345"/>
      <c r="CE32" s="339">
        <f t="shared" si="3"/>
        <v>0</v>
      </c>
      <c r="CF32" s="340" t="str">
        <f t="shared" si="4"/>
        <v>-</v>
      </c>
    </row>
    <row r="33" spans="2:84" s="245" customFormat="1" ht="12.75" customHeight="1" x14ac:dyDescent="0.3">
      <c r="B33" s="260" t="s">
        <v>147</v>
      </c>
      <c r="C33" s="355" t="s">
        <v>142</v>
      </c>
      <c r="D33" s="342">
        <f>'Forma 2'!$F$30</f>
        <v>0</v>
      </c>
      <c r="E33" s="343"/>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4"/>
      <c r="BA33" s="344"/>
      <c r="BB33" s="344"/>
      <c r="BC33" s="344"/>
      <c r="BD33" s="344"/>
      <c r="BE33" s="344"/>
      <c r="BF33" s="344"/>
      <c r="BG33" s="344"/>
      <c r="BH33" s="344"/>
      <c r="BI33" s="344"/>
      <c r="BJ33" s="344"/>
      <c r="BK33" s="344"/>
      <c r="BL33" s="344"/>
      <c r="BM33" s="344"/>
      <c r="BN33" s="344"/>
      <c r="BO33" s="344"/>
      <c r="BP33" s="344"/>
      <c r="BQ33" s="344"/>
      <c r="BR33" s="344"/>
      <c r="BS33" s="344"/>
      <c r="BT33" s="344"/>
      <c r="BU33" s="344"/>
      <c r="BV33" s="344"/>
      <c r="BW33" s="344"/>
      <c r="BX33" s="344"/>
      <c r="BY33" s="344"/>
      <c r="BZ33" s="344"/>
      <c r="CA33" s="345"/>
      <c r="CE33" s="339">
        <f t="shared" si="3"/>
        <v>0</v>
      </c>
      <c r="CF33" s="340" t="str">
        <f t="shared" si="4"/>
        <v>-</v>
      </c>
    </row>
    <row r="34" spans="2:84" s="245" customFormat="1" ht="12.75" customHeight="1" x14ac:dyDescent="0.3">
      <c r="B34" s="260" t="s">
        <v>148</v>
      </c>
      <c r="C34" s="355" t="s">
        <v>142</v>
      </c>
      <c r="D34" s="342">
        <f>'Forma 2'!$F$31</f>
        <v>0</v>
      </c>
      <c r="E34" s="343"/>
      <c r="F34" s="344"/>
      <c r="G34" s="344"/>
      <c r="H34" s="344"/>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4"/>
      <c r="AU34" s="344"/>
      <c r="AV34" s="344"/>
      <c r="AW34" s="344"/>
      <c r="AX34" s="344"/>
      <c r="AY34" s="344"/>
      <c r="AZ34" s="344"/>
      <c r="BA34" s="344"/>
      <c r="BB34" s="344"/>
      <c r="BC34" s="344"/>
      <c r="BD34" s="344"/>
      <c r="BE34" s="344"/>
      <c r="BF34" s="344"/>
      <c r="BG34" s="344"/>
      <c r="BH34" s="344"/>
      <c r="BI34" s="344"/>
      <c r="BJ34" s="344"/>
      <c r="BK34" s="344"/>
      <c r="BL34" s="344"/>
      <c r="BM34" s="344"/>
      <c r="BN34" s="344"/>
      <c r="BO34" s="344"/>
      <c r="BP34" s="344"/>
      <c r="BQ34" s="344"/>
      <c r="BR34" s="344"/>
      <c r="BS34" s="344"/>
      <c r="BT34" s="344"/>
      <c r="BU34" s="344"/>
      <c r="BV34" s="344"/>
      <c r="BW34" s="344"/>
      <c r="BX34" s="344"/>
      <c r="BY34" s="344"/>
      <c r="BZ34" s="344"/>
      <c r="CA34" s="345"/>
      <c r="CE34" s="339">
        <f t="shared" si="3"/>
        <v>0</v>
      </c>
      <c r="CF34" s="340" t="str">
        <f t="shared" si="4"/>
        <v>-</v>
      </c>
    </row>
    <row r="35" spans="2:84" s="245" customFormat="1" ht="12.75" customHeight="1" x14ac:dyDescent="0.3">
      <c r="B35" s="260" t="s">
        <v>149</v>
      </c>
      <c r="C35" s="355" t="s">
        <v>142</v>
      </c>
      <c r="D35" s="342">
        <f>'Forma 2'!$F$32</f>
        <v>0</v>
      </c>
      <c r="E35" s="343"/>
      <c r="F35" s="344"/>
      <c r="G35" s="344"/>
      <c r="H35" s="344"/>
      <c r="I35" s="344"/>
      <c r="J35" s="344"/>
      <c r="K35" s="344"/>
      <c r="L35" s="344"/>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c r="AM35" s="344"/>
      <c r="AN35" s="344"/>
      <c r="AO35" s="344"/>
      <c r="AP35" s="344"/>
      <c r="AQ35" s="344"/>
      <c r="AR35" s="344"/>
      <c r="AS35" s="344"/>
      <c r="AT35" s="344"/>
      <c r="AU35" s="344"/>
      <c r="AV35" s="344"/>
      <c r="AW35" s="344"/>
      <c r="AX35" s="344"/>
      <c r="AY35" s="344"/>
      <c r="AZ35" s="344"/>
      <c r="BA35" s="344"/>
      <c r="BB35" s="344"/>
      <c r="BC35" s="344"/>
      <c r="BD35" s="344"/>
      <c r="BE35" s="344"/>
      <c r="BF35" s="344"/>
      <c r="BG35" s="344"/>
      <c r="BH35" s="344"/>
      <c r="BI35" s="344"/>
      <c r="BJ35" s="344"/>
      <c r="BK35" s="344"/>
      <c r="BL35" s="344"/>
      <c r="BM35" s="344"/>
      <c r="BN35" s="344"/>
      <c r="BO35" s="344"/>
      <c r="BP35" s="344"/>
      <c r="BQ35" s="344"/>
      <c r="BR35" s="344"/>
      <c r="BS35" s="344"/>
      <c r="BT35" s="344"/>
      <c r="BU35" s="344"/>
      <c r="BV35" s="344"/>
      <c r="BW35" s="344"/>
      <c r="BX35" s="344"/>
      <c r="BY35" s="344"/>
      <c r="BZ35" s="344"/>
      <c r="CA35" s="345"/>
      <c r="CE35" s="339">
        <f t="shared" si="3"/>
        <v>0</v>
      </c>
      <c r="CF35" s="340" t="str">
        <f t="shared" si="4"/>
        <v>-</v>
      </c>
    </row>
    <row r="36" spans="2:84" s="245" customFormat="1" ht="12.75" customHeight="1" x14ac:dyDescent="0.3">
      <c r="B36" s="260" t="s">
        <v>150</v>
      </c>
      <c r="C36" s="355" t="s">
        <v>142</v>
      </c>
      <c r="D36" s="342">
        <f>'Forma 2'!$F$33</f>
        <v>0</v>
      </c>
      <c r="E36" s="343"/>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c r="AM36" s="344"/>
      <c r="AN36" s="344"/>
      <c r="AO36" s="344"/>
      <c r="AP36" s="344"/>
      <c r="AQ36" s="344"/>
      <c r="AR36" s="344"/>
      <c r="AS36" s="344"/>
      <c r="AT36" s="344"/>
      <c r="AU36" s="344"/>
      <c r="AV36" s="344"/>
      <c r="AW36" s="344"/>
      <c r="AX36" s="344"/>
      <c r="AY36" s="344"/>
      <c r="AZ36" s="344"/>
      <c r="BA36" s="344"/>
      <c r="BB36" s="344"/>
      <c r="BC36" s="344"/>
      <c r="BD36" s="344"/>
      <c r="BE36" s="344"/>
      <c r="BF36" s="344"/>
      <c r="BG36" s="344"/>
      <c r="BH36" s="344"/>
      <c r="BI36" s="344"/>
      <c r="BJ36" s="344"/>
      <c r="BK36" s="344"/>
      <c r="BL36" s="344"/>
      <c r="BM36" s="344"/>
      <c r="BN36" s="344"/>
      <c r="BO36" s="344"/>
      <c r="BP36" s="344"/>
      <c r="BQ36" s="344"/>
      <c r="BR36" s="344"/>
      <c r="BS36" s="344"/>
      <c r="BT36" s="344"/>
      <c r="BU36" s="344"/>
      <c r="BV36" s="344"/>
      <c r="BW36" s="344"/>
      <c r="BX36" s="344"/>
      <c r="BY36" s="344"/>
      <c r="BZ36" s="344"/>
      <c r="CA36" s="345"/>
      <c r="CE36" s="339">
        <f t="shared" si="3"/>
        <v>0</v>
      </c>
      <c r="CF36" s="340" t="str">
        <f t="shared" si="4"/>
        <v>-</v>
      </c>
    </row>
    <row r="37" spans="2:84" s="245" customFormat="1" ht="12.75" customHeight="1" x14ac:dyDescent="0.3">
      <c r="B37" s="260" t="s">
        <v>151</v>
      </c>
      <c r="C37" s="355" t="s">
        <v>142</v>
      </c>
      <c r="D37" s="342">
        <f>'Forma 2'!$F$34</f>
        <v>0</v>
      </c>
      <c r="E37" s="343"/>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4"/>
      <c r="AW37" s="344"/>
      <c r="AX37" s="344"/>
      <c r="AY37" s="344"/>
      <c r="AZ37" s="344"/>
      <c r="BA37" s="344"/>
      <c r="BB37" s="344"/>
      <c r="BC37" s="344"/>
      <c r="BD37" s="344"/>
      <c r="BE37" s="344"/>
      <c r="BF37" s="344"/>
      <c r="BG37" s="344"/>
      <c r="BH37" s="344"/>
      <c r="BI37" s="344"/>
      <c r="BJ37" s="344"/>
      <c r="BK37" s="344"/>
      <c r="BL37" s="344"/>
      <c r="BM37" s="344"/>
      <c r="BN37" s="344"/>
      <c r="BO37" s="344"/>
      <c r="BP37" s="344"/>
      <c r="BQ37" s="344"/>
      <c r="BR37" s="344"/>
      <c r="BS37" s="344"/>
      <c r="BT37" s="344"/>
      <c r="BU37" s="344"/>
      <c r="BV37" s="344"/>
      <c r="BW37" s="344"/>
      <c r="BX37" s="344"/>
      <c r="BY37" s="344"/>
      <c r="BZ37" s="344"/>
      <c r="CA37" s="345"/>
      <c r="CE37" s="339">
        <f t="shared" si="3"/>
        <v>0</v>
      </c>
      <c r="CF37" s="340" t="str">
        <f t="shared" si="4"/>
        <v>-</v>
      </c>
    </row>
    <row r="38" spans="2:84" s="245" customFormat="1" ht="12.75" customHeight="1" x14ac:dyDescent="0.3">
      <c r="B38" s="260" t="s">
        <v>152</v>
      </c>
      <c r="C38" s="355" t="s">
        <v>142</v>
      </c>
      <c r="D38" s="342">
        <f>'Forma 2'!$F$35</f>
        <v>0</v>
      </c>
      <c r="E38" s="343"/>
      <c r="F38" s="344"/>
      <c r="G38" s="344"/>
      <c r="H38" s="344"/>
      <c r="I38" s="344"/>
      <c r="J38" s="344"/>
      <c r="K38" s="344"/>
      <c r="L38" s="344"/>
      <c r="M38" s="344"/>
      <c r="N38" s="344"/>
      <c r="O38" s="344"/>
      <c r="P38" s="344"/>
      <c r="Q38" s="344"/>
      <c r="R38" s="344"/>
      <c r="S38" s="344"/>
      <c r="T38" s="344"/>
      <c r="U38" s="344"/>
      <c r="V38" s="344"/>
      <c r="W38" s="344"/>
      <c r="X38" s="344"/>
      <c r="Y38" s="344"/>
      <c r="Z38" s="344"/>
      <c r="AA38" s="344"/>
      <c r="AB38" s="344"/>
      <c r="AC38" s="344"/>
      <c r="AD38" s="344"/>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4"/>
      <c r="BA38" s="344"/>
      <c r="BB38" s="344"/>
      <c r="BC38" s="344"/>
      <c r="BD38" s="344"/>
      <c r="BE38" s="344"/>
      <c r="BF38" s="344"/>
      <c r="BG38" s="344"/>
      <c r="BH38" s="344"/>
      <c r="BI38" s="344"/>
      <c r="BJ38" s="344"/>
      <c r="BK38" s="344"/>
      <c r="BL38" s="344"/>
      <c r="BM38" s="344"/>
      <c r="BN38" s="344"/>
      <c r="BO38" s="344"/>
      <c r="BP38" s="344"/>
      <c r="BQ38" s="344"/>
      <c r="BR38" s="344"/>
      <c r="BS38" s="344"/>
      <c r="BT38" s="344"/>
      <c r="BU38" s="344"/>
      <c r="BV38" s="344"/>
      <c r="BW38" s="344"/>
      <c r="BX38" s="344"/>
      <c r="BY38" s="344"/>
      <c r="BZ38" s="344"/>
      <c r="CA38" s="345"/>
      <c r="CE38" s="339">
        <f t="shared" si="3"/>
        <v>0</v>
      </c>
      <c r="CF38" s="340" t="str">
        <f t="shared" si="4"/>
        <v>-</v>
      </c>
    </row>
    <row r="39" spans="2:84" s="245" customFormat="1" ht="12.75" customHeight="1" x14ac:dyDescent="0.3">
      <c r="B39" s="260" t="s">
        <v>153</v>
      </c>
      <c r="C39" s="341" t="s">
        <v>142</v>
      </c>
      <c r="D39" s="342">
        <f>'Forma 2'!$F$36</f>
        <v>0</v>
      </c>
      <c r="E39" s="343"/>
      <c r="F39" s="344"/>
      <c r="G39" s="344"/>
      <c r="H39" s="344"/>
      <c r="I39" s="344"/>
      <c r="J39" s="344"/>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4"/>
      <c r="AI39" s="344"/>
      <c r="AJ39" s="344"/>
      <c r="AK39" s="344"/>
      <c r="AL39" s="344"/>
      <c r="AM39" s="344"/>
      <c r="AN39" s="344"/>
      <c r="AO39" s="344"/>
      <c r="AP39" s="344"/>
      <c r="AQ39" s="344"/>
      <c r="AR39" s="344"/>
      <c r="AS39" s="344"/>
      <c r="AT39" s="344"/>
      <c r="AU39" s="344"/>
      <c r="AV39" s="344"/>
      <c r="AW39" s="344"/>
      <c r="AX39" s="344"/>
      <c r="AY39" s="344"/>
      <c r="AZ39" s="344"/>
      <c r="BA39" s="344"/>
      <c r="BB39" s="344"/>
      <c r="BC39" s="344"/>
      <c r="BD39" s="344"/>
      <c r="BE39" s="344"/>
      <c r="BF39" s="344"/>
      <c r="BG39" s="344"/>
      <c r="BH39" s="344"/>
      <c r="BI39" s="344"/>
      <c r="BJ39" s="344"/>
      <c r="BK39" s="344"/>
      <c r="BL39" s="344"/>
      <c r="BM39" s="344"/>
      <c r="BN39" s="344"/>
      <c r="BO39" s="344"/>
      <c r="BP39" s="344"/>
      <c r="BQ39" s="344"/>
      <c r="BR39" s="344"/>
      <c r="BS39" s="344"/>
      <c r="BT39" s="344"/>
      <c r="BU39" s="344"/>
      <c r="BV39" s="344"/>
      <c r="BW39" s="344"/>
      <c r="BX39" s="344"/>
      <c r="BY39" s="344"/>
      <c r="BZ39" s="344"/>
      <c r="CA39" s="345"/>
      <c r="CB39" s="346" t="s">
        <v>450</v>
      </c>
      <c r="CE39" s="339">
        <f t="shared" si="3"/>
        <v>0</v>
      </c>
      <c r="CF39" s="340" t="str">
        <f t="shared" si="4"/>
        <v>-</v>
      </c>
    </row>
    <row r="40" spans="2:84" s="245" customFormat="1" ht="12.75" customHeight="1" x14ac:dyDescent="0.3">
      <c r="B40" s="260" t="s">
        <v>154</v>
      </c>
      <c r="C40" s="341" t="s">
        <v>142</v>
      </c>
      <c r="D40" s="342">
        <f>'Forma 2'!$F$37</f>
        <v>0</v>
      </c>
      <c r="E40" s="343"/>
      <c r="F40" s="344"/>
      <c r="G40" s="344"/>
      <c r="H40" s="344"/>
      <c r="I40" s="344"/>
      <c r="J40" s="344"/>
      <c r="K40" s="344"/>
      <c r="L40" s="344"/>
      <c r="M40" s="344"/>
      <c r="N40" s="344"/>
      <c r="O40" s="344"/>
      <c r="P40" s="344"/>
      <c r="Q40" s="344"/>
      <c r="R40" s="344"/>
      <c r="S40" s="344"/>
      <c r="T40" s="344"/>
      <c r="U40" s="344"/>
      <c r="V40" s="344"/>
      <c r="W40" s="344"/>
      <c r="X40" s="344"/>
      <c r="Y40" s="344"/>
      <c r="Z40" s="344"/>
      <c r="AA40" s="344"/>
      <c r="AB40" s="344"/>
      <c r="AC40" s="344"/>
      <c r="AD40" s="344"/>
      <c r="AE40" s="344"/>
      <c r="AF40" s="344"/>
      <c r="AG40" s="344"/>
      <c r="AH40" s="344"/>
      <c r="AI40" s="344"/>
      <c r="AJ40" s="344"/>
      <c r="AK40" s="344"/>
      <c r="AL40" s="344"/>
      <c r="AM40" s="344"/>
      <c r="AN40" s="344"/>
      <c r="AO40" s="344"/>
      <c r="AP40" s="344"/>
      <c r="AQ40" s="344"/>
      <c r="AR40" s="344"/>
      <c r="AS40" s="344"/>
      <c r="AT40" s="344"/>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344"/>
      <c r="BX40" s="344"/>
      <c r="BY40" s="344"/>
      <c r="BZ40" s="344"/>
      <c r="CA40" s="345"/>
      <c r="CB40" s="346" t="s">
        <v>450</v>
      </c>
      <c r="CE40" s="339">
        <f t="shared" si="3"/>
        <v>0</v>
      </c>
      <c r="CF40" s="340" t="str">
        <f t="shared" si="4"/>
        <v>-</v>
      </c>
    </row>
    <row r="41" spans="2:84" s="245" customFormat="1" ht="12.75" customHeight="1" x14ac:dyDescent="0.3">
      <c r="B41" s="260" t="s">
        <v>155</v>
      </c>
      <c r="C41" s="341" t="s">
        <v>142</v>
      </c>
      <c r="D41" s="342">
        <f>'Forma 2'!$F$38</f>
        <v>0</v>
      </c>
      <c r="E41" s="343"/>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344"/>
      <c r="AK41" s="344"/>
      <c r="AL41" s="344"/>
      <c r="AM41" s="344"/>
      <c r="AN41" s="344"/>
      <c r="AO41" s="344"/>
      <c r="AP41" s="344"/>
      <c r="AQ41" s="344"/>
      <c r="AR41" s="344"/>
      <c r="AS41" s="344"/>
      <c r="AT41" s="344"/>
      <c r="AU41" s="344"/>
      <c r="AV41" s="344"/>
      <c r="AW41" s="344"/>
      <c r="AX41" s="344"/>
      <c r="AY41" s="344"/>
      <c r="AZ41" s="344"/>
      <c r="BA41" s="344"/>
      <c r="BB41" s="344"/>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c r="CA41" s="345"/>
      <c r="CB41" s="346" t="s">
        <v>450</v>
      </c>
      <c r="CE41" s="339">
        <f t="shared" si="3"/>
        <v>0</v>
      </c>
      <c r="CF41" s="340" t="str">
        <f t="shared" si="4"/>
        <v>-</v>
      </c>
    </row>
    <row r="42" spans="2:84" s="245" customFormat="1" ht="12.75" customHeight="1" x14ac:dyDescent="0.3">
      <c r="B42" s="260" t="s">
        <v>156</v>
      </c>
      <c r="C42" s="341" t="s">
        <v>142</v>
      </c>
      <c r="D42" s="342">
        <f>'Forma 2'!$F$39</f>
        <v>0</v>
      </c>
      <c r="E42" s="343"/>
      <c r="F42" s="344"/>
      <c r="G42" s="344"/>
      <c r="H42" s="344"/>
      <c r="I42" s="344"/>
      <c r="J42" s="344"/>
      <c r="K42" s="344"/>
      <c r="L42" s="344"/>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344"/>
      <c r="AQ42" s="344"/>
      <c r="AR42" s="344"/>
      <c r="AS42" s="344"/>
      <c r="AT42" s="344"/>
      <c r="AU42" s="344"/>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c r="CA42" s="345"/>
      <c r="CB42" s="346" t="s">
        <v>450</v>
      </c>
      <c r="CE42" s="339">
        <f t="shared" si="3"/>
        <v>0</v>
      </c>
      <c r="CF42" s="340" t="str">
        <f t="shared" si="4"/>
        <v>-</v>
      </c>
    </row>
    <row r="43" spans="2:84" s="245" customFormat="1" ht="12.75" customHeight="1" x14ac:dyDescent="0.3">
      <c r="B43" s="271" t="s">
        <v>157</v>
      </c>
      <c r="C43" s="356" t="s">
        <v>158</v>
      </c>
      <c r="D43" s="342">
        <f>'Forma 2'!$F$40</f>
        <v>0</v>
      </c>
      <c r="E43" s="350">
        <f t="shared" ref="E43:AJ43" si="8">SUM(E44:E45)</f>
        <v>0</v>
      </c>
      <c r="F43" s="351">
        <f t="shared" si="8"/>
        <v>0</v>
      </c>
      <c r="G43" s="351">
        <f t="shared" si="8"/>
        <v>0</v>
      </c>
      <c r="H43" s="351">
        <f t="shared" si="8"/>
        <v>0</v>
      </c>
      <c r="I43" s="351">
        <f t="shared" si="8"/>
        <v>0</v>
      </c>
      <c r="J43" s="351">
        <f t="shared" si="8"/>
        <v>0</v>
      </c>
      <c r="K43" s="351">
        <f t="shared" si="8"/>
        <v>0</v>
      </c>
      <c r="L43" s="351">
        <f t="shared" si="8"/>
        <v>0</v>
      </c>
      <c r="M43" s="351">
        <f t="shared" si="8"/>
        <v>0</v>
      </c>
      <c r="N43" s="351">
        <f t="shared" si="8"/>
        <v>0</v>
      </c>
      <c r="O43" s="351">
        <f t="shared" si="8"/>
        <v>0</v>
      </c>
      <c r="P43" s="351">
        <f t="shared" si="8"/>
        <v>0</v>
      </c>
      <c r="Q43" s="351">
        <f t="shared" si="8"/>
        <v>0</v>
      </c>
      <c r="R43" s="351">
        <f t="shared" si="8"/>
        <v>0</v>
      </c>
      <c r="S43" s="351">
        <f t="shared" si="8"/>
        <v>0</v>
      </c>
      <c r="T43" s="351">
        <f t="shared" si="8"/>
        <v>0</v>
      </c>
      <c r="U43" s="351">
        <f t="shared" si="8"/>
        <v>0</v>
      </c>
      <c r="V43" s="351">
        <f t="shared" si="8"/>
        <v>0</v>
      </c>
      <c r="W43" s="351">
        <f t="shared" si="8"/>
        <v>0</v>
      </c>
      <c r="X43" s="351">
        <f t="shared" si="8"/>
        <v>0</v>
      </c>
      <c r="Y43" s="351">
        <f t="shared" si="8"/>
        <v>0</v>
      </c>
      <c r="Z43" s="351">
        <f t="shared" si="8"/>
        <v>0</v>
      </c>
      <c r="AA43" s="351">
        <f t="shared" si="8"/>
        <v>0</v>
      </c>
      <c r="AB43" s="351">
        <f t="shared" si="8"/>
        <v>0</v>
      </c>
      <c r="AC43" s="351">
        <f t="shared" si="8"/>
        <v>0</v>
      </c>
      <c r="AD43" s="351">
        <f t="shared" si="8"/>
        <v>0</v>
      </c>
      <c r="AE43" s="351">
        <f t="shared" si="8"/>
        <v>0</v>
      </c>
      <c r="AF43" s="351">
        <f t="shared" si="8"/>
        <v>0</v>
      </c>
      <c r="AG43" s="351">
        <f t="shared" si="8"/>
        <v>0</v>
      </c>
      <c r="AH43" s="351">
        <f t="shared" si="8"/>
        <v>0</v>
      </c>
      <c r="AI43" s="351">
        <f t="shared" si="8"/>
        <v>0</v>
      </c>
      <c r="AJ43" s="351">
        <f t="shared" si="8"/>
        <v>0</v>
      </c>
      <c r="AK43" s="352">
        <f t="shared" ref="AK43:BP43" si="9">SUM(AK44:AK45)</f>
        <v>0</v>
      </c>
      <c r="AL43" s="352">
        <f t="shared" si="9"/>
        <v>0</v>
      </c>
      <c r="AM43" s="352">
        <f t="shared" si="9"/>
        <v>0</v>
      </c>
      <c r="AN43" s="352">
        <f t="shared" si="9"/>
        <v>0</v>
      </c>
      <c r="AO43" s="351">
        <f t="shared" si="9"/>
        <v>0</v>
      </c>
      <c r="AP43" s="352">
        <f t="shared" si="9"/>
        <v>0</v>
      </c>
      <c r="AQ43" s="352">
        <f t="shared" si="9"/>
        <v>0</v>
      </c>
      <c r="AR43" s="352">
        <f t="shared" si="9"/>
        <v>0</v>
      </c>
      <c r="AS43" s="351">
        <f t="shared" si="9"/>
        <v>0</v>
      </c>
      <c r="AT43" s="351">
        <f t="shared" si="9"/>
        <v>0</v>
      </c>
      <c r="AU43" s="352">
        <f t="shared" si="9"/>
        <v>0</v>
      </c>
      <c r="AV43" s="352">
        <f t="shared" si="9"/>
        <v>0</v>
      </c>
      <c r="AW43" s="352">
        <f t="shared" si="9"/>
        <v>0</v>
      </c>
      <c r="AX43" s="351">
        <f t="shared" si="9"/>
        <v>0</v>
      </c>
      <c r="AY43" s="351">
        <f t="shared" si="9"/>
        <v>0</v>
      </c>
      <c r="AZ43" s="352">
        <f t="shared" si="9"/>
        <v>0</v>
      </c>
      <c r="BA43" s="352">
        <f t="shared" si="9"/>
        <v>0</v>
      </c>
      <c r="BB43" s="352">
        <f t="shared" si="9"/>
        <v>0</v>
      </c>
      <c r="BC43" s="351">
        <f t="shared" si="9"/>
        <v>0</v>
      </c>
      <c r="BD43" s="351">
        <f t="shared" si="9"/>
        <v>0</v>
      </c>
      <c r="BE43" s="352">
        <f t="shared" si="9"/>
        <v>0</v>
      </c>
      <c r="BF43" s="352">
        <f t="shared" si="9"/>
        <v>0</v>
      </c>
      <c r="BG43" s="352">
        <f t="shared" si="9"/>
        <v>0</v>
      </c>
      <c r="BH43" s="351">
        <f t="shared" si="9"/>
        <v>0</v>
      </c>
      <c r="BI43" s="351">
        <f t="shared" si="9"/>
        <v>0</v>
      </c>
      <c r="BJ43" s="352">
        <f t="shared" si="9"/>
        <v>0</v>
      </c>
      <c r="BK43" s="352">
        <f t="shared" si="9"/>
        <v>0</v>
      </c>
      <c r="BL43" s="352">
        <f t="shared" si="9"/>
        <v>0</v>
      </c>
      <c r="BM43" s="353">
        <f t="shared" si="9"/>
        <v>0</v>
      </c>
      <c r="BN43" s="351">
        <f t="shared" si="9"/>
        <v>0</v>
      </c>
      <c r="BO43" s="351">
        <f t="shared" si="9"/>
        <v>0</v>
      </c>
      <c r="BP43" s="351">
        <f t="shared" si="9"/>
        <v>0</v>
      </c>
      <c r="BQ43" s="351">
        <f t="shared" ref="BQ43:CA43" si="10">SUM(BQ44:BQ45)</f>
        <v>0</v>
      </c>
      <c r="BR43" s="351">
        <f t="shared" si="10"/>
        <v>0</v>
      </c>
      <c r="BS43" s="351">
        <f t="shared" si="10"/>
        <v>0</v>
      </c>
      <c r="BT43" s="351">
        <f t="shared" si="10"/>
        <v>0</v>
      </c>
      <c r="BU43" s="351">
        <f t="shared" si="10"/>
        <v>0</v>
      </c>
      <c r="BV43" s="351">
        <f t="shared" si="10"/>
        <v>0</v>
      </c>
      <c r="BW43" s="351">
        <f t="shared" si="10"/>
        <v>0</v>
      </c>
      <c r="BX43" s="351">
        <f t="shared" si="10"/>
        <v>0</v>
      </c>
      <c r="BY43" s="351">
        <f t="shared" si="10"/>
        <v>0</v>
      </c>
      <c r="BZ43" s="351">
        <f t="shared" si="10"/>
        <v>0</v>
      </c>
      <c r="CA43" s="354">
        <f t="shared" si="10"/>
        <v>0</v>
      </c>
      <c r="CB43" s="346" t="s">
        <v>450</v>
      </c>
      <c r="CE43" s="339">
        <f t="shared" si="3"/>
        <v>0</v>
      </c>
      <c r="CF43" s="340" t="str">
        <f t="shared" si="4"/>
        <v>-</v>
      </c>
    </row>
    <row r="44" spans="2:84" s="245" customFormat="1" ht="12.75" customHeight="1" x14ac:dyDescent="0.3">
      <c r="B44" s="260" t="s">
        <v>159</v>
      </c>
      <c r="C44" s="341" t="s">
        <v>160</v>
      </c>
      <c r="D44" s="342">
        <f>'Forma 2'!$F$41</f>
        <v>0</v>
      </c>
      <c r="E44" s="343"/>
      <c r="F44" s="344"/>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c r="CA44" s="345"/>
      <c r="CB44" s="346" t="s">
        <v>450</v>
      </c>
      <c r="CE44" s="339">
        <f t="shared" si="3"/>
        <v>0</v>
      </c>
      <c r="CF44" s="340" t="str">
        <f t="shared" si="4"/>
        <v>-</v>
      </c>
    </row>
    <row r="45" spans="2:84" s="245" customFormat="1" ht="12.75" customHeight="1" x14ac:dyDescent="0.3">
      <c r="B45" s="260" t="s">
        <v>161</v>
      </c>
      <c r="C45" s="355" t="s">
        <v>162</v>
      </c>
      <c r="D45" s="342">
        <f>'Forma 2'!$F$42</f>
        <v>0</v>
      </c>
      <c r="E45" s="343"/>
      <c r="F45" s="344"/>
      <c r="G45" s="344"/>
      <c r="H45" s="344"/>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c r="CA45" s="345"/>
      <c r="CB45" s="346" t="s">
        <v>450</v>
      </c>
      <c r="CE45" s="339">
        <f t="shared" si="3"/>
        <v>0</v>
      </c>
      <c r="CF45" s="340" t="str">
        <f t="shared" si="4"/>
        <v>-</v>
      </c>
    </row>
    <row r="46" spans="2:84" s="245" customFormat="1" ht="12.75" customHeight="1" x14ac:dyDescent="0.3">
      <c r="B46" s="271" t="s">
        <v>163</v>
      </c>
      <c r="C46" s="357" t="s">
        <v>164</v>
      </c>
      <c r="D46" s="342">
        <f>'Forma 2'!$F$43</f>
        <v>0</v>
      </c>
      <c r="E46" s="350">
        <f t="shared" ref="E46:AJ46" si="11">SUM(E47:E49)</f>
        <v>0</v>
      </c>
      <c r="F46" s="351">
        <f t="shared" si="11"/>
        <v>0</v>
      </c>
      <c r="G46" s="351">
        <f t="shared" si="11"/>
        <v>0</v>
      </c>
      <c r="H46" s="351">
        <f t="shared" si="11"/>
        <v>0</v>
      </c>
      <c r="I46" s="351">
        <f t="shared" si="11"/>
        <v>0</v>
      </c>
      <c r="J46" s="351">
        <f t="shared" si="11"/>
        <v>0</v>
      </c>
      <c r="K46" s="351">
        <f t="shared" si="11"/>
        <v>0</v>
      </c>
      <c r="L46" s="351">
        <f t="shared" si="11"/>
        <v>0</v>
      </c>
      <c r="M46" s="351">
        <f t="shared" si="11"/>
        <v>0</v>
      </c>
      <c r="N46" s="351">
        <f t="shared" si="11"/>
        <v>0</v>
      </c>
      <c r="O46" s="351">
        <f t="shared" si="11"/>
        <v>0</v>
      </c>
      <c r="P46" s="351">
        <f t="shared" si="11"/>
        <v>0</v>
      </c>
      <c r="Q46" s="351">
        <f t="shared" si="11"/>
        <v>0</v>
      </c>
      <c r="R46" s="351">
        <f t="shared" si="11"/>
        <v>0</v>
      </c>
      <c r="S46" s="351">
        <f t="shared" si="11"/>
        <v>0</v>
      </c>
      <c r="T46" s="351">
        <f t="shared" si="11"/>
        <v>0</v>
      </c>
      <c r="U46" s="351">
        <f t="shared" si="11"/>
        <v>0</v>
      </c>
      <c r="V46" s="351">
        <f t="shared" si="11"/>
        <v>0</v>
      </c>
      <c r="W46" s="351">
        <f t="shared" si="11"/>
        <v>0</v>
      </c>
      <c r="X46" s="351">
        <f t="shared" si="11"/>
        <v>0</v>
      </c>
      <c r="Y46" s="351">
        <f t="shared" si="11"/>
        <v>0</v>
      </c>
      <c r="Z46" s="351">
        <f t="shared" si="11"/>
        <v>0</v>
      </c>
      <c r="AA46" s="351">
        <f t="shared" si="11"/>
        <v>0</v>
      </c>
      <c r="AB46" s="351">
        <f t="shared" si="11"/>
        <v>0</v>
      </c>
      <c r="AC46" s="351">
        <f t="shared" si="11"/>
        <v>0</v>
      </c>
      <c r="AD46" s="351">
        <f t="shared" si="11"/>
        <v>0</v>
      </c>
      <c r="AE46" s="351">
        <f t="shared" si="11"/>
        <v>0</v>
      </c>
      <c r="AF46" s="351">
        <f t="shared" si="11"/>
        <v>0</v>
      </c>
      <c r="AG46" s="351">
        <f t="shared" si="11"/>
        <v>0</v>
      </c>
      <c r="AH46" s="351">
        <f t="shared" si="11"/>
        <v>0</v>
      </c>
      <c r="AI46" s="351">
        <f t="shared" si="11"/>
        <v>0</v>
      </c>
      <c r="AJ46" s="351">
        <f t="shared" si="11"/>
        <v>0</v>
      </c>
      <c r="AK46" s="352">
        <f t="shared" ref="AK46:BP46" si="12">SUM(AK47:AK49)</f>
        <v>0</v>
      </c>
      <c r="AL46" s="352">
        <f t="shared" si="12"/>
        <v>0</v>
      </c>
      <c r="AM46" s="352">
        <f t="shared" si="12"/>
        <v>0</v>
      </c>
      <c r="AN46" s="352">
        <f t="shared" si="12"/>
        <v>0</v>
      </c>
      <c r="AO46" s="351">
        <f t="shared" si="12"/>
        <v>0</v>
      </c>
      <c r="AP46" s="352">
        <f t="shared" si="12"/>
        <v>0</v>
      </c>
      <c r="AQ46" s="352">
        <f t="shared" si="12"/>
        <v>0</v>
      </c>
      <c r="AR46" s="352">
        <f t="shared" si="12"/>
        <v>0</v>
      </c>
      <c r="AS46" s="351">
        <f t="shared" si="12"/>
        <v>0</v>
      </c>
      <c r="AT46" s="351">
        <f t="shared" si="12"/>
        <v>0</v>
      </c>
      <c r="AU46" s="352">
        <f t="shared" si="12"/>
        <v>0</v>
      </c>
      <c r="AV46" s="352">
        <f t="shared" si="12"/>
        <v>0</v>
      </c>
      <c r="AW46" s="352">
        <f t="shared" si="12"/>
        <v>0</v>
      </c>
      <c r="AX46" s="351">
        <f t="shared" si="12"/>
        <v>0</v>
      </c>
      <c r="AY46" s="351">
        <f t="shared" si="12"/>
        <v>0</v>
      </c>
      <c r="AZ46" s="352">
        <f t="shared" si="12"/>
        <v>0</v>
      </c>
      <c r="BA46" s="352">
        <f t="shared" si="12"/>
        <v>0</v>
      </c>
      <c r="BB46" s="352">
        <f t="shared" si="12"/>
        <v>0</v>
      </c>
      <c r="BC46" s="351">
        <f t="shared" si="12"/>
        <v>0</v>
      </c>
      <c r="BD46" s="351">
        <f t="shared" si="12"/>
        <v>0</v>
      </c>
      <c r="BE46" s="352">
        <f t="shared" si="12"/>
        <v>0</v>
      </c>
      <c r="BF46" s="352">
        <f t="shared" si="12"/>
        <v>0</v>
      </c>
      <c r="BG46" s="352">
        <f t="shared" si="12"/>
        <v>0</v>
      </c>
      <c r="BH46" s="351">
        <f t="shared" si="12"/>
        <v>0</v>
      </c>
      <c r="BI46" s="351">
        <f t="shared" si="12"/>
        <v>0</v>
      </c>
      <c r="BJ46" s="352">
        <f t="shared" si="12"/>
        <v>0</v>
      </c>
      <c r="BK46" s="352">
        <f t="shared" si="12"/>
        <v>0</v>
      </c>
      <c r="BL46" s="352">
        <f t="shared" si="12"/>
        <v>0</v>
      </c>
      <c r="BM46" s="353">
        <f t="shared" si="12"/>
        <v>0</v>
      </c>
      <c r="BN46" s="351">
        <f t="shared" si="12"/>
        <v>0</v>
      </c>
      <c r="BO46" s="351">
        <f t="shared" si="12"/>
        <v>0</v>
      </c>
      <c r="BP46" s="351">
        <f t="shared" si="12"/>
        <v>0</v>
      </c>
      <c r="BQ46" s="351">
        <f t="shared" ref="BQ46:CA46" si="13">SUM(BQ47:BQ49)</f>
        <v>0</v>
      </c>
      <c r="BR46" s="351">
        <f t="shared" si="13"/>
        <v>0</v>
      </c>
      <c r="BS46" s="351">
        <f t="shared" si="13"/>
        <v>0</v>
      </c>
      <c r="BT46" s="351">
        <f t="shared" si="13"/>
        <v>0</v>
      </c>
      <c r="BU46" s="351">
        <f t="shared" si="13"/>
        <v>0</v>
      </c>
      <c r="BV46" s="351">
        <f t="shared" si="13"/>
        <v>0</v>
      </c>
      <c r="BW46" s="351">
        <f t="shared" si="13"/>
        <v>0</v>
      </c>
      <c r="BX46" s="351">
        <f t="shared" si="13"/>
        <v>0</v>
      </c>
      <c r="BY46" s="351">
        <f t="shared" si="13"/>
        <v>0</v>
      </c>
      <c r="BZ46" s="351">
        <f t="shared" si="13"/>
        <v>0</v>
      </c>
      <c r="CA46" s="354">
        <f t="shared" si="13"/>
        <v>0</v>
      </c>
      <c r="CB46" s="346" t="s">
        <v>450</v>
      </c>
      <c r="CE46" s="339">
        <f t="shared" si="3"/>
        <v>0</v>
      </c>
      <c r="CF46" s="340" t="str">
        <f t="shared" si="4"/>
        <v>-</v>
      </c>
    </row>
    <row r="47" spans="2:84" s="245" customFormat="1" ht="12.75" customHeight="1" x14ac:dyDescent="0.3">
      <c r="B47" s="260" t="s">
        <v>165</v>
      </c>
      <c r="C47" s="358" t="s">
        <v>166</v>
      </c>
      <c r="D47" s="342">
        <f>'Forma 2'!$F$44</f>
        <v>0</v>
      </c>
      <c r="E47" s="343"/>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5"/>
      <c r="CB47" s="346" t="s">
        <v>450</v>
      </c>
      <c r="CE47" s="339">
        <f t="shared" si="3"/>
        <v>0</v>
      </c>
      <c r="CF47" s="340" t="str">
        <f t="shared" si="4"/>
        <v>-</v>
      </c>
    </row>
    <row r="48" spans="2:84" s="245" customFormat="1" ht="14.4" x14ac:dyDescent="0.3">
      <c r="B48" s="260" t="s">
        <v>167</v>
      </c>
      <c r="C48" s="341" t="s">
        <v>168</v>
      </c>
      <c r="D48" s="342">
        <f>'Forma 2'!$F$45</f>
        <v>0</v>
      </c>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5"/>
      <c r="CE48" s="339">
        <f t="shared" ref="CE48:CE79" si="14">D48-SUM(E48:CA48)</f>
        <v>0</v>
      </c>
      <c r="CF48" s="340" t="str">
        <f t="shared" ref="CF48:CF79" si="15">IF(CE48&gt;0.5,"Prašome paskirstyti likusias sąnaudas",IF(CE48&lt;-0.5,"Paskirstėte daugiau sąnaudų negu yra priskirta šiam pogrupiui","-"))</f>
        <v>-</v>
      </c>
    </row>
    <row r="49" spans="2:84" s="245" customFormat="1" ht="12.75" customHeight="1" x14ac:dyDescent="0.3">
      <c r="B49" s="260" t="s">
        <v>169</v>
      </c>
      <c r="C49" s="358" t="s">
        <v>170</v>
      </c>
      <c r="D49" s="342">
        <f>'Forma 2'!$F$46</f>
        <v>0</v>
      </c>
      <c r="E49" s="343"/>
      <c r="F49" s="344"/>
      <c r="G49" s="344"/>
      <c r="H49" s="344"/>
      <c r="I49" s="344"/>
      <c r="J49" s="344"/>
      <c r="K49" s="344"/>
      <c r="L49" s="344"/>
      <c r="M49" s="344"/>
      <c r="N49" s="344"/>
      <c r="O49" s="344"/>
      <c r="P49" s="344"/>
      <c r="Q49" s="344"/>
      <c r="R49" s="344"/>
      <c r="S49" s="344"/>
      <c r="T49" s="344"/>
      <c r="U49" s="344"/>
      <c r="V49" s="344"/>
      <c r="W49" s="344"/>
      <c r="X49" s="344"/>
      <c r="Y49" s="344"/>
      <c r="Z49" s="344"/>
      <c r="AA49" s="344"/>
      <c r="AB49" s="344"/>
      <c r="AC49" s="344"/>
      <c r="AD49" s="344"/>
      <c r="AE49" s="344"/>
      <c r="AF49" s="344"/>
      <c r="AG49" s="344"/>
      <c r="AH49" s="344"/>
      <c r="AI49" s="344"/>
      <c r="AJ49" s="344"/>
      <c r="AK49" s="344"/>
      <c r="AL49" s="344"/>
      <c r="AM49" s="344"/>
      <c r="AN49" s="344"/>
      <c r="AO49" s="344"/>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5"/>
      <c r="CB49" s="346" t="s">
        <v>450</v>
      </c>
      <c r="CE49" s="339">
        <f t="shared" si="14"/>
        <v>0</v>
      </c>
      <c r="CF49" s="340" t="str">
        <f t="shared" si="15"/>
        <v>-</v>
      </c>
    </row>
    <row r="50" spans="2:84" s="245" customFormat="1" ht="12.75" customHeight="1" x14ac:dyDescent="0.3">
      <c r="B50" s="271" t="s">
        <v>171</v>
      </c>
      <c r="C50" s="357" t="s">
        <v>172</v>
      </c>
      <c r="D50" s="342">
        <f>'Forma 2'!$F$47</f>
        <v>0</v>
      </c>
      <c r="E50" s="350">
        <f t="shared" ref="E50:AJ50" si="16">SUM(E51:E53)</f>
        <v>0</v>
      </c>
      <c r="F50" s="351">
        <f t="shared" si="16"/>
        <v>0</v>
      </c>
      <c r="G50" s="351">
        <f t="shared" si="16"/>
        <v>0</v>
      </c>
      <c r="H50" s="351">
        <f t="shared" si="16"/>
        <v>0</v>
      </c>
      <c r="I50" s="351">
        <f t="shared" si="16"/>
        <v>0</v>
      </c>
      <c r="J50" s="351">
        <f t="shared" si="16"/>
        <v>0</v>
      </c>
      <c r="K50" s="351">
        <f t="shared" si="16"/>
        <v>0</v>
      </c>
      <c r="L50" s="351">
        <f t="shared" si="16"/>
        <v>0</v>
      </c>
      <c r="M50" s="351">
        <f t="shared" si="16"/>
        <v>0</v>
      </c>
      <c r="N50" s="351">
        <f t="shared" si="16"/>
        <v>0</v>
      </c>
      <c r="O50" s="351">
        <f t="shared" si="16"/>
        <v>0</v>
      </c>
      <c r="P50" s="351">
        <f t="shared" si="16"/>
        <v>0</v>
      </c>
      <c r="Q50" s="351">
        <f t="shared" si="16"/>
        <v>0</v>
      </c>
      <c r="R50" s="351">
        <f t="shared" si="16"/>
        <v>0</v>
      </c>
      <c r="S50" s="351">
        <f t="shared" si="16"/>
        <v>0</v>
      </c>
      <c r="T50" s="351">
        <f t="shared" si="16"/>
        <v>0</v>
      </c>
      <c r="U50" s="351">
        <f t="shared" si="16"/>
        <v>0</v>
      </c>
      <c r="V50" s="351">
        <f t="shared" si="16"/>
        <v>0</v>
      </c>
      <c r="W50" s="351">
        <f t="shared" si="16"/>
        <v>0</v>
      </c>
      <c r="X50" s="351">
        <f t="shared" si="16"/>
        <v>0</v>
      </c>
      <c r="Y50" s="351">
        <f t="shared" si="16"/>
        <v>0</v>
      </c>
      <c r="Z50" s="351">
        <f t="shared" si="16"/>
        <v>0</v>
      </c>
      <c r="AA50" s="351">
        <f t="shared" si="16"/>
        <v>0</v>
      </c>
      <c r="AB50" s="351">
        <f t="shared" si="16"/>
        <v>0</v>
      </c>
      <c r="AC50" s="351">
        <f t="shared" si="16"/>
        <v>0</v>
      </c>
      <c r="AD50" s="351">
        <f t="shared" si="16"/>
        <v>0</v>
      </c>
      <c r="AE50" s="351">
        <f t="shared" si="16"/>
        <v>0</v>
      </c>
      <c r="AF50" s="351">
        <f t="shared" si="16"/>
        <v>0</v>
      </c>
      <c r="AG50" s="351">
        <f t="shared" si="16"/>
        <v>0</v>
      </c>
      <c r="AH50" s="351">
        <f t="shared" si="16"/>
        <v>0</v>
      </c>
      <c r="AI50" s="351">
        <f t="shared" si="16"/>
        <v>0</v>
      </c>
      <c r="AJ50" s="351">
        <f t="shared" si="16"/>
        <v>0</v>
      </c>
      <c r="AK50" s="352">
        <f t="shared" ref="AK50:BP50" si="17">SUM(AK51:AK53)</f>
        <v>0</v>
      </c>
      <c r="AL50" s="352">
        <f t="shared" si="17"/>
        <v>0</v>
      </c>
      <c r="AM50" s="352">
        <f t="shared" si="17"/>
        <v>0</v>
      </c>
      <c r="AN50" s="352">
        <f t="shared" si="17"/>
        <v>0</v>
      </c>
      <c r="AO50" s="351">
        <f t="shared" si="17"/>
        <v>0</v>
      </c>
      <c r="AP50" s="352">
        <f t="shared" si="17"/>
        <v>0</v>
      </c>
      <c r="AQ50" s="352">
        <f t="shared" si="17"/>
        <v>0</v>
      </c>
      <c r="AR50" s="352">
        <f t="shared" si="17"/>
        <v>0</v>
      </c>
      <c r="AS50" s="351">
        <f t="shared" si="17"/>
        <v>0</v>
      </c>
      <c r="AT50" s="351">
        <f t="shared" si="17"/>
        <v>0</v>
      </c>
      <c r="AU50" s="352">
        <f t="shared" si="17"/>
        <v>0</v>
      </c>
      <c r="AV50" s="352">
        <f t="shared" si="17"/>
        <v>0</v>
      </c>
      <c r="AW50" s="352">
        <f t="shared" si="17"/>
        <v>0</v>
      </c>
      <c r="AX50" s="351">
        <f t="shared" si="17"/>
        <v>0</v>
      </c>
      <c r="AY50" s="351">
        <f t="shared" si="17"/>
        <v>0</v>
      </c>
      <c r="AZ50" s="352">
        <f t="shared" si="17"/>
        <v>0</v>
      </c>
      <c r="BA50" s="352">
        <f t="shared" si="17"/>
        <v>0</v>
      </c>
      <c r="BB50" s="352">
        <f t="shared" si="17"/>
        <v>0</v>
      </c>
      <c r="BC50" s="351">
        <f t="shared" si="17"/>
        <v>0</v>
      </c>
      <c r="BD50" s="351">
        <f t="shared" si="17"/>
        <v>0</v>
      </c>
      <c r="BE50" s="352">
        <f t="shared" si="17"/>
        <v>0</v>
      </c>
      <c r="BF50" s="352">
        <f t="shared" si="17"/>
        <v>0</v>
      </c>
      <c r="BG50" s="352">
        <f t="shared" si="17"/>
        <v>0</v>
      </c>
      <c r="BH50" s="351">
        <f t="shared" si="17"/>
        <v>0</v>
      </c>
      <c r="BI50" s="351">
        <f t="shared" si="17"/>
        <v>0</v>
      </c>
      <c r="BJ50" s="352">
        <f t="shared" si="17"/>
        <v>0</v>
      </c>
      <c r="BK50" s="352">
        <f t="shared" si="17"/>
        <v>0</v>
      </c>
      <c r="BL50" s="352">
        <f t="shared" si="17"/>
        <v>0</v>
      </c>
      <c r="BM50" s="353">
        <f t="shared" si="17"/>
        <v>0</v>
      </c>
      <c r="BN50" s="351">
        <f t="shared" si="17"/>
        <v>0</v>
      </c>
      <c r="BO50" s="351">
        <f t="shared" si="17"/>
        <v>0</v>
      </c>
      <c r="BP50" s="351">
        <f t="shared" si="17"/>
        <v>0</v>
      </c>
      <c r="BQ50" s="351">
        <f t="shared" ref="BQ50:CA50" si="18">SUM(BQ51:BQ53)</f>
        <v>0</v>
      </c>
      <c r="BR50" s="351">
        <f t="shared" si="18"/>
        <v>0</v>
      </c>
      <c r="BS50" s="351">
        <f t="shared" si="18"/>
        <v>0</v>
      </c>
      <c r="BT50" s="351">
        <f t="shared" si="18"/>
        <v>0</v>
      </c>
      <c r="BU50" s="351">
        <f t="shared" si="18"/>
        <v>0</v>
      </c>
      <c r="BV50" s="351">
        <f t="shared" si="18"/>
        <v>0</v>
      </c>
      <c r="BW50" s="351">
        <f t="shared" si="18"/>
        <v>0</v>
      </c>
      <c r="BX50" s="351">
        <f t="shared" si="18"/>
        <v>0</v>
      </c>
      <c r="BY50" s="351">
        <f t="shared" si="18"/>
        <v>0</v>
      </c>
      <c r="BZ50" s="351">
        <f t="shared" si="18"/>
        <v>0</v>
      </c>
      <c r="CA50" s="354">
        <f t="shared" si="18"/>
        <v>0</v>
      </c>
      <c r="CB50" s="346" t="s">
        <v>450</v>
      </c>
      <c r="CE50" s="339">
        <f t="shared" si="14"/>
        <v>0</v>
      </c>
      <c r="CF50" s="340" t="str">
        <f t="shared" si="15"/>
        <v>-</v>
      </c>
    </row>
    <row r="51" spans="2:84" s="245" customFormat="1" ht="12.75" customHeight="1" x14ac:dyDescent="0.3">
      <c r="B51" s="260" t="s">
        <v>173</v>
      </c>
      <c r="C51" s="358" t="s">
        <v>174</v>
      </c>
      <c r="D51" s="342">
        <f>'Forma 2'!$F$48</f>
        <v>0</v>
      </c>
      <c r="E51" s="343"/>
      <c r="F51" s="344"/>
      <c r="G51" s="344"/>
      <c r="H51" s="344"/>
      <c r="I51" s="344"/>
      <c r="J51" s="344"/>
      <c r="K51" s="344"/>
      <c r="L51" s="344"/>
      <c r="M51" s="344"/>
      <c r="N51" s="344"/>
      <c r="O51" s="344"/>
      <c r="P51" s="344"/>
      <c r="Q51" s="344"/>
      <c r="R51" s="344"/>
      <c r="S51" s="344"/>
      <c r="T51" s="344"/>
      <c r="U51" s="344"/>
      <c r="V51" s="344"/>
      <c r="W51" s="344"/>
      <c r="X51" s="344"/>
      <c r="Y51" s="344"/>
      <c r="Z51" s="344"/>
      <c r="AA51" s="344"/>
      <c r="AB51" s="344"/>
      <c r="AC51" s="344"/>
      <c r="AD51" s="344"/>
      <c r="AE51" s="344"/>
      <c r="AF51" s="344"/>
      <c r="AG51" s="344"/>
      <c r="AH51" s="344"/>
      <c r="AI51" s="344"/>
      <c r="AJ51" s="344"/>
      <c r="AK51" s="344"/>
      <c r="AL51" s="344"/>
      <c r="AM51" s="344"/>
      <c r="AN51" s="344"/>
      <c r="AO51" s="344"/>
      <c r="AP51" s="344"/>
      <c r="AQ51" s="344"/>
      <c r="AR51" s="344"/>
      <c r="AS51" s="344"/>
      <c r="AT51" s="344"/>
      <c r="AU51" s="344"/>
      <c r="AV51" s="344"/>
      <c r="AW51" s="344"/>
      <c r="AX51" s="344"/>
      <c r="AY51" s="344"/>
      <c r="AZ51" s="344"/>
      <c r="BA51" s="344"/>
      <c r="BB51" s="344"/>
      <c r="BC51" s="344"/>
      <c r="BD51" s="344"/>
      <c r="BE51" s="344"/>
      <c r="BF51" s="344"/>
      <c r="BG51" s="344"/>
      <c r="BH51" s="344"/>
      <c r="BI51" s="344"/>
      <c r="BJ51" s="344"/>
      <c r="BK51" s="344"/>
      <c r="BL51" s="344"/>
      <c r="BM51" s="344"/>
      <c r="BN51" s="344"/>
      <c r="BO51" s="344"/>
      <c r="BP51" s="344"/>
      <c r="BQ51" s="344"/>
      <c r="BR51" s="344"/>
      <c r="BS51" s="344"/>
      <c r="BT51" s="344"/>
      <c r="BU51" s="344"/>
      <c r="BV51" s="344"/>
      <c r="BW51" s="344"/>
      <c r="BX51" s="344"/>
      <c r="BY51" s="344"/>
      <c r="BZ51" s="344"/>
      <c r="CA51" s="345"/>
      <c r="CB51" s="346" t="s">
        <v>450</v>
      </c>
      <c r="CE51" s="339">
        <f t="shared" si="14"/>
        <v>0</v>
      </c>
      <c r="CF51" s="340" t="str">
        <f t="shared" si="15"/>
        <v>-</v>
      </c>
    </row>
    <row r="52" spans="2:84" s="245" customFormat="1" ht="12.75" customHeight="1" x14ac:dyDescent="0.3">
      <c r="B52" s="260" t="s">
        <v>175</v>
      </c>
      <c r="C52" s="358" t="s">
        <v>176</v>
      </c>
      <c r="D52" s="342">
        <f>'Forma 2'!$F$49</f>
        <v>0</v>
      </c>
      <c r="E52" s="343"/>
      <c r="F52" s="344"/>
      <c r="G52" s="344"/>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4"/>
      <c r="AH52" s="344"/>
      <c r="AI52" s="344"/>
      <c r="AJ52" s="344"/>
      <c r="AK52" s="344"/>
      <c r="AL52" s="344"/>
      <c r="AM52" s="344"/>
      <c r="AN52" s="344"/>
      <c r="AO52" s="344"/>
      <c r="AP52" s="344"/>
      <c r="AQ52" s="344"/>
      <c r="AR52" s="344"/>
      <c r="AS52" s="344"/>
      <c r="AT52" s="344"/>
      <c r="AU52" s="344"/>
      <c r="AV52" s="344"/>
      <c r="AW52" s="344"/>
      <c r="AX52" s="344"/>
      <c r="AY52" s="344"/>
      <c r="AZ52" s="344"/>
      <c r="BA52" s="344"/>
      <c r="BB52" s="344"/>
      <c r="BC52" s="344"/>
      <c r="BD52" s="344"/>
      <c r="BE52" s="344"/>
      <c r="BF52" s="344"/>
      <c r="BG52" s="344"/>
      <c r="BH52" s="344"/>
      <c r="BI52" s="344"/>
      <c r="BJ52" s="344"/>
      <c r="BK52" s="344"/>
      <c r="BL52" s="344"/>
      <c r="BM52" s="344"/>
      <c r="BN52" s="344"/>
      <c r="BO52" s="344"/>
      <c r="BP52" s="344"/>
      <c r="BQ52" s="344"/>
      <c r="BR52" s="344"/>
      <c r="BS52" s="344"/>
      <c r="BT52" s="344"/>
      <c r="BU52" s="344"/>
      <c r="BV52" s="344"/>
      <c r="BW52" s="344"/>
      <c r="BX52" s="344"/>
      <c r="BY52" s="344"/>
      <c r="BZ52" s="344"/>
      <c r="CA52" s="345"/>
      <c r="CB52" s="346" t="s">
        <v>450</v>
      </c>
      <c r="CE52" s="339">
        <f t="shared" si="14"/>
        <v>0</v>
      </c>
      <c r="CF52" s="340" t="str">
        <f t="shared" si="15"/>
        <v>-</v>
      </c>
    </row>
    <row r="53" spans="2:84" s="245" customFormat="1" ht="12.75" customHeight="1" x14ac:dyDescent="0.3">
      <c r="B53" s="260" t="s">
        <v>177</v>
      </c>
      <c r="C53" s="358" t="s">
        <v>142</v>
      </c>
      <c r="D53" s="342">
        <f>'Forma 2'!$F$50</f>
        <v>0</v>
      </c>
      <c r="E53" s="343"/>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c r="AJ53" s="344"/>
      <c r="AK53" s="344"/>
      <c r="AL53" s="344"/>
      <c r="AM53" s="344"/>
      <c r="AN53" s="344"/>
      <c r="AO53" s="344"/>
      <c r="AP53" s="344"/>
      <c r="AQ53" s="344"/>
      <c r="AR53" s="344"/>
      <c r="AS53" s="344"/>
      <c r="AT53" s="344"/>
      <c r="AU53" s="344"/>
      <c r="AV53" s="344"/>
      <c r="AW53" s="344"/>
      <c r="AX53" s="344"/>
      <c r="AY53" s="344"/>
      <c r="AZ53" s="344"/>
      <c r="BA53" s="344"/>
      <c r="BB53" s="344"/>
      <c r="BC53" s="344"/>
      <c r="BD53" s="344"/>
      <c r="BE53" s="344"/>
      <c r="BF53" s="344"/>
      <c r="BG53" s="344"/>
      <c r="BH53" s="344"/>
      <c r="BI53" s="344"/>
      <c r="BJ53" s="344"/>
      <c r="BK53" s="344"/>
      <c r="BL53" s="344"/>
      <c r="BM53" s="344"/>
      <c r="BN53" s="344"/>
      <c r="BO53" s="344"/>
      <c r="BP53" s="344"/>
      <c r="BQ53" s="344"/>
      <c r="BR53" s="344"/>
      <c r="BS53" s="344"/>
      <c r="BT53" s="344"/>
      <c r="BU53" s="344"/>
      <c r="BV53" s="344"/>
      <c r="BW53" s="344"/>
      <c r="BX53" s="344"/>
      <c r="BY53" s="344"/>
      <c r="BZ53" s="344"/>
      <c r="CA53" s="345"/>
      <c r="CB53" s="346" t="s">
        <v>450</v>
      </c>
      <c r="CE53" s="339">
        <f t="shared" si="14"/>
        <v>0</v>
      </c>
      <c r="CF53" s="340" t="str">
        <f t="shared" si="15"/>
        <v>-</v>
      </c>
    </row>
    <row r="54" spans="2:84" s="245" customFormat="1" ht="12.75" customHeight="1" x14ac:dyDescent="0.3">
      <c r="B54" s="286" t="s">
        <v>178</v>
      </c>
      <c r="C54" s="357" t="s">
        <v>179</v>
      </c>
      <c r="D54" s="342">
        <f>'Forma 2'!$F$51</f>
        <v>0</v>
      </c>
      <c r="E54" s="350">
        <f t="shared" ref="E54:AJ54" si="19">SUM(E55:E61)</f>
        <v>0</v>
      </c>
      <c r="F54" s="351">
        <f t="shared" si="19"/>
        <v>0</v>
      </c>
      <c r="G54" s="351">
        <f t="shared" si="19"/>
        <v>0</v>
      </c>
      <c r="H54" s="351">
        <f t="shared" si="19"/>
        <v>0</v>
      </c>
      <c r="I54" s="351">
        <f t="shared" si="19"/>
        <v>0</v>
      </c>
      <c r="J54" s="351">
        <f t="shared" si="19"/>
        <v>0</v>
      </c>
      <c r="K54" s="351">
        <f t="shared" si="19"/>
        <v>0</v>
      </c>
      <c r="L54" s="351">
        <f t="shared" si="19"/>
        <v>0</v>
      </c>
      <c r="M54" s="351">
        <f t="shared" si="19"/>
        <v>0</v>
      </c>
      <c r="N54" s="351">
        <f t="shared" si="19"/>
        <v>0</v>
      </c>
      <c r="O54" s="351">
        <f t="shared" si="19"/>
        <v>0</v>
      </c>
      <c r="P54" s="351">
        <f t="shared" si="19"/>
        <v>0</v>
      </c>
      <c r="Q54" s="351">
        <f t="shared" si="19"/>
        <v>0</v>
      </c>
      <c r="R54" s="351">
        <f t="shared" si="19"/>
        <v>0</v>
      </c>
      <c r="S54" s="351">
        <f t="shared" si="19"/>
        <v>0</v>
      </c>
      <c r="T54" s="351">
        <f t="shared" si="19"/>
        <v>0</v>
      </c>
      <c r="U54" s="351">
        <f t="shared" si="19"/>
        <v>0</v>
      </c>
      <c r="V54" s="351">
        <f t="shared" si="19"/>
        <v>0</v>
      </c>
      <c r="W54" s="351">
        <f t="shared" si="19"/>
        <v>0</v>
      </c>
      <c r="X54" s="351">
        <f t="shared" si="19"/>
        <v>0</v>
      </c>
      <c r="Y54" s="351">
        <f t="shared" si="19"/>
        <v>0</v>
      </c>
      <c r="Z54" s="351">
        <f t="shared" si="19"/>
        <v>0</v>
      </c>
      <c r="AA54" s="351">
        <f t="shared" si="19"/>
        <v>0</v>
      </c>
      <c r="AB54" s="351">
        <f t="shared" si="19"/>
        <v>0</v>
      </c>
      <c r="AC54" s="351">
        <f t="shared" si="19"/>
        <v>0</v>
      </c>
      <c r="AD54" s="351">
        <f t="shared" si="19"/>
        <v>0</v>
      </c>
      <c r="AE54" s="351">
        <f t="shared" si="19"/>
        <v>0</v>
      </c>
      <c r="AF54" s="351">
        <f t="shared" si="19"/>
        <v>0</v>
      </c>
      <c r="AG54" s="351">
        <f t="shared" si="19"/>
        <v>0</v>
      </c>
      <c r="AH54" s="351">
        <f t="shared" si="19"/>
        <v>0</v>
      </c>
      <c r="AI54" s="351">
        <f t="shared" si="19"/>
        <v>0</v>
      </c>
      <c r="AJ54" s="351">
        <f t="shared" si="19"/>
        <v>0</v>
      </c>
      <c r="AK54" s="352">
        <f t="shared" ref="AK54:BP54" si="20">SUM(AK55:AK61)</f>
        <v>0</v>
      </c>
      <c r="AL54" s="352">
        <f t="shared" si="20"/>
        <v>0</v>
      </c>
      <c r="AM54" s="352">
        <f t="shared" si="20"/>
        <v>0</v>
      </c>
      <c r="AN54" s="352">
        <f t="shared" si="20"/>
        <v>0</v>
      </c>
      <c r="AO54" s="351">
        <f t="shared" si="20"/>
        <v>0</v>
      </c>
      <c r="AP54" s="352">
        <f t="shared" si="20"/>
        <v>0</v>
      </c>
      <c r="AQ54" s="352">
        <f t="shared" si="20"/>
        <v>0</v>
      </c>
      <c r="AR54" s="352">
        <f t="shared" si="20"/>
        <v>0</v>
      </c>
      <c r="AS54" s="351">
        <f t="shared" si="20"/>
        <v>0</v>
      </c>
      <c r="AT54" s="351">
        <f t="shared" si="20"/>
        <v>0</v>
      </c>
      <c r="AU54" s="352">
        <f t="shared" si="20"/>
        <v>0</v>
      </c>
      <c r="AV54" s="352">
        <f t="shared" si="20"/>
        <v>0</v>
      </c>
      <c r="AW54" s="352">
        <f t="shared" si="20"/>
        <v>0</v>
      </c>
      <c r="AX54" s="351">
        <f t="shared" si="20"/>
        <v>0</v>
      </c>
      <c r="AY54" s="351">
        <f t="shared" si="20"/>
        <v>0</v>
      </c>
      <c r="AZ54" s="352">
        <f t="shared" si="20"/>
        <v>0</v>
      </c>
      <c r="BA54" s="352">
        <f t="shared" si="20"/>
        <v>0</v>
      </c>
      <c r="BB54" s="352">
        <f t="shared" si="20"/>
        <v>0</v>
      </c>
      <c r="BC54" s="351">
        <f t="shared" si="20"/>
        <v>0</v>
      </c>
      <c r="BD54" s="351">
        <f t="shared" si="20"/>
        <v>0</v>
      </c>
      <c r="BE54" s="352">
        <f t="shared" si="20"/>
        <v>0</v>
      </c>
      <c r="BF54" s="352">
        <f t="shared" si="20"/>
        <v>0</v>
      </c>
      <c r="BG54" s="352">
        <f t="shared" si="20"/>
        <v>0</v>
      </c>
      <c r="BH54" s="351">
        <f t="shared" si="20"/>
        <v>0</v>
      </c>
      <c r="BI54" s="351">
        <f t="shared" si="20"/>
        <v>0</v>
      </c>
      <c r="BJ54" s="352">
        <f t="shared" si="20"/>
        <v>0</v>
      </c>
      <c r="BK54" s="352">
        <f t="shared" si="20"/>
        <v>0</v>
      </c>
      <c r="BL54" s="352">
        <f t="shared" si="20"/>
        <v>0</v>
      </c>
      <c r="BM54" s="353">
        <f t="shared" si="20"/>
        <v>0</v>
      </c>
      <c r="BN54" s="351">
        <f t="shared" si="20"/>
        <v>0</v>
      </c>
      <c r="BO54" s="351">
        <f t="shared" si="20"/>
        <v>0</v>
      </c>
      <c r="BP54" s="351">
        <f t="shared" si="20"/>
        <v>0</v>
      </c>
      <c r="BQ54" s="351">
        <f t="shared" ref="BQ54:CA54" si="21">SUM(BQ55:BQ61)</f>
        <v>0</v>
      </c>
      <c r="BR54" s="351">
        <f t="shared" si="21"/>
        <v>0</v>
      </c>
      <c r="BS54" s="351">
        <f t="shared" si="21"/>
        <v>0</v>
      </c>
      <c r="BT54" s="351">
        <f t="shared" si="21"/>
        <v>0</v>
      </c>
      <c r="BU54" s="351">
        <f t="shared" si="21"/>
        <v>0</v>
      </c>
      <c r="BV54" s="351">
        <f t="shared" si="21"/>
        <v>0</v>
      </c>
      <c r="BW54" s="351">
        <f t="shared" si="21"/>
        <v>0</v>
      </c>
      <c r="BX54" s="351">
        <f t="shared" si="21"/>
        <v>0</v>
      </c>
      <c r="BY54" s="351">
        <f t="shared" si="21"/>
        <v>0</v>
      </c>
      <c r="BZ54" s="351">
        <f t="shared" si="21"/>
        <v>0</v>
      </c>
      <c r="CA54" s="354">
        <f t="shared" si="21"/>
        <v>0</v>
      </c>
      <c r="CE54" s="339">
        <f t="shared" si="14"/>
        <v>0</v>
      </c>
      <c r="CF54" s="340" t="str">
        <f t="shared" si="15"/>
        <v>-</v>
      </c>
    </row>
    <row r="55" spans="2:84" s="245" customFormat="1" ht="12.75" customHeight="1" x14ac:dyDescent="0.3">
      <c r="B55" s="287" t="s">
        <v>180</v>
      </c>
      <c r="C55" s="358" t="s">
        <v>181</v>
      </c>
      <c r="D55" s="342">
        <f>'Forma 2'!$F$52</f>
        <v>0</v>
      </c>
      <c r="E55" s="343"/>
      <c r="F55" s="344"/>
      <c r="G55" s="344"/>
      <c r="H55" s="344"/>
      <c r="I55" s="344"/>
      <c r="J55" s="344"/>
      <c r="K55" s="344"/>
      <c r="L55" s="344"/>
      <c r="M55" s="344"/>
      <c r="N55" s="344"/>
      <c r="O55" s="344"/>
      <c r="P55" s="344"/>
      <c r="Q55" s="344"/>
      <c r="R55" s="344"/>
      <c r="S55" s="344"/>
      <c r="T55" s="344"/>
      <c r="U55" s="344"/>
      <c r="V55" s="344"/>
      <c r="W55" s="344"/>
      <c r="X55" s="344"/>
      <c r="Y55" s="344"/>
      <c r="Z55" s="344"/>
      <c r="AA55" s="344"/>
      <c r="AB55" s="344"/>
      <c r="AC55" s="344"/>
      <c r="AD55" s="344"/>
      <c r="AE55" s="344"/>
      <c r="AF55" s="344"/>
      <c r="AG55" s="344"/>
      <c r="AH55" s="344"/>
      <c r="AI55" s="344"/>
      <c r="AJ55" s="344"/>
      <c r="AK55" s="344"/>
      <c r="AL55" s="344"/>
      <c r="AM55" s="344"/>
      <c r="AN55" s="344"/>
      <c r="AO55" s="344"/>
      <c r="AP55" s="344"/>
      <c r="AQ55" s="344"/>
      <c r="AR55" s="344"/>
      <c r="AS55" s="344"/>
      <c r="AT55" s="344"/>
      <c r="AU55" s="344"/>
      <c r="AV55" s="344"/>
      <c r="AW55" s="344"/>
      <c r="AX55" s="344"/>
      <c r="AY55" s="344"/>
      <c r="AZ55" s="344"/>
      <c r="BA55" s="344"/>
      <c r="BB55" s="344"/>
      <c r="BC55" s="344"/>
      <c r="BD55" s="344"/>
      <c r="BE55" s="344"/>
      <c r="BF55" s="344"/>
      <c r="BG55" s="344"/>
      <c r="BH55" s="344"/>
      <c r="BI55" s="344"/>
      <c r="BJ55" s="344"/>
      <c r="BK55" s="344"/>
      <c r="BL55" s="344"/>
      <c r="BM55" s="344"/>
      <c r="BN55" s="344"/>
      <c r="BO55" s="344"/>
      <c r="BP55" s="344"/>
      <c r="BQ55" s="344"/>
      <c r="BR55" s="344"/>
      <c r="BS55" s="344"/>
      <c r="BT55" s="344"/>
      <c r="BU55" s="344"/>
      <c r="BV55" s="344"/>
      <c r="BW55" s="344"/>
      <c r="BX55" s="344"/>
      <c r="BY55" s="344"/>
      <c r="BZ55" s="344"/>
      <c r="CA55" s="345"/>
      <c r="CE55" s="339">
        <f t="shared" si="14"/>
        <v>0</v>
      </c>
      <c r="CF55" s="340" t="str">
        <f t="shared" si="15"/>
        <v>-</v>
      </c>
    </row>
    <row r="56" spans="2:84" s="245" customFormat="1" ht="12.75" customHeight="1" x14ac:dyDescent="0.3">
      <c r="B56" s="287" t="s">
        <v>182</v>
      </c>
      <c r="C56" s="358" t="s">
        <v>183</v>
      </c>
      <c r="D56" s="342">
        <f>'Forma 2'!$F$53</f>
        <v>0</v>
      </c>
      <c r="E56" s="343"/>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4"/>
      <c r="BH56" s="344"/>
      <c r="BI56" s="344"/>
      <c r="BJ56" s="344"/>
      <c r="BK56" s="344"/>
      <c r="BL56" s="344"/>
      <c r="BM56" s="344"/>
      <c r="BN56" s="344"/>
      <c r="BO56" s="344"/>
      <c r="BP56" s="344"/>
      <c r="BQ56" s="344"/>
      <c r="BR56" s="344"/>
      <c r="BS56" s="344"/>
      <c r="BT56" s="344"/>
      <c r="BU56" s="344"/>
      <c r="BV56" s="344"/>
      <c r="BW56" s="344"/>
      <c r="BX56" s="344"/>
      <c r="BY56" s="344"/>
      <c r="BZ56" s="344"/>
      <c r="CA56" s="345"/>
      <c r="CE56" s="339">
        <f t="shared" si="14"/>
        <v>0</v>
      </c>
      <c r="CF56" s="340" t="str">
        <f t="shared" si="15"/>
        <v>-</v>
      </c>
    </row>
    <row r="57" spans="2:84" s="245" customFormat="1" ht="12.75" customHeight="1" x14ac:dyDescent="0.3">
      <c r="B57" s="287" t="s">
        <v>184</v>
      </c>
      <c r="C57" s="341" t="s">
        <v>185</v>
      </c>
      <c r="D57" s="342">
        <f>'Forma 2'!$F$54</f>
        <v>0</v>
      </c>
      <c r="E57" s="343"/>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4"/>
      <c r="BH57" s="344"/>
      <c r="BI57" s="344"/>
      <c r="BJ57" s="344"/>
      <c r="BK57" s="344"/>
      <c r="BL57" s="344"/>
      <c r="BM57" s="344"/>
      <c r="BN57" s="344"/>
      <c r="BO57" s="344"/>
      <c r="BP57" s="344"/>
      <c r="BQ57" s="344"/>
      <c r="BR57" s="344"/>
      <c r="BS57" s="344"/>
      <c r="BT57" s="344"/>
      <c r="BU57" s="344"/>
      <c r="BV57" s="344"/>
      <c r="BW57" s="344"/>
      <c r="BX57" s="344"/>
      <c r="BY57" s="344"/>
      <c r="BZ57" s="344"/>
      <c r="CA57" s="345"/>
      <c r="CE57" s="339">
        <f t="shared" si="14"/>
        <v>0</v>
      </c>
      <c r="CF57" s="340" t="str">
        <f t="shared" si="15"/>
        <v>-</v>
      </c>
    </row>
    <row r="58" spans="2:84" s="245" customFormat="1" ht="12.75" customHeight="1" x14ac:dyDescent="0.3">
      <c r="B58" s="287" t="s">
        <v>186</v>
      </c>
      <c r="C58" s="355" t="s">
        <v>187</v>
      </c>
      <c r="D58" s="342">
        <f>'Forma 2'!$F$55</f>
        <v>0</v>
      </c>
      <c r="E58" s="343"/>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5"/>
      <c r="CE58" s="339">
        <f t="shared" si="14"/>
        <v>0</v>
      </c>
      <c r="CF58" s="340" t="str">
        <f t="shared" si="15"/>
        <v>-</v>
      </c>
    </row>
    <row r="59" spans="2:84" s="245" customFormat="1" ht="12.75" customHeight="1" x14ac:dyDescent="0.3">
      <c r="B59" s="287" t="s">
        <v>188</v>
      </c>
      <c r="C59" s="341" t="s">
        <v>189</v>
      </c>
      <c r="D59" s="342">
        <f>'Forma 2'!$F$56</f>
        <v>0</v>
      </c>
      <c r="E59" s="343"/>
      <c r="F59" s="344"/>
      <c r="G59" s="344"/>
      <c r="H59" s="344"/>
      <c r="I59" s="344"/>
      <c r="J59" s="344"/>
      <c r="K59" s="344"/>
      <c r="L59" s="344"/>
      <c r="M59" s="344"/>
      <c r="N59" s="344"/>
      <c r="O59" s="344"/>
      <c r="P59" s="344"/>
      <c r="Q59" s="344"/>
      <c r="R59" s="344"/>
      <c r="S59" s="344"/>
      <c r="T59" s="344"/>
      <c r="U59" s="344"/>
      <c r="V59" s="344"/>
      <c r="W59" s="344"/>
      <c r="X59" s="344"/>
      <c r="Y59" s="344"/>
      <c r="Z59" s="344"/>
      <c r="AA59" s="344"/>
      <c r="AB59" s="344"/>
      <c r="AC59" s="344"/>
      <c r="AD59" s="344"/>
      <c r="AE59" s="344"/>
      <c r="AF59" s="344"/>
      <c r="AG59" s="344"/>
      <c r="AH59" s="344"/>
      <c r="AI59" s="344"/>
      <c r="AJ59" s="344"/>
      <c r="AK59" s="344"/>
      <c r="AL59" s="344"/>
      <c r="AM59" s="344"/>
      <c r="AN59" s="344"/>
      <c r="AO59" s="344"/>
      <c r="AP59" s="344"/>
      <c r="AQ59" s="344"/>
      <c r="AR59" s="344"/>
      <c r="AS59" s="344"/>
      <c r="AT59" s="344"/>
      <c r="AU59" s="344"/>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4"/>
      <c r="BZ59" s="344"/>
      <c r="CA59" s="345"/>
      <c r="CE59" s="339">
        <f t="shared" si="14"/>
        <v>0</v>
      </c>
      <c r="CF59" s="340" t="str">
        <f t="shared" si="15"/>
        <v>-</v>
      </c>
    </row>
    <row r="60" spans="2:84" s="245" customFormat="1" ht="15.75" customHeight="1" x14ac:dyDescent="0.3">
      <c r="B60" s="287" t="s">
        <v>190</v>
      </c>
      <c r="C60" s="358" t="s">
        <v>191</v>
      </c>
      <c r="D60" s="342">
        <f>'Forma 2'!$F$57</f>
        <v>0</v>
      </c>
      <c r="E60" s="343"/>
      <c r="F60" s="344"/>
      <c r="G60" s="344"/>
      <c r="H60" s="344"/>
      <c r="I60" s="344"/>
      <c r="J60" s="344"/>
      <c r="K60" s="344"/>
      <c r="L60" s="344"/>
      <c r="M60" s="344"/>
      <c r="N60" s="344"/>
      <c r="O60" s="344"/>
      <c r="P60" s="344"/>
      <c r="Q60" s="344"/>
      <c r="R60" s="344"/>
      <c r="S60" s="344"/>
      <c r="T60" s="344"/>
      <c r="U60" s="344"/>
      <c r="V60" s="344"/>
      <c r="W60" s="344"/>
      <c r="X60" s="344"/>
      <c r="Y60" s="344"/>
      <c r="Z60" s="344"/>
      <c r="AA60" s="344"/>
      <c r="AB60" s="344"/>
      <c r="AC60" s="344"/>
      <c r="AD60" s="344"/>
      <c r="AE60" s="344"/>
      <c r="AF60" s="344"/>
      <c r="AG60" s="344"/>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5"/>
      <c r="CE60" s="339">
        <f t="shared" si="14"/>
        <v>0</v>
      </c>
      <c r="CF60" s="340" t="str">
        <f t="shared" si="15"/>
        <v>-</v>
      </c>
    </row>
    <row r="61" spans="2:84" s="245" customFormat="1" ht="15.75" customHeight="1" x14ac:dyDescent="0.3">
      <c r="B61" s="287" t="s">
        <v>192</v>
      </c>
      <c r="C61" s="358" t="s">
        <v>142</v>
      </c>
      <c r="D61" s="342">
        <f>'Forma 2'!$F$58</f>
        <v>0</v>
      </c>
      <c r="E61" s="343"/>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5"/>
      <c r="CE61" s="339">
        <f t="shared" si="14"/>
        <v>0</v>
      </c>
      <c r="CF61" s="340" t="str">
        <f t="shared" si="15"/>
        <v>-</v>
      </c>
    </row>
    <row r="62" spans="2:84" s="245" customFormat="1" ht="12.75" customHeight="1" x14ac:dyDescent="0.3">
      <c r="B62" s="271" t="s">
        <v>193</v>
      </c>
      <c r="C62" s="357" t="s">
        <v>194</v>
      </c>
      <c r="D62" s="342">
        <f>'Forma 2'!$F$59</f>
        <v>0</v>
      </c>
      <c r="E62" s="350">
        <f t="shared" ref="E62:AJ62" si="22">SUM(E63:E89)</f>
        <v>0</v>
      </c>
      <c r="F62" s="351">
        <f t="shared" si="22"/>
        <v>0</v>
      </c>
      <c r="G62" s="351">
        <f t="shared" si="22"/>
        <v>0</v>
      </c>
      <c r="H62" s="351">
        <f t="shared" si="22"/>
        <v>0</v>
      </c>
      <c r="I62" s="351">
        <f t="shared" si="22"/>
        <v>0</v>
      </c>
      <c r="J62" s="351">
        <f t="shared" si="22"/>
        <v>0</v>
      </c>
      <c r="K62" s="351">
        <f t="shared" si="22"/>
        <v>0</v>
      </c>
      <c r="L62" s="351">
        <f t="shared" si="22"/>
        <v>0</v>
      </c>
      <c r="M62" s="351">
        <f t="shared" si="22"/>
        <v>0</v>
      </c>
      <c r="N62" s="351">
        <f t="shared" si="22"/>
        <v>0</v>
      </c>
      <c r="O62" s="351">
        <f t="shared" si="22"/>
        <v>0</v>
      </c>
      <c r="P62" s="351">
        <f t="shared" si="22"/>
        <v>0</v>
      </c>
      <c r="Q62" s="351">
        <f t="shared" si="22"/>
        <v>0</v>
      </c>
      <c r="R62" s="351">
        <f t="shared" si="22"/>
        <v>0</v>
      </c>
      <c r="S62" s="351">
        <f t="shared" si="22"/>
        <v>0</v>
      </c>
      <c r="T62" s="351">
        <f t="shared" si="22"/>
        <v>0</v>
      </c>
      <c r="U62" s="351">
        <f t="shared" si="22"/>
        <v>0</v>
      </c>
      <c r="V62" s="351">
        <f t="shared" si="22"/>
        <v>0</v>
      </c>
      <c r="W62" s="351">
        <f t="shared" si="22"/>
        <v>0</v>
      </c>
      <c r="X62" s="351">
        <f t="shared" si="22"/>
        <v>0</v>
      </c>
      <c r="Y62" s="351">
        <f t="shared" si="22"/>
        <v>0</v>
      </c>
      <c r="Z62" s="351">
        <f t="shared" si="22"/>
        <v>0</v>
      </c>
      <c r="AA62" s="351">
        <f t="shared" si="22"/>
        <v>0</v>
      </c>
      <c r="AB62" s="351">
        <f t="shared" si="22"/>
        <v>0</v>
      </c>
      <c r="AC62" s="351">
        <f t="shared" si="22"/>
        <v>0</v>
      </c>
      <c r="AD62" s="351">
        <f t="shared" si="22"/>
        <v>0</v>
      </c>
      <c r="AE62" s="351">
        <f t="shared" si="22"/>
        <v>0</v>
      </c>
      <c r="AF62" s="351">
        <f t="shared" si="22"/>
        <v>0</v>
      </c>
      <c r="AG62" s="351">
        <f t="shared" si="22"/>
        <v>0</v>
      </c>
      <c r="AH62" s="351">
        <f t="shared" si="22"/>
        <v>0</v>
      </c>
      <c r="AI62" s="351">
        <f t="shared" si="22"/>
        <v>0</v>
      </c>
      <c r="AJ62" s="351">
        <f t="shared" si="22"/>
        <v>0</v>
      </c>
      <c r="AK62" s="352">
        <f t="shared" ref="AK62:BP62" si="23">SUM(AK63:AK89)</f>
        <v>0</v>
      </c>
      <c r="AL62" s="352">
        <f t="shared" si="23"/>
        <v>0</v>
      </c>
      <c r="AM62" s="352">
        <f t="shared" si="23"/>
        <v>0</v>
      </c>
      <c r="AN62" s="352">
        <f t="shared" si="23"/>
        <v>0</v>
      </c>
      <c r="AO62" s="351">
        <f t="shared" si="23"/>
        <v>0</v>
      </c>
      <c r="AP62" s="352">
        <f t="shared" si="23"/>
        <v>0</v>
      </c>
      <c r="AQ62" s="352">
        <f t="shared" si="23"/>
        <v>0</v>
      </c>
      <c r="AR62" s="352">
        <f t="shared" si="23"/>
        <v>0</v>
      </c>
      <c r="AS62" s="351">
        <f t="shared" si="23"/>
        <v>0</v>
      </c>
      <c r="AT62" s="351">
        <f t="shared" si="23"/>
        <v>0</v>
      </c>
      <c r="AU62" s="352">
        <f t="shared" si="23"/>
        <v>0</v>
      </c>
      <c r="AV62" s="352">
        <f t="shared" si="23"/>
        <v>0</v>
      </c>
      <c r="AW62" s="352">
        <f t="shared" si="23"/>
        <v>0</v>
      </c>
      <c r="AX62" s="351">
        <f t="shared" si="23"/>
        <v>0</v>
      </c>
      <c r="AY62" s="351">
        <f t="shared" si="23"/>
        <v>0</v>
      </c>
      <c r="AZ62" s="352">
        <f t="shared" si="23"/>
        <v>0</v>
      </c>
      <c r="BA62" s="352">
        <f t="shared" si="23"/>
        <v>0</v>
      </c>
      <c r="BB62" s="352">
        <f t="shared" si="23"/>
        <v>0</v>
      </c>
      <c r="BC62" s="351">
        <f t="shared" si="23"/>
        <v>0</v>
      </c>
      <c r="BD62" s="351">
        <f t="shared" si="23"/>
        <v>0</v>
      </c>
      <c r="BE62" s="352">
        <f t="shared" si="23"/>
        <v>0</v>
      </c>
      <c r="BF62" s="352">
        <f t="shared" si="23"/>
        <v>0</v>
      </c>
      <c r="BG62" s="352">
        <f t="shared" si="23"/>
        <v>0</v>
      </c>
      <c r="BH62" s="351">
        <f t="shared" si="23"/>
        <v>0</v>
      </c>
      <c r="BI62" s="351">
        <f t="shared" si="23"/>
        <v>0</v>
      </c>
      <c r="BJ62" s="352">
        <f t="shared" si="23"/>
        <v>0</v>
      </c>
      <c r="BK62" s="352">
        <f t="shared" si="23"/>
        <v>0</v>
      </c>
      <c r="BL62" s="352">
        <f t="shared" si="23"/>
        <v>0</v>
      </c>
      <c r="BM62" s="353">
        <f t="shared" si="23"/>
        <v>0</v>
      </c>
      <c r="BN62" s="351">
        <f t="shared" si="23"/>
        <v>0</v>
      </c>
      <c r="BO62" s="351">
        <f t="shared" si="23"/>
        <v>0</v>
      </c>
      <c r="BP62" s="351">
        <f t="shared" si="23"/>
        <v>0</v>
      </c>
      <c r="BQ62" s="351">
        <f t="shared" ref="BQ62:CA62" si="24">SUM(BQ63:BQ89)</f>
        <v>0</v>
      </c>
      <c r="BR62" s="351">
        <f t="shared" si="24"/>
        <v>0</v>
      </c>
      <c r="BS62" s="351">
        <f t="shared" si="24"/>
        <v>0</v>
      </c>
      <c r="BT62" s="351">
        <f t="shared" si="24"/>
        <v>0</v>
      </c>
      <c r="BU62" s="351">
        <f t="shared" si="24"/>
        <v>0</v>
      </c>
      <c r="BV62" s="351">
        <f t="shared" si="24"/>
        <v>0</v>
      </c>
      <c r="BW62" s="351">
        <f t="shared" si="24"/>
        <v>0</v>
      </c>
      <c r="BX62" s="351">
        <f t="shared" si="24"/>
        <v>0</v>
      </c>
      <c r="BY62" s="351">
        <f t="shared" si="24"/>
        <v>0</v>
      </c>
      <c r="BZ62" s="351">
        <f t="shared" si="24"/>
        <v>0</v>
      </c>
      <c r="CA62" s="354">
        <f t="shared" si="24"/>
        <v>0</v>
      </c>
      <c r="CB62" s="346" t="s">
        <v>450</v>
      </c>
      <c r="CE62" s="339">
        <f t="shared" si="14"/>
        <v>0</v>
      </c>
      <c r="CF62" s="340" t="str">
        <f t="shared" si="15"/>
        <v>-</v>
      </c>
    </row>
    <row r="63" spans="2:84" s="245" customFormat="1" ht="12.75" customHeight="1" x14ac:dyDescent="0.3">
      <c r="B63" s="288" t="s">
        <v>195</v>
      </c>
      <c r="C63" s="358" t="s">
        <v>196</v>
      </c>
      <c r="D63" s="342">
        <f>'Forma 2'!$F$60</f>
        <v>0</v>
      </c>
      <c r="E63" s="343"/>
      <c r="F63" s="344"/>
      <c r="G63" s="344"/>
      <c r="H63" s="344"/>
      <c r="I63" s="344"/>
      <c r="J63" s="344"/>
      <c r="K63" s="344"/>
      <c r="L63" s="344"/>
      <c r="M63" s="344"/>
      <c r="N63" s="344"/>
      <c r="O63" s="344"/>
      <c r="P63" s="344"/>
      <c r="Q63" s="344"/>
      <c r="R63" s="344"/>
      <c r="S63" s="344"/>
      <c r="T63" s="344"/>
      <c r="U63" s="344"/>
      <c r="V63" s="344"/>
      <c r="W63" s="344"/>
      <c r="X63" s="344"/>
      <c r="Y63" s="344"/>
      <c r="Z63" s="344"/>
      <c r="AA63" s="344"/>
      <c r="AB63" s="344"/>
      <c r="AC63" s="344"/>
      <c r="AD63" s="344"/>
      <c r="AE63" s="344"/>
      <c r="AF63" s="344"/>
      <c r="AG63" s="344"/>
      <c r="AH63" s="344"/>
      <c r="AI63" s="344"/>
      <c r="AJ63" s="344"/>
      <c r="AK63" s="344"/>
      <c r="AL63" s="344"/>
      <c r="AM63" s="344"/>
      <c r="AN63" s="344"/>
      <c r="AO63" s="344"/>
      <c r="AP63" s="344"/>
      <c r="AQ63" s="344"/>
      <c r="AR63" s="344"/>
      <c r="AS63" s="344"/>
      <c r="AT63" s="344"/>
      <c r="AU63" s="344"/>
      <c r="AV63" s="344"/>
      <c r="AW63" s="344"/>
      <c r="AX63" s="344"/>
      <c r="AY63" s="344"/>
      <c r="AZ63" s="344"/>
      <c r="BA63" s="344"/>
      <c r="BB63" s="344"/>
      <c r="BC63" s="344"/>
      <c r="BD63" s="344"/>
      <c r="BE63" s="344"/>
      <c r="BF63" s="344"/>
      <c r="BG63" s="344"/>
      <c r="BH63" s="344"/>
      <c r="BI63" s="344"/>
      <c r="BJ63" s="344"/>
      <c r="BK63" s="344"/>
      <c r="BL63" s="344"/>
      <c r="BM63" s="344"/>
      <c r="BN63" s="344"/>
      <c r="BO63" s="344"/>
      <c r="BP63" s="344"/>
      <c r="BQ63" s="344"/>
      <c r="BR63" s="344"/>
      <c r="BS63" s="344"/>
      <c r="BT63" s="344"/>
      <c r="BU63" s="344"/>
      <c r="BV63" s="344"/>
      <c r="BW63" s="344"/>
      <c r="BX63" s="344"/>
      <c r="BY63" s="344"/>
      <c r="BZ63" s="344"/>
      <c r="CA63" s="345"/>
      <c r="CB63" s="346" t="s">
        <v>450</v>
      </c>
      <c r="CE63" s="339">
        <f t="shared" si="14"/>
        <v>0</v>
      </c>
      <c r="CF63" s="340" t="str">
        <f t="shared" si="15"/>
        <v>-</v>
      </c>
    </row>
    <row r="64" spans="2:84" s="245" customFormat="1" ht="12.75" customHeight="1" x14ac:dyDescent="0.3">
      <c r="B64" s="288" t="s">
        <v>197</v>
      </c>
      <c r="C64" s="358" t="s">
        <v>198</v>
      </c>
      <c r="D64" s="342">
        <f>'Forma 2'!$F$61</f>
        <v>0</v>
      </c>
      <c r="E64" s="343"/>
      <c r="F64" s="344"/>
      <c r="G64" s="344"/>
      <c r="H64" s="344"/>
      <c r="I64" s="344"/>
      <c r="J64" s="344"/>
      <c r="K64" s="344"/>
      <c r="L64" s="344"/>
      <c r="M64" s="344"/>
      <c r="N64" s="344"/>
      <c r="O64" s="344"/>
      <c r="P64" s="344"/>
      <c r="Q64" s="344"/>
      <c r="R64" s="344"/>
      <c r="S64" s="344"/>
      <c r="T64" s="344"/>
      <c r="U64" s="344"/>
      <c r="V64" s="344"/>
      <c r="W64" s="344"/>
      <c r="X64" s="344"/>
      <c r="Y64" s="344"/>
      <c r="Z64" s="344"/>
      <c r="AA64" s="344"/>
      <c r="AB64" s="344"/>
      <c r="AC64" s="344"/>
      <c r="AD64" s="344"/>
      <c r="AE64" s="344"/>
      <c r="AF64" s="344"/>
      <c r="AG64" s="344"/>
      <c r="AH64" s="344"/>
      <c r="AI64" s="344"/>
      <c r="AJ64" s="344"/>
      <c r="AK64" s="344"/>
      <c r="AL64" s="344"/>
      <c r="AM64" s="344"/>
      <c r="AN64" s="344"/>
      <c r="AO64" s="344"/>
      <c r="AP64" s="344"/>
      <c r="AQ64" s="344"/>
      <c r="AR64" s="344"/>
      <c r="AS64" s="344"/>
      <c r="AT64" s="344"/>
      <c r="AU64" s="344"/>
      <c r="AV64" s="344"/>
      <c r="AW64" s="344"/>
      <c r="AX64" s="344"/>
      <c r="AY64" s="344"/>
      <c r="AZ64" s="344"/>
      <c r="BA64" s="344"/>
      <c r="BB64" s="344"/>
      <c r="BC64" s="344"/>
      <c r="BD64" s="344"/>
      <c r="BE64" s="344"/>
      <c r="BF64" s="344"/>
      <c r="BG64" s="344"/>
      <c r="BH64" s="344"/>
      <c r="BI64" s="344"/>
      <c r="BJ64" s="344"/>
      <c r="BK64" s="344"/>
      <c r="BL64" s="344"/>
      <c r="BM64" s="344"/>
      <c r="BN64" s="344"/>
      <c r="BO64" s="344"/>
      <c r="BP64" s="344"/>
      <c r="BQ64" s="344"/>
      <c r="BR64" s="344"/>
      <c r="BS64" s="344"/>
      <c r="BT64" s="344"/>
      <c r="BU64" s="344"/>
      <c r="BV64" s="344"/>
      <c r="BW64" s="344"/>
      <c r="BX64" s="344"/>
      <c r="BY64" s="344"/>
      <c r="BZ64" s="344"/>
      <c r="CA64" s="345"/>
      <c r="CB64" s="346" t="s">
        <v>450</v>
      </c>
      <c r="CE64" s="339">
        <f t="shared" si="14"/>
        <v>0</v>
      </c>
      <c r="CF64" s="340" t="str">
        <f t="shared" si="15"/>
        <v>-</v>
      </c>
    </row>
    <row r="65" spans="2:84" s="245" customFormat="1" ht="12.75" customHeight="1" x14ac:dyDescent="0.3">
      <c r="B65" s="288" t="s">
        <v>199</v>
      </c>
      <c r="C65" s="358" t="s">
        <v>200</v>
      </c>
      <c r="D65" s="342">
        <f>'Forma 2'!$F$62</f>
        <v>0</v>
      </c>
      <c r="E65" s="343"/>
      <c r="F65" s="344"/>
      <c r="G65" s="344"/>
      <c r="H65" s="344"/>
      <c r="I65" s="344"/>
      <c r="J65" s="344"/>
      <c r="K65" s="344"/>
      <c r="L65" s="344"/>
      <c r="M65" s="344"/>
      <c r="N65" s="344"/>
      <c r="O65" s="344"/>
      <c r="P65" s="344"/>
      <c r="Q65" s="344"/>
      <c r="R65" s="344"/>
      <c r="S65" s="344"/>
      <c r="T65" s="344"/>
      <c r="U65" s="344"/>
      <c r="V65" s="344"/>
      <c r="W65" s="344"/>
      <c r="X65" s="344"/>
      <c r="Y65" s="344"/>
      <c r="Z65" s="344"/>
      <c r="AA65" s="344"/>
      <c r="AB65" s="344"/>
      <c r="AC65" s="344"/>
      <c r="AD65" s="344"/>
      <c r="AE65" s="344"/>
      <c r="AF65" s="344"/>
      <c r="AG65" s="344"/>
      <c r="AH65" s="344"/>
      <c r="AI65" s="344"/>
      <c r="AJ65" s="344"/>
      <c r="AK65" s="344"/>
      <c r="AL65" s="344"/>
      <c r="AM65" s="344"/>
      <c r="AN65" s="344"/>
      <c r="AO65" s="344"/>
      <c r="AP65" s="344"/>
      <c r="AQ65" s="344"/>
      <c r="AR65" s="344"/>
      <c r="AS65" s="344"/>
      <c r="AT65" s="344"/>
      <c r="AU65" s="344"/>
      <c r="AV65" s="344"/>
      <c r="AW65" s="344"/>
      <c r="AX65" s="344"/>
      <c r="AY65" s="344"/>
      <c r="AZ65" s="344"/>
      <c r="BA65" s="344"/>
      <c r="BB65" s="344"/>
      <c r="BC65" s="344"/>
      <c r="BD65" s="344"/>
      <c r="BE65" s="344"/>
      <c r="BF65" s="344"/>
      <c r="BG65" s="344"/>
      <c r="BH65" s="344"/>
      <c r="BI65" s="344"/>
      <c r="BJ65" s="344"/>
      <c r="BK65" s="344"/>
      <c r="BL65" s="344"/>
      <c r="BM65" s="344"/>
      <c r="BN65" s="344"/>
      <c r="BO65" s="344"/>
      <c r="BP65" s="344"/>
      <c r="BQ65" s="344"/>
      <c r="BR65" s="344"/>
      <c r="BS65" s="344"/>
      <c r="BT65" s="344"/>
      <c r="BU65" s="344"/>
      <c r="BV65" s="344"/>
      <c r="BW65" s="344"/>
      <c r="BX65" s="344"/>
      <c r="BY65" s="344"/>
      <c r="BZ65" s="344"/>
      <c r="CA65" s="345"/>
      <c r="CB65" s="346" t="s">
        <v>450</v>
      </c>
      <c r="CE65" s="339">
        <f t="shared" si="14"/>
        <v>0</v>
      </c>
      <c r="CF65" s="340" t="str">
        <f t="shared" si="15"/>
        <v>-</v>
      </c>
    </row>
    <row r="66" spans="2:84" s="245" customFormat="1" ht="12.75" customHeight="1" x14ac:dyDescent="0.3">
      <c r="B66" s="288" t="s">
        <v>201</v>
      </c>
      <c r="C66" s="358" t="s">
        <v>202</v>
      </c>
      <c r="D66" s="342">
        <f>'Forma 2'!$F$63</f>
        <v>0</v>
      </c>
      <c r="E66" s="343"/>
      <c r="F66" s="344"/>
      <c r="G66" s="344"/>
      <c r="H66" s="344"/>
      <c r="I66" s="344"/>
      <c r="J66" s="344"/>
      <c r="K66" s="344"/>
      <c r="L66" s="344"/>
      <c r="M66" s="344"/>
      <c r="N66" s="344"/>
      <c r="O66" s="344"/>
      <c r="P66" s="344"/>
      <c r="Q66" s="344"/>
      <c r="R66" s="344"/>
      <c r="S66" s="344"/>
      <c r="T66" s="344"/>
      <c r="U66" s="344"/>
      <c r="V66" s="344"/>
      <c r="W66" s="344"/>
      <c r="X66" s="344"/>
      <c r="Y66" s="344"/>
      <c r="Z66" s="344"/>
      <c r="AA66" s="344"/>
      <c r="AB66" s="344"/>
      <c r="AC66" s="344"/>
      <c r="AD66" s="344"/>
      <c r="AE66" s="344"/>
      <c r="AF66" s="344"/>
      <c r="AG66" s="344"/>
      <c r="AH66" s="344"/>
      <c r="AI66" s="344"/>
      <c r="AJ66" s="344"/>
      <c r="AK66" s="344"/>
      <c r="AL66" s="344"/>
      <c r="AM66" s="344"/>
      <c r="AN66" s="344"/>
      <c r="AO66" s="344"/>
      <c r="AP66" s="344"/>
      <c r="AQ66" s="344"/>
      <c r="AR66" s="344"/>
      <c r="AS66" s="344"/>
      <c r="AT66" s="344"/>
      <c r="AU66" s="344"/>
      <c r="AV66" s="344"/>
      <c r="AW66" s="344"/>
      <c r="AX66" s="344"/>
      <c r="AY66" s="344"/>
      <c r="AZ66" s="344"/>
      <c r="BA66" s="344"/>
      <c r="BB66" s="344"/>
      <c r="BC66" s="344"/>
      <c r="BD66" s="344"/>
      <c r="BE66" s="344"/>
      <c r="BF66" s="344"/>
      <c r="BG66" s="344"/>
      <c r="BH66" s="344"/>
      <c r="BI66" s="344"/>
      <c r="BJ66" s="344"/>
      <c r="BK66" s="344"/>
      <c r="BL66" s="344"/>
      <c r="BM66" s="344"/>
      <c r="BN66" s="344"/>
      <c r="BO66" s="344"/>
      <c r="BP66" s="344"/>
      <c r="BQ66" s="344"/>
      <c r="BR66" s="344"/>
      <c r="BS66" s="344"/>
      <c r="BT66" s="344"/>
      <c r="BU66" s="344"/>
      <c r="BV66" s="344"/>
      <c r="BW66" s="344"/>
      <c r="BX66" s="344"/>
      <c r="BY66" s="344"/>
      <c r="BZ66" s="344"/>
      <c r="CA66" s="345"/>
      <c r="CB66" s="346" t="s">
        <v>450</v>
      </c>
      <c r="CE66" s="339">
        <f t="shared" si="14"/>
        <v>0</v>
      </c>
      <c r="CF66" s="340" t="str">
        <f t="shared" si="15"/>
        <v>-</v>
      </c>
    </row>
    <row r="67" spans="2:84" s="245" customFormat="1" ht="12.75" customHeight="1" x14ac:dyDescent="0.3">
      <c r="B67" s="288" t="s">
        <v>203</v>
      </c>
      <c r="C67" s="358" t="s">
        <v>204</v>
      </c>
      <c r="D67" s="342">
        <f>'Forma 2'!$F$64</f>
        <v>0</v>
      </c>
      <c r="E67" s="343"/>
      <c r="F67" s="344"/>
      <c r="G67" s="34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44"/>
      <c r="AH67" s="344"/>
      <c r="AI67" s="344"/>
      <c r="AJ67" s="344"/>
      <c r="AK67" s="344"/>
      <c r="AL67" s="344"/>
      <c r="AM67" s="344"/>
      <c r="AN67" s="344"/>
      <c r="AO67" s="344"/>
      <c r="AP67" s="344"/>
      <c r="AQ67" s="344"/>
      <c r="AR67" s="344"/>
      <c r="AS67" s="344"/>
      <c r="AT67" s="344"/>
      <c r="AU67" s="344"/>
      <c r="AV67" s="344"/>
      <c r="AW67" s="344"/>
      <c r="AX67" s="344"/>
      <c r="AY67" s="344"/>
      <c r="AZ67" s="344"/>
      <c r="BA67" s="344"/>
      <c r="BB67" s="344"/>
      <c r="BC67" s="344"/>
      <c r="BD67" s="344"/>
      <c r="BE67" s="344"/>
      <c r="BF67" s="344"/>
      <c r="BG67" s="344"/>
      <c r="BH67" s="344"/>
      <c r="BI67" s="344"/>
      <c r="BJ67" s="344"/>
      <c r="BK67" s="344"/>
      <c r="BL67" s="344"/>
      <c r="BM67" s="344"/>
      <c r="BN67" s="344"/>
      <c r="BO67" s="344"/>
      <c r="BP67" s="344"/>
      <c r="BQ67" s="344"/>
      <c r="BR67" s="344"/>
      <c r="BS67" s="344"/>
      <c r="BT67" s="344"/>
      <c r="BU67" s="344"/>
      <c r="BV67" s="344"/>
      <c r="BW67" s="344"/>
      <c r="BX67" s="344"/>
      <c r="BY67" s="344"/>
      <c r="BZ67" s="344"/>
      <c r="CA67" s="345"/>
      <c r="CB67" s="346" t="s">
        <v>450</v>
      </c>
      <c r="CE67" s="339">
        <f t="shared" si="14"/>
        <v>0</v>
      </c>
      <c r="CF67" s="340" t="str">
        <f t="shared" si="15"/>
        <v>-</v>
      </c>
    </row>
    <row r="68" spans="2:84" s="245" customFormat="1" ht="12.75" customHeight="1" x14ac:dyDescent="0.3">
      <c r="B68" s="288" t="s">
        <v>205</v>
      </c>
      <c r="C68" s="358" t="s">
        <v>206</v>
      </c>
      <c r="D68" s="342">
        <f>'Forma 2'!$F$65</f>
        <v>0</v>
      </c>
      <c r="E68" s="343"/>
      <c r="F68" s="344"/>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44"/>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BP68" s="344"/>
      <c r="BQ68" s="344"/>
      <c r="BR68" s="344"/>
      <c r="BS68" s="344"/>
      <c r="BT68" s="344"/>
      <c r="BU68" s="344"/>
      <c r="BV68" s="344"/>
      <c r="BW68" s="344"/>
      <c r="BX68" s="344"/>
      <c r="BY68" s="344"/>
      <c r="BZ68" s="344"/>
      <c r="CA68" s="345"/>
      <c r="CB68" s="346" t="s">
        <v>450</v>
      </c>
      <c r="CE68" s="339">
        <f t="shared" si="14"/>
        <v>0</v>
      </c>
      <c r="CF68" s="340" t="str">
        <f t="shared" si="15"/>
        <v>-</v>
      </c>
    </row>
    <row r="69" spans="2:84" s="245" customFormat="1" ht="24.75" customHeight="1" x14ac:dyDescent="0.3">
      <c r="B69" s="288" t="s">
        <v>207</v>
      </c>
      <c r="C69" s="358" t="s">
        <v>208</v>
      </c>
      <c r="D69" s="342">
        <f>'Forma 2'!$F$66</f>
        <v>0</v>
      </c>
      <c r="E69" s="343"/>
      <c r="F69" s="344"/>
      <c r="G69" s="344"/>
      <c r="H69" s="344"/>
      <c r="I69" s="344"/>
      <c r="J69" s="344"/>
      <c r="K69" s="344"/>
      <c r="L69" s="344"/>
      <c r="M69" s="344"/>
      <c r="N69" s="344"/>
      <c r="O69" s="344"/>
      <c r="P69" s="344"/>
      <c r="Q69" s="344"/>
      <c r="R69" s="344"/>
      <c r="S69" s="344"/>
      <c r="T69" s="344"/>
      <c r="U69" s="344"/>
      <c r="V69" s="344"/>
      <c r="W69" s="344"/>
      <c r="X69" s="344"/>
      <c r="Y69" s="344"/>
      <c r="Z69" s="344"/>
      <c r="AA69" s="344"/>
      <c r="AB69" s="344"/>
      <c r="AC69" s="344"/>
      <c r="AD69" s="344"/>
      <c r="AE69" s="344"/>
      <c r="AF69" s="344"/>
      <c r="AG69" s="344"/>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4"/>
      <c r="BM69" s="344"/>
      <c r="BN69" s="344"/>
      <c r="BO69" s="344"/>
      <c r="BP69" s="344"/>
      <c r="BQ69" s="344"/>
      <c r="BR69" s="344"/>
      <c r="BS69" s="344"/>
      <c r="BT69" s="344"/>
      <c r="BU69" s="344"/>
      <c r="BV69" s="344"/>
      <c r="BW69" s="344"/>
      <c r="BX69" s="344"/>
      <c r="BY69" s="344"/>
      <c r="BZ69" s="344"/>
      <c r="CA69" s="345"/>
      <c r="CB69" s="346" t="s">
        <v>450</v>
      </c>
      <c r="CE69" s="339">
        <f t="shared" si="14"/>
        <v>0</v>
      </c>
      <c r="CF69" s="340" t="str">
        <f t="shared" si="15"/>
        <v>-</v>
      </c>
    </row>
    <row r="70" spans="2:84" s="359" customFormat="1" ht="24" customHeight="1" x14ac:dyDescent="0.3">
      <c r="B70" s="288" t="s">
        <v>209</v>
      </c>
      <c r="C70" s="358" t="s">
        <v>210</v>
      </c>
      <c r="D70" s="342">
        <f>'Forma 2'!$F$67</f>
        <v>0</v>
      </c>
      <c r="E70" s="360"/>
      <c r="F70" s="344"/>
      <c r="G70" s="344"/>
      <c r="H70" s="344"/>
      <c r="I70" s="344"/>
      <c r="J70" s="344"/>
      <c r="K70" s="344"/>
      <c r="L70" s="344"/>
      <c r="M70" s="344"/>
      <c r="N70" s="344"/>
      <c r="O70" s="344"/>
      <c r="P70" s="344"/>
      <c r="Q70" s="344"/>
      <c r="R70" s="344"/>
      <c r="S70" s="344"/>
      <c r="T70" s="344"/>
      <c r="U70" s="344"/>
      <c r="V70" s="344"/>
      <c r="W70" s="344"/>
      <c r="X70" s="344"/>
      <c r="Y70" s="344"/>
      <c r="Z70" s="344"/>
      <c r="AA70" s="344"/>
      <c r="AB70" s="344"/>
      <c r="AC70" s="344"/>
      <c r="AD70" s="344"/>
      <c r="AE70" s="344"/>
      <c r="AF70" s="344"/>
      <c r="AG70" s="344"/>
      <c r="AH70" s="344"/>
      <c r="AI70" s="344"/>
      <c r="AJ70" s="344"/>
      <c r="AK70" s="344"/>
      <c r="AL70" s="344"/>
      <c r="AM70" s="344"/>
      <c r="AN70" s="344"/>
      <c r="AO70" s="344"/>
      <c r="AP70" s="344"/>
      <c r="AQ70" s="344"/>
      <c r="AR70" s="344"/>
      <c r="AS70" s="344"/>
      <c r="AT70" s="344"/>
      <c r="AU70" s="344"/>
      <c r="AV70" s="344"/>
      <c r="AW70" s="344"/>
      <c r="AX70" s="344"/>
      <c r="AY70" s="344"/>
      <c r="AZ70" s="344"/>
      <c r="BA70" s="344"/>
      <c r="BB70" s="344"/>
      <c r="BC70" s="344"/>
      <c r="BD70" s="344"/>
      <c r="BE70" s="344"/>
      <c r="BF70" s="344"/>
      <c r="BG70" s="344"/>
      <c r="BH70" s="344"/>
      <c r="BI70" s="344"/>
      <c r="BJ70" s="344"/>
      <c r="BK70" s="344"/>
      <c r="BL70" s="344"/>
      <c r="BM70" s="344"/>
      <c r="BN70" s="344"/>
      <c r="BO70" s="344"/>
      <c r="BP70" s="344"/>
      <c r="BQ70" s="344"/>
      <c r="BR70" s="344"/>
      <c r="BS70" s="344"/>
      <c r="BT70" s="344"/>
      <c r="BU70" s="344"/>
      <c r="BV70" s="344"/>
      <c r="BW70" s="344"/>
      <c r="BX70" s="344"/>
      <c r="BY70" s="344"/>
      <c r="BZ70" s="344"/>
      <c r="CA70" s="345"/>
      <c r="CB70" s="346" t="s">
        <v>450</v>
      </c>
      <c r="CE70" s="339">
        <f t="shared" si="14"/>
        <v>0</v>
      </c>
      <c r="CF70" s="340" t="str">
        <f t="shared" si="15"/>
        <v>-</v>
      </c>
    </row>
    <row r="71" spans="2:84" s="245" customFormat="1" ht="24" customHeight="1" x14ac:dyDescent="0.3">
      <c r="B71" s="287" t="s">
        <v>211</v>
      </c>
      <c r="C71" s="358" t="s">
        <v>212</v>
      </c>
      <c r="D71" s="342">
        <f>'Forma 2'!$F$68</f>
        <v>0</v>
      </c>
      <c r="E71" s="343"/>
      <c r="F71" s="344"/>
      <c r="G71" s="344"/>
      <c r="H71" s="344"/>
      <c r="I71" s="344"/>
      <c r="J71" s="344"/>
      <c r="K71" s="344"/>
      <c r="L71" s="344"/>
      <c r="M71" s="344"/>
      <c r="N71" s="344"/>
      <c r="O71" s="344"/>
      <c r="P71" s="344"/>
      <c r="Q71" s="344"/>
      <c r="R71" s="344"/>
      <c r="S71" s="344"/>
      <c r="T71" s="344"/>
      <c r="U71" s="344"/>
      <c r="V71" s="344"/>
      <c r="W71" s="344"/>
      <c r="X71" s="344"/>
      <c r="Y71" s="344"/>
      <c r="Z71" s="344"/>
      <c r="AA71" s="344"/>
      <c r="AB71" s="344"/>
      <c r="AC71" s="344"/>
      <c r="AD71" s="344"/>
      <c r="AE71" s="344"/>
      <c r="AF71" s="344"/>
      <c r="AG71" s="344"/>
      <c r="AH71" s="344"/>
      <c r="AI71" s="344"/>
      <c r="AJ71" s="344"/>
      <c r="AK71" s="344"/>
      <c r="AL71" s="344"/>
      <c r="AM71" s="344"/>
      <c r="AN71" s="344"/>
      <c r="AO71" s="344"/>
      <c r="AP71" s="344"/>
      <c r="AQ71" s="344"/>
      <c r="AR71" s="344"/>
      <c r="AS71" s="344"/>
      <c r="AT71" s="344"/>
      <c r="AU71" s="344"/>
      <c r="AV71" s="344"/>
      <c r="AW71" s="344"/>
      <c r="AX71" s="344"/>
      <c r="AY71" s="344"/>
      <c r="AZ71" s="344"/>
      <c r="BA71" s="344"/>
      <c r="BB71" s="344"/>
      <c r="BC71" s="344"/>
      <c r="BD71" s="344"/>
      <c r="BE71" s="344"/>
      <c r="BF71" s="344"/>
      <c r="BG71" s="344"/>
      <c r="BH71" s="344"/>
      <c r="BI71" s="344"/>
      <c r="BJ71" s="344"/>
      <c r="BK71" s="344"/>
      <c r="BL71" s="344"/>
      <c r="BM71" s="344"/>
      <c r="BN71" s="344"/>
      <c r="BO71" s="344"/>
      <c r="BP71" s="344"/>
      <c r="BQ71" s="344"/>
      <c r="BR71" s="344"/>
      <c r="BS71" s="344"/>
      <c r="BT71" s="344"/>
      <c r="BU71" s="344"/>
      <c r="BV71" s="344"/>
      <c r="BW71" s="344"/>
      <c r="BX71" s="344"/>
      <c r="BY71" s="344"/>
      <c r="BZ71" s="344"/>
      <c r="CA71" s="345"/>
      <c r="CB71" s="346" t="s">
        <v>450</v>
      </c>
      <c r="CE71" s="339">
        <f t="shared" si="14"/>
        <v>0</v>
      </c>
      <c r="CF71" s="340" t="str">
        <f t="shared" si="15"/>
        <v>-</v>
      </c>
    </row>
    <row r="72" spans="2:84" s="245" customFormat="1" ht="24" customHeight="1" x14ac:dyDescent="0.3">
      <c r="B72" s="287" t="s">
        <v>213</v>
      </c>
      <c r="C72" s="355" t="s">
        <v>214</v>
      </c>
      <c r="D72" s="342">
        <f>'Forma 2'!$F$69</f>
        <v>0</v>
      </c>
      <c r="E72" s="343"/>
      <c r="F72" s="344"/>
      <c r="G72" s="344"/>
      <c r="H72" s="344"/>
      <c r="I72" s="344"/>
      <c r="J72" s="344"/>
      <c r="K72" s="344"/>
      <c r="L72" s="344"/>
      <c r="M72" s="344"/>
      <c r="N72" s="344"/>
      <c r="O72" s="344"/>
      <c r="P72" s="344"/>
      <c r="Q72" s="344"/>
      <c r="R72" s="344"/>
      <c r="S72" s="344"/>
      <c r="T72" s="344"/>
      <c r="U72" s="344"/>
      <c r="V72" s="344"/>
      <c r="W72" s="344"/>
      <c r="X72" s="344"/>
      <c r="Y72" s="344"/>
      <c r="Z72" s="344"/>
      <c r="AA72" s="344"/>
      <c r="AB72" s="344"/>
      <c r="AC72" s="344"/>
      <c r="AD72" s="344"/>
      <c r="AE72" s="344"/>
      <c r="AF72" s="344"/>
      <c r="AG72" s="344"/>
      <c r="AH72" s="344"/>
      <c r="AI72" s="344"/>
      <c r="AJ72" s="344"/>
      <c r="AK72" s="344"/>
      <c r="AL72" s="344"/>
      <c r="AM72" s="344"/>
      <c r="AN72" s="344"/>
      <c r="AO72" s="344"/>
      <c r="AP72" s="344"/>
      <c r="AQ72" s="344"/>
      <c r="AR72" s="344"/>
      <c r="AS72" s="344"/>
      <c r="AT72" s="344"/>
      <c r="AU72" s="344"/>
      <c r="AV72" s="344"/>
      <c r="AW72" s="344"/>
      <c r="AX72" s="344"/>
      <c r="AY72" s="344"/>
      <c r="AZ72" s="344"/>
      <c r="BA72" s="344"/>
      <c r="BB72" s="344"/>
      <c r="BC72" s="344"/>
      <c r="BD72" s="344"/>
      <c r="BE72" s="344"/>
      <c r="BF72" s="344"/>
      <c r="BG72" s="344"/>
      <c r="BH72" s="344"/>
      <c r="BI72" s="344"/>
      <c r="BJ72" s="344"/>
      <c r="BK72" s="344"/>
      <c r="BL72" s="344"/>
      <c r="BM72" s="344"/>
      <c r="BN72" s="344"/>
      <c r="BO72" s="344"/>
      <c r="BP72" s="344"/>
      <c r="BQ72" s="344"/>
      <c r="BR72" s="344"/>
      <c r="BS72" s="344"/>
      <c r="BT72" s="344"/>
      <c r="BU72" s="344"/>
      <c r="BV72" s="344"/>
      <c r="BW72" s="344"/>
      <c r="BX72" s="344"/>
      <c r="BY72" s="344"/>
      <c r="BZ72" s="344"/>
      <c r="CA72" s="345"/>
      <c r="CB72" s="346" t="s">
        <v>450</v>
      </c>
      <c r="CE72" s="339">
        <f t="shared" si="14"/>
        <v>0</v>
      </c>
      <c r="CF72" s="340" t="str">
        <f t="shared" si="15"/>
        <v>-</v>
      </c>
    </row>
    <row r="73" spans="2:84" s="245" customFormat="1" ht="24" customHeight="1" x14ac:dyDescent="0.3">
      <c r="B73" s="287" t="s">
        <v>215</v>
      </c>
      <c r="C73" s="355" t="s">
        <v>216</v>
      </c>
      <c r="D73" s="342">
        <f>'Forma 2'!$F$70</f>
        <v>0</v>
      </c>
      <c r="E73" s="343"/>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4"/>
      <c r="BA73" s="344"/>
      <c r="BB73" s="344"/>
      <c r="BC73" s="344"/>
      <c r="BD73" s="344"/>
      <c r="BE73" s="344"/>
      <c r="BF73" s="344"/>
      <c r="BG73" s="344"/>
      <c r="BH73" s="344"/>
      <c r="BI73" s="344"/>
      <c r="BJ73" s="344"/>
      <c r="BK73" s="344"/>
      <c r="BL73" s="344"/>
      <c r="BM73" s="344"/>
      <c r="BN73" s="344"/>
      <c r="BO73" s="344"/>
      <c r="BP73" s="344"/>
      <c r="BQ73" s="344"/>
      <c r="BR73" s="344"/>
      <c r="BS73" s="344"/>
      <c r="BT73" s="344"/>
      <c r="BU73" s="344"/>
      <c r="BV73" s="344"/>
      <c r="BW73" s="344"/>
      <c r="BX73" s="344"/>
      <c r="BY73" s="344"/>
      <c r="BZ73" s="344"/>
      <c r="CA73" s="345"/>
      <c r="CB73" s="346" t="s">
        <v>450</v>
      </c>
      <c r="CE73" s="339">
        <f t="shared" si="14"/>
        <v>0</v>
      </c>
      <c r="CF73" s="340" t="str">
        <f t="shared" si="15"/>
        <v>-</v>
      </c>
    </row>
    <row r="74" spans="2:84" s="245" customFormat="1" ht="12.75" customHeight="1" x14ac:dyDescent="0.3">
      <c r="B74" s="287" t="s">
        <v>217</v>
      </c>
      <c r="C74" s="355" t="s">
        <v>218</v>
      </c>
      <c r="D74" s="342">
        <f>'Forma 2'!$F$71</f>
        <v>0</v>
      </c>
      <c r="E74" s="343"/>
      <c r="F74" s="344"/>
      <c r="G74" s="344"/>
      <c r="H74" s="344"/>
      <c r="I74" s="344"/>
      <c r="J74" s="344"/>
      <c r="K74" s="344"/>
      <c r="L74" s="344"/>
      <c r="M74" s="344"/>
      <c r="N74" s="344"/>
      <c r="O74" s="344"/>
      <c r="P74" s="344"/>
      <c r="Q74" s="344"/>
      <c r="R74" s="344"/>
      <c r="S74" s="344"/>
      <c r="T74" s="344"/>
      <c r="U74" s="344"/>
      <c r="V74" s="344"/>
      <c r="W74" s="344"/>
      <c r="X74" s="344"/>
      <c r="Y74" s="344"/>
      <c r="Z74" s="344"/>
      <c r="AA74" s="344"/>
      <c r="AB74" s="344"/>
      <c r="AC74" s="344"/>
      <c r="AD74" s="344"/>
      <c r="AE74" s="344"/>
      <c r="AF74" s="344"/>
      <c r="AG74" s="344"/>
      <c r="AH74" s="344"/>
      <c r="AI74" s="344"/>
      <c r="AJ74" s="344"/>
      <c r="AK74" s="344"/>
      <c r="AL74" s="344"/>
      <c r="AM74" s="344"/>
      <c r="AN74" s="344"/>
      <c r="AO74" s="344"/>
      <c r="AP74" s="344"/>
      <c r="AQ74" s="344"/>
      <c r="AR74" s="344"/>
      <c r="AS74" s="344"/>
      <c r="AT74" s="344"/>
      <c r="AU74" s="344"/>
      <c r="AV74" s="344"/>
      <c r="AW74" s="344"/>
      <c r="AX74" s="344"/>
      <c r="AY74" s="344"/>
      <c r="AZ74" s="344"/>
      <c r="BA74" s="344"/>
      <c r="BB74" s="344"/>
      <c r="BC74" s="344"/>
      <c r="BD74" s="344"/>
      <c r="BE74" s="344"/>
      <c r="BF74" s="344"/>
      <c r="BG74" s="344"/>
      <c r="BH74" s="344"/>
      <c r="BI74" s="344"/>
      <c r="BJ74" s="344"/>
      <c r="BK74" s="344"/>
      <c r="BL74" s="344"/>
      <c r="BM74" s="344"/>
      <c r="BN74" s="344"/>
      <c r="BO74" s="344"/>
      <c r="BP74" s="344"/>
      <c r="BQ74" s="344"/>
      <c r="BR74" s="344"/>
      <c r="BS74" s="344"/>
      <c r="BT74" s="344"/>
      <c r="BU74" s="344"/>
      <c r="BV74" s="344"/>
      <c r="BW74" s="344"/>
      <c r="BX74" s="344"/>
      <c r="BY74" s="344"/>
      <c r="BZ74" s="344"/>
      <c r="CA74" s="345"/>
      <c r="CB74" s="346" t="s">
        <v>450</v>
      </c>
      <c r="CE74" s="339">
        <f t="shared" si="14"/>
        <v>0</v>
      </c>
      <c r="CF74" s="340" t="str">
        <f t="shared" si="15"/>
        <v>-</v>
      </c>
    </row>
    <row r="75" spans="2:84" s="245" customFormat="1" ht="12.75" customHeight="1" x14ac:dyDescent="0.3">
      <c r="B75" s="287" t="s">
        <v>219</v>
      </c>
      <c r="C75" s="358" t="s">
        <v>220</v>
      </c>
      <c r="D75" s="342">
        <f>'Forma 2'!$F$72</f>
        <v>0</v>
      </c>
      <c r="E75" s="343"/>
      <c r="F75" s="344"/>
      <c r="G75" s="344"/>
      <c r="H75" s="344"/>
      <c r="I75" s="344"/>
      <c r="J75" s="344"/>
      <c r="K75" s="344"/>
      <c r="L75" s="344"/>
      <c r="M75" s="344"/>
      <c r="N75" s="344"/>
      <c r="O75" s="344"/>
      <c r="P75" s="344"/>
      <c r="Q75" s="344"/>
      <c r="R75" s="344"/>
      <c r="S75" s="344"/>
      <c r="T75" s="344"/>
      <c r="U75" s="344"/>
      <c r="V75" s="344"/>
      <c r="W75" s="344"/>
      <c r="X75" s="344"/>
      <c r="Y75" s="344"/>
      <c r="Z75" s="344"/>
      <c r="AA75" s="344"/>
      <c r="AB75" s="344"/>
      <c r="AC75" s="344"/>
      <c r="AD75" s="344"/>
      <c r="AE75" s="344"/>
      <c r="AF75" s="344"/>
      <c r="AG75" s="344"/>
      <c r="AH75" s="344"/>
      <c r="AI75" s="344"/>
      <c r="AJ75" s="344"/>
      <c r="AK75" s="344"/>
      <c r="AL75" s="344"/>
      <c r="AM75" s="344"/>
      <c r="AN75" s="344"/>
      <c r="AO75" s="344"/>
      <c r="AP75" s="344"/>
      <c r="AQ75" s="344"/>
      <c r="AR75" s="344"/>
      <c r="AS75" s="344"/>
      <c r="AT75" s="344"/>
      <c r="AU75" s="344"/>
      <c r="AV75" s="344"/>
      <c r="AW75" s="344"/>
      <c r="AX75" s="344"/>
      <c r="AY75" s="344"/>
      <c r="AZ75" s="344"/>
      <c r="BA75" s="344"/>
      <c r="BB75" s="344"/>
      <c r="BC75" s="344"/>
      <c r="BD75" s="344"/>
      <c r="BE75" s="344"/>
      <c r="BF75" s="344"/>
      <c r="BG75" s="344"/>
      <c r="BH75" s="344"/>
      <c r="BI75" s="344"/>
      <c r="BJ75" s="344"/>
      <c r="BK75" s="344"/>
      <c r="BL75" s="344"/>
      <c r="BM75" s="344"/>
      <c r="BN75" s="344"/>
      <c r="BO75" s="344"/>
      <c r="BP75" s="344"/>
      <c r="BQ75" s="344"/>
      <c r="BR75" s="344"/>
      <c r="BS75" s="344"/>
      <c r="BT75" s="344"/>
      <c r="BU75" s="344"/>
      <c r="BV75" s="344"/>
      <c r="BW75" s="344"/>
      <c r="BX75" s="344"/>
      <c r="BY75" s="344"/>
      <c r="BZ75" s="344"/>
      <c r="CA75" s="345"/>
      <c r="CB75" s="346" t="s">
        <v>450</v>
      </c>
      <c r="CE75" s="339">
        <f t="shared" si="14"/>
        <v>0</v>
      </c>
      <c r="CF75" s="340" t="str">
        <f t="shared" si="15"/>
        <v>-</v>
      </c>
    </row>
    <row r="76" spans="2:84" s="245" customFormat="1" ht="12.75" customHeight="1" x14ac:dyDescent="0.3">
      <c r="B76" s="287" t="s">
        <v>221</v>
      </c>
      <c r="C76" s="358" t="s">
        <v>222</v>
      </c>
      <c r="D76" s="342">
        <f>'Forma 2'!$F$73</f>
        <v>0</v>
      </c>
      <c r="E76" s="343"/>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c r="AM76" s="344"/>
      <c r="AN76" s="344"/>
      <c r="AO76" s="344"/>
      <c r="AP76" s="344"/>
      <c r="AQ76" s="344"/>
      <c r="AR76" s="344"/>
      <c r="AS76" s="344"/>
      <c r="AT76" s="344"/>
      <c r="AU76" s="344"/>
      <c r="AV76" s="344"/>
      <c r="AW76" s="344"/>
      <c r="AX76" s="344"/>
      <c r="AY76" s="344"/>
      <c r="AZ76" s="344"/>
      <c r="BA76" s="344"/>
      <c r="BB76" s="344"/>
      <c r="BC76" s="344"/>
      <c r="BD76" s="344"/>
      <c r="BE76" s="344"/>
      <c r="BF76" s="344"/>
      <c r="BG76" s="344"/>
      <c r="BH76" s="344"/>
      <c r="BI76" s="344"/>
      <c r="BJ76" s="344"/>
      <c r="BK76" s="344"/>
      <c r="BL76" s="344"/>
      <c r="BM76" s="344"/>
      <c r="BN76" s="344"/>
      <c r="BO76" s="344"/>
      <c r="BP76" s="344"/>
      <c r="BQ76" s="344"/>
      <c r="BR76" s="344"/>
      <c r="BS76" s="344"/>
      <c r="BT76" s="344"/>
      <c r="BU76" s="344"/>
      <c r="BV76" s="344"/>
      <c r="BW76" s="344"/>
      <c r="BX76" s="344"/>
      <c r="BY76" s="344"/>
      <c r="BZ76" s="344"/>
      <c r="CA76" s="345"/>
      <c r="CB76" s="346" t="s">
        <v>450</v>
      </c>
      <c r="CE76" s="339">
        <f t="shared" si="14"/>
        <v>0</v>
      </c>
      <c r="CF76" s="340" t="str">
        <f t="shared" si="15"/>
        <v>-</v>
      </c>
    </row>
    <row r="77" spans="2:84" s="245" customFormat="1" ht="24.75" customHeight="1" x14ac:dyDescent="0.3">
      <c r="B77" s="287" t="s">
        <v>223</v>
      </c>
      <c r="C77" s="358" t="s">
        <v>224</v>
      </c>
      <c r="D77" s="342">
        <f>'Forma 2'!$F$74</f>
        <v>0</v>
      </c>
      <c r="E77" s="343"/>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c r="AO77" s="344"/>
      <c r="AP77" s="344"/>
      <c r="AQ77" s="344"/>
      <c r="AR77" s="344"/>
      <c r="AS77" s="344"/>
      <c r="AT77" s="344"/>
      <c r="AU77" s="344"/>
      <c r="AV77" s="344"/>
      <c r="AW77" s="344"/>
      <c r="AX77" s="344"/>
      <c r="AY77" s="344"/>
      <c r="AZ77" s="344"/>
      <c r="BA77" s="344"/>
      <c r="BB77" s="344"/>
      <c r="BC77" s="344"/>
      <c r="BD77" s="344"/>
      <c r="BE77" s="344"/>
      <c r="BF77" s="344"/>
      <c r="BG77" s="344"/>
      <c r="BH77" s="344"/>
      <c r="BI77" s="344"/>
      <c r="BJ77" s="344"/>
      <c r="BK77" s="344"/>
      <c r="BL77" s="344"/>
      <c r="BM77" s="344"/>
      <c r="BN77" s="344"/>
      <c r="BO77" s="344"/>
      <c r="BP77" s="344"/>
      <c r="BQ77" s="344"/>
      <c r="BR77" s="344"/>
      <c r="BS77" s="344"/>
      <c r="BT77" s="344"/>
      <c r="BU77" s="344"/>
      <c r="BV77" s="344"/>
      <c r="BW77" s="344"/>
      <c r="BX77" s="344"/>
      <c r="BY77" s="344"/>
      <c r="BZ77" s="344"/>
      <c r="CA77" s="345"/>
      <c r="CB77" s="346" t="s">
        <v>450</v>
      </c>
      <c r="CE77" s="339">
        <f t="shared" si="14"/>
        <v>0</v>
      </c>
      <c r="CF77" s="340" t="str">
        <f t="shared" si="15"/>
        <v>-</v>
      </c>
    </row>
    <row r="78" spans="2:84" s="245" customFormat="1" ht="24.75" customHeight="1" x14ac:dyDescent="0.3">
      <c r="B78" s="287" t="s">
        <v>225</v>
      </c>
      <c r="C78" s="358" t="s">
        <v>226</v>
      </c>
      <c r="D78" s="342">
        <f>'Forma 2'!$F$75</f>
        <v>0</v>
      </c>
      <c r="E78" s="343"/>
      <c r="F78" s="344"/>
      <c r="G78" s="344"/>
      <c r="H78" s="344"/>
      <c r="I78" s="344"/>
      <c r="J78" s="344"/>
      <c r="K78" s="344"/>
      <c r="L78" s="344"/>
      <c r="M78" s="344"/>
      <c r="N78" s="344"/>
      <c r="O78" s="344"/>
      <c r="P78" s="344"/>
      <c r="Q78" s="344"/>
      <c r="R78" s="344"/>
      <c r="S78" s="344"/>
      <c r="T78" s="344"/>
      <c r="U78" s="344"/>
      <c r="V78" s="344"/>
      <c r="W78" s="344"/>
      <c r="X78" s="344"/>
      <c r="Y78" s="344"/>
      <c r="Z78" s="344"/>
      <c r="AA78" s="344"/>
      <c r="AB78" s="344"/>
      <c r="AC78" s="344"/>
      <c r="AD78" s="344"/>
      <c r="AE78" s="344"/>
      <c r="AF78" s="344"/>
      <c r="AG78" s="344"/>
      <c r="AH78" s="344"/>
      <c r="AI78" s="344"/>
      <c r="AJ78" s="344"/>
      <c r="AK78" s="344"/>
      <c r="AL78" s="344"/>
      <c r="AM78" s="344"/>
      <c r="AN78" s="344"/>
      <c r="AO78" s="344"/>
      <c r="AP78" s="344"/>
      <c r="AQ78" s="344"/>
      <c r="AR78" s="344"/>
      <c r="AS78" s="344"/>
      <c r="AT78" s="344"/>
      <c r="AU78" s="344"/>
      <c r="AV78" s="344"/>
      <c r="AW78" s="344"/>
      <c r="AX78" s="344"/>
      <c r="AY78" s="344"/>
      <c r="AZ78" s="344"/>
      <c r="BA78" s="344"/>
      <c r="BB78" s="344"/>
      <c r="BC78" s="344"/>
      <c r="BD78" s="344"/>
      <c r="BE78" s="344"/>
      <c r="BF78" s="344"/>
      <c r="BG78" s="344"/>
      <c r="BH78" s="344"/>
      <c r="BI78" s="344"/>
      <c r="BJ78" s="344"/>
      <c r="BK78" s="344"/>
      <c r="BL78" s="344"/>
      <c r="BM78" s="344"/>
      <c r="BN78" s="344"/>
      <c r="BO78" s="344"/>
      <c r="BP78" s="344"/>
      <c r="BQ78" s="344"/>
      <c r="BR78" s="344"/>
      <c r="BS78" s="344"/>
      <c r="BT78" s="344"/>
      <c r="BU78" s="344"/>
      <c r="BV78" s="344"/>
      <c r="BW78" s="344"/>
      <c r="BX78" s="344"/>
      <c r="BY78" s="344"/>
      <c r="BZ78" s="344"/>
      <c r="CA78" s="345"/>
      <c r="CB78" s="346" t="s">
        <v>450</v>
      </c>
      <c r="CE78" s="339">
        <f t="shared" si="14"/>
        <v>0</v>
      </c>
      <c r="CF78" s="340" t="str">
        <f t="shared" si="15"/>
        <v>-</v>
      </c>
    </row>
    <row r="79" spans="2:84" s="245" customFormat="1" ht="12.75" customHeight="1" x14ac:dyDescent="0.3">
      <c r="B79" s="287" t="s">
        <v>227</v>
      </c>
      <c r="C79" s="358" t="s">
        <v>228</v>
      </c>
      <c r="D79" s="342">
        <f>'Forma 2'!$F$76</f>
        <v>0</v>
      </c>
      <c r="E79" s="343"/>
      <c r="F79" s="344"/>
      <c r="G79" s="344"/>
      <c r="H79" s="344"/>
      <c r="I79" s="344"/>
      <c r="J79" s="344"/>
      <c r="K79" s="344"/>
      <c r="L79" s="344"/>
      <c r="M79" s="344"/>
      <c r="N79" s="344"/>
      <c r="O79" s="344"/>
      <c r="P79" s="344"/>
      <c r="Q79" s="344"/>
      <c r="R79" s="344"/>
      <c r="S79" s="344"/>
      <c r="T79" s="344"/>
      <c r="U79" s="344"/>
      <c r="V79" s="344"/>
      <c r="W79" s="344"/>
      <c r="X79" s="344"/>
      <c r="Y79" s="344"/>
      <c r="Z79" s="344"/>
      <c r="AA79" s="344"/>
      <c r="AB79" s="344"/>
      <c r="AC79" s="344"/>
      <c r="AD79" s="344"/>
      <c r="AE79" s="344"/>
      <c r="AF79" s="344"/>
      <c r="AG79" s="344"/>
      <c r="AH79" s="344"/>
      <c r="AI79" s="344"/>
      <c r="AJ79" s="344"/>
      <c r="AK79" s="344"/>
      <c r="AL79" s="344"/>
      <c r="AM79" s="344"/>
      <c r="AN79" s="344"/>
      <c r="AO79" s="344"/>
      <c r="AP79" s="344"/>
      <c r="AQ79" s="344"/>
      <c r="AR79" s="344"/>
      <c r="AS79" s="344"/>
      <c r="AT79" s="344"/>
      <c r="AU79" s="344"/>
      <c r="AV79" s="344"/>
      <c r="AW79" s="344"/>
      <c r="AX79" s="344"/>
      <c r="AY79" s="344"/>
      <c r="AZ79" s="344"/>
      <c r="BA79" s="344"/>
      <c r="BB79" s="344"/>
      <c r="BC79" s="344"/>
      <c r="BD79" s="344"/>
      <c r="BE79" s="344"/>
      <c r="BF79" s="344"/>
      <c r="BG79" s="344"/>
      <c r="BH79" s="344"/>
      <c r="BI79" s="344"/>
      <c r="BJ79" s="344"/>
      <c r="BK79" s="344"/>
      <c r="BL79" s="344"/>
      <c r="BM79" s="344"/>
      <c r="BN79" s="344"/>
      <c r="BO79" s="344"/>
      <c r="BP79" s="344"/>
      <c r="BQ79" s="344"/>
      <c r="BR79" s="344"/>
      <c r="BS79" s="344"/>
      <c r="BT79" s="344"/>
      <c r="BU79" s="344"/>
      <c r="BV79" s="344"/>
      <c r="BW79" s="344"/>
      <c r="BX79" s="344"/>
      <c r="BY79" s="344"/>
      <c r="BZ79" s="344"/>
      <c r="CA79" s="345"/>
      <c r="CB79" s="346" t="s">
        <v>450</v>
      </c>
      <c r="CE79" s="339">
        <f t="shared" si="14"/>
        <v>0</v>
      </c>
      <c r="CF79" s="340" t="str">
        <f t="shared" si="15"/>
        <v>-</v>
      </c>
    </row>
    <row r="80" spans="2:84" s="245" customFormat="1" ht="12.75" customHeight="1" x14ac:dyDescent="0.3">
      <c r="B80" s="287" t="s">
        <v>229</v>
      </c>
      <c r="C80" s="358" t="s">
        <v>230</v>
      </c>
      <c r="D80" s="342">
        <f>'Forma 2'!$F$77</f>
        <v>0</v>
      </c>
      <c r="E80" s="343"/>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c r="AM80" s="344"/>
      <c r="AN80" s="344"/>
      <c r="AO80" s="344"/>
      <c r="AP80" s="344"/>
      <c r="AQ80" s="344"/>
      <c r="AR80" s="344"/>
      <c r="AS80" s="344"/>
      <c r="AT80" s="344"/>
      <c r="AU80" s="344"/>
      <c r="AV80" s="344"/>
      <c r="AW80" s="344"/>
      <c r="AX80" s="344"/>
      <c r="AY80" s="344"/>
      <c r="AZ80" s="344"/>
      <c r="BA80" s="344"/>
      <c r="BB80" s="344"/>
      <c r="BC80" s="344"/>
      <c r="BD80" s="344"/>
      <c r="BE80" s="344"/>
      <c r="BF80" s="344"/>
      <c r="BG80" s="344"/>
      <c r="BH80" s="344"/>
      <c r="BI80" s="344"/>
      <c r="BJ80" s="344"/>
      <c r="BK80" s="344"/>
      <c r="BL80" s="344"/>
      <c r="BM80" s="344"/>
      <c r="BN80" s="344"/>
      <c r="BO80" s="344"/>
      <c r="BP80" s="344"/>
      <c r="BQ80" s="344"/>
      <c r="BR80" s="344"/>
      <c r="BS80" s="344"/>
      <c r="BT80" s="344"/>
      <c r="BU80" s="344"/>
      <c r="BV80" s="344"/>
      <c r="BW80" s="344"/>
      <c r="BX80" s="344"/>
      <c r="BY80" s="344"/>
      <c r="BZ80" s="344"/>
      <c r="CA80" s="345"/>
      <c r="CB80" s="346" t="s">
        <v>450</v>
      </c>
      <c r="CE80" s="339">
        <f t="shared" ref="CE80:CE111" si="25">D80-SUM(E80:CA80)</f>
        <v>0</v>
      </c>
      <c r="CF80" s="340" t="str">
        <f t="shared" ref="CF80:CF111" si="26">IF(CE80&gt;0.5,"Prašome paskirstyti likusias sąnaudas",IF(CE80&lt;-0.5,"Paskirstėte daugiau sąnaudų negu yra priskirta šiam pogrupiui","-"))</f>
        <v>-</v>
      </c>
    </row>
    <row r="81" spans="2:84" s="245" customFormat="1" ht="12.75" customHeight="1" x14ac:dyDescent="0.3">
      <c r="B81" s="287" t="s">
        <v>231</v>
      </c>
      <c r="C81" s="358" t="s">
        <v>232</v>
      </c>
      <c r="D81" s="342">
        <f>'Forma 2'!$F$78</f>
        <v>0</v>
      </c>
      <c r="E81" s="343"/>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344"/>
      <c r="AL81" s="344"/>
      <c r="AM81" s="344"/>
      <c r="AN81" s="344"/>
      <c r="AO81" s="344"/>
      <c r="AP81" s="344"/>
      <c r="AQ81" s="344"/>
      <c r="AR81" s="344"/>
      <c r="AS81" s="344"/>
      <c r="AT81" s="344"/>
      <c r="AU81" s="344"/>
      <c r="AV81" s="344"/>
      <c r="AW81" s="344"/>
      <c r="AX81" s="344"/>
      <c r="AY81" s="344"/>
      <c r="AZ81" s="344"/>
      <c r="BA81" s="344"/>
      <c r="BB81" s="344"/>
      <c r="BC81" s="344"/>
      <c r="BD81" s="344"/>
      <c r="BE81" s="344"/>
      <c r="BF81" s="344"/>
      <c r="BG81" s="344"/>
      <c r="BH81" s="344"/>
      <c r="BI81" s="344"/>
      <c r="BJ81" s="344"/>
      <c r="BK81" s="344"/>
      <c r="BL81" s="344"/>
      <c r="BM81" s="344"/>
      <c r="BN81" s="344"/>
      <c r="BO81" s="344"/>
      <c r="BP81" s="344"/>
      <c r="BQ81" s="344"/>
      <c r="BR81" s="344"/>
      <c r="BS81" s="344"/>
      <c r="BT81" s="344"/>
      <c r="BU81" s="344"/>
      <c r="BV81" s="344"/>
      <c r="BW81" s="344"/>
      <c r="BX81" s="344"/>
      <c r="BY81" s="344"/>
      <c r="BZ81" s="344"/>
      <c r="CA81" s="345"/>
      <c r="CB81" s="346" t="s">
        <v>450</v>
      </c>
      <c r="CE81" s="339">
        <f t="shared" si="25"/>
        <v>0</v>
      </c>
      <c r="CF81" s="340" t="str">
        <f t="shared" si="26"/>
        <v>-</v>
      </c>
    </row>
    <row r="82" spans="2:84" s="245" customFormat="1" ht="12.75" customHeight="1" x14ac:dyDescent="0.3">
      <c r="B82" s="287" t="s">
        <v>233</v>
      </c>
      <c r="C82" s="358" t="s">
        <v>234</v>
      </c>
      <c r="D82" s="342">
        <f>'Forma 2'!$F$79</f>
        <v>0</v>
      </c>
      <c r="E82" s="343"/>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344"/>
      <c r="BD82" s="344"/>
      <c r="BE82" s="344"/>
      <c r="BF82" s="344"/>
      <c r="BG82" s="344"/>
      <c r="BH82" s="344"/>
      <c r="BI82" s="344"/>
      <c r="BJ82" s="344"/>
      <c r="BK82" s="344"/>
      <c r="BL82" s="344"/>
      <c r="BM82" s="344"/>
      <c r="BN82" s="344"/>
      <c r="BO82" s="344"/>
      <c r="BP82" s="344"/>
      <c r="BQ82" s="344"/>
      <c r="BR82" s="344"/>
      <c r="BS82" s="344"/>
      <c r="BT82" s="344"/>
      <c r="BU82" s="344"/>
      <c r="BV82" s="344"/>
      <c r="BW82" s="344"/>
      <c r="BX82" s="344"/>
      <c r="BY82" s="344"/>
      <c r="BZ82" s="344"/>
      <c r="CA82" s="345"/>
      <c r="CB82" s="346" t="s">
        <v>450</v>
      </c>
      <c r="CE82" s="339">
        <f t="shared" si="25"/>
        <v>0</v>
      </c>
      <c r="CF82" s="340" t="str">
        <f t="shared" si="26"/>
        <v>-</v>
      </c>
    </row>
    <row r="83" spans="2:84" s="245" customFormat="1" ht="12.75" customHeight="1" x14ac:dyDescent="0.3">
      <c r="B83" s="287" t="s">
        <v>235</v>
      </c>
      <c r="C83" s="358" t="s">
        <v>236</v>
      </c>
      <c r="D83" s="342">
        <f>'Forma 2'!$F$80</f>
        <v>0</v>
      </c>
      <c r="E83" s="343"/>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344"/>
      <c r="AK83" s="344"/>
      <c r="AL83" s="344"/>
      <c r="AM83" s="344"/>
      <c r="AN83" s="344"/>
      <c r="AO83" s="344"/>
      <c r="AP83" s="344"/>
      <c r="AQ83" s="344"/>
      <c r="AR83" s="344"/>
      <c r="AS83" s="344"/>
      <c r="AT83" s="344"/>
      <c r="AU83" s="344"/>
      <c r="AV83" s="344"/>
      <c r="AW83" s="344"/>
      <c r="AX83" s="344"/>
      <c r="AY83" s="344"/>
      <c r="AZ83" s="344"/>
      <c r="BA83" s="344"/>
      <c r="BB83" s="344"/>
      <c r="BC83" s="344"/>
      <c r="BD83" s="344"/>
      <c r="BE83" s="344"/>
      <c r="BF83" s="344"/>
      <c r="BG83" s="344"/>
      <c r="BH83" s="344"/>
      <c r="BI83" s="344"/>
      <c r="BJ83" s="344"/>
      <c r="BK83" s="344"/>
      <c r="BL83" s="344"/>
      <c r="BM83" s="344"/>
      <c r="BN83" s="344"/>
      <c r="BO83" s="344"/>
      <c r="BP83" s="344"/>
      <c r="BQ83" s="344"/>
      <c r="BR83" s="344"/>
      <c r="BS83" s="344"/>
      <c r="BT83" s="344"/>
      <c r="BU83" s="344"/>
      <c r="BV83" s="344"/>
      <c r="BW83" s="344"/>
      <c r="BX83" s="344"/>
      <c r="BY83" s="344"/>
      <c r="BZ83" s="344"/>
      <c r="CA83" s="345"/>
      <c r="CB83" s="346" t="s">
        <v>450</v>
      </c>
      <c r="CE83" s="339">
        <f t="shared" si="25"/>
        <v>0</v>
      </c>
      <c r="CF83" s="340" t="str">
        <f t="shared" si="26"/>
        <v>-</v>
      </c>
    </row>
    <row r="84" spans="2:84" s="245" customFormat="1" ht="24.75" customHeight="1" x14ac:dyDescent="0.3">
      <c r="B84" s="287" t="s">
        <v>237</v>
      </c>
      <c r="C84" s="358" t="s">
        <v>238</v>
      </c>
      <c r="D84" s="342">
        <f>'Forma 2'!$F$81</f>
        <v>0</v>
      </c>
      <c r="E84" s="343"/>
      <c r="F84" s="344"/>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c r="AD84" s="344"/>
      <c r="AE84" s="344"/>
      <c r="AF84" s="344"/>
      <c r="AG84" s="344"/>
      <c r="AH84" s="344"/>
      <c r="AI84" s="344"/>
      <c r="AJ84" s="344"/>
      <c r="AK84" s="344"/>
      <c r="AL84" s="344"/>
      <c r="AM84" s="344"/>
      <c r="AN84" s="344"/>
      <c r="AO84" s="344"/>
      <c r="AP84" s="344"/>
      <c r="AQ84" s="344"/>
      <c r="AR84" s="344"/>
      <c r="AS84" s="344"/>
      <c r="AT84" s="344"/>
      <c r="AU84" s="344"/>
      <c r="AV84" s="344"/>
      <c r="AW84" s="344"/>
      <c r="AX84" s="344"/>
      <c r="AY84" s="344"/>
      <c r="AZ84" s="344"/>
      <c r="BA84" s="344"/>
      <c r="BB84" s="344"/>
      <c r="BC84" s="344"/>
      <c r="BD84" s="344"/>
      <c r="BE84" s="344"/>
      <c r="BF84" s="344"/>
      <c r="BG84" s="344"/>
      <c r="BH84" s="344"/>
      <c r="BI84" s="344"/>
      <c r="BJ84" s="344"/>
      <c r="BK84" s="344"/>
      <c r="BL84" s="344"/>
      <c r="BM84" s="344"/>
      <c r="BN84" s="344"/>
      <c r="BO84" s="344"/>
      <c r="BP84" s="344"/>
      <c r="BQ84" s="344"/>
      <c r="BR84" s="344"/>
      <c r="BS84" s="344"/>
      <c r="BT84" s="344"/>
      <c r="BU84" s="344"/>
      <c r="BV84" s="344"/>
      <c r="BW84" s="344"/>
      <c r="BX84" s="344"/>
      <c r="BY84" s="344"/>
      <c r="BZ84" s="344"/>
      <c r="CA84" s="345"/>
      <c r="CB84" s="346" t="s">
        <v>450</v>
      </c>
      <c r="CE84" s="339">
        <f t="shared" si="25"/>
        <v>0</v>
      </c>
      <c r="CF84" s="340" t="str">
        <f t="shared" si="26"/>
        <v>-</v>
      </c>
    </row>
    <row r="85" spans="2:84" s="245" customFormat="1" ht="24.75" customHeight="1" x14ac:dyDescent="0.3">
      <c r="B85" s="287" t="s">
        <v>239</v>
      </c>
      <c r="C85" s="358" t="s">
        <v>240</v>
      </c>
      <c r="D85" s="342">
        <f>'Forma 2'!$F$82</f>
        <v>0</v>
      </c>
      <c r="E85" s="343"/>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4"/>
      <c r="AO85" s="344"/>
      <c r="AP85" s="344"/>
      <c r="AQ85" s="344"/>
      <c r="AR85" s="344"/>
      <c r="AS85" s="344"/>
      <c r="AT85" s="344"/>
      <c r="AU85" s="344"/>
      <c r="AV85" s="344"/>
      <c r="AW85" s="344"/>
      <c r="AX85" s="344"/>
      <c r="AY85" s="344"/>
      <c r="AZ85" s="344"/>
      <c r="BA85" s="344"/>
      <c r="BB85" s="344"/>
      <c r="BC85" s="344"/>
      <c r="BD85" s="344"/>
      <c r="BE85" s="344"/>
      <c r="BF85" s="344"/>
      <c r="BG85" s="344"/>
      <c r="BH85" s="344"/>
      <c r="BI85" s="344"/>
      <c r="BJ85" s="344"/>
      <c r="BK85" s="344"/>
      <c r="BL85" s="344"/>
      <c r="BM85" s="344"/>
      <c r="BN85" s="344"/>
      <c r="BO85" s="344"/>
      <c r="BP85" s="344"/>
      <c r="BQ85" s="344"/>
      <c r="BR85" s="344"/>
      <c r="BS85" s="344"/>
      <c r="BT85" s="344"/>
      <c r="BU85" s="344"/>
      <c r="BV85" s="344"/>
      <c r="BW85" s="344"/>
      <c r="BX85" s="344"/>
      <c r="BY85" s="344"/>
      <c r="BZ85" s="344"/>
      <c r="CA85" s="345"/>
      <c r="CB85" s="346" t="s">
        <v>450</v>
      </c>
      <c r="CE85" s="339">
        <f t="shared" si="25"/>
        <v>0</v>
      </c>
      <c r="CF85" s="340" t="str">
        <f t="shared" si="26"/>
        <v>-</v>
      </c>
    </row>
    <row r="86" spans="2:84" s="245" customFormat="1" ht="12.75" customHeight="1" x14ac:dyDescent="0.3">
      <c r="B86" s="287" t="s">
        <v>241</v>
      </c>
      <c r="C86" s="358" t="s">
        <v>242</v>
      </c>
      <c r="D86" s="342">
        <f>'Forma 2'!$F$83</f>
        <v>0</v>
      </c>
      <c r="E86" s="343"/>
      <c r="F86" s="344"/>
      <c r="G86" s="344"/>
      <c r="H86" s="344"/>
      <c r="I86" s="344"/>
      <c r="J86" s="344"/>
      <c r="K86" s="344"/>
      <c r="L86" s="344"/>
      <c r="M86" s="344"/>
      <c r="N86" s="344"/>
      <c r="O86" s="344"/>
      <c r="P86" s="344"/>
      <c r="Q86" s="344"/>
      <c r="R86" s="344"/>
      <c r="S86" s="344"/>
      <c r="T86" s="344"/>
      <c r="U86" s="344"/>
      <c r="V86" s="344"/>
      <c r="W86" s="344"/>
      <c r="X86" s="344"/>
      <c r="Y86" s="344"/>
      <c r="Z86" s="344"/>
      <c r="AA86" s="344"/>
      <c r="AB86" s="344"/>
      <c r="AC86" s="344"/>
      <c r="AD86" s="344"/>
      <c r="AE86" s="344"/>
      <c r="AF86" s="344"/>
      <c r="AG86" s="344"/>
      <c r="AH86" s="344"/>
      <c r="AI86" s="344"/>
      <c r="AJ86" s="344"/>
      <c r="AK86" s="344"/>
      <c r="AL86" s="344"/>
      <c r="AM86" s="344"/>
      <c r="AN86" s="344"/>
      <c r="AO86" s="344"/>
      <c r="AP86" s="344"/>
      <c r="AQ86" s="344"/>
      <c r="AR86" s="344"/>
      <c r="AS86" s="344"/>
      <c r="AT86" s="344"/>
      <c r="AU86" s="344"/>
      <c r="AV86" s="344"/>
      <c r="AW86" s="344"/>
      <c r="AX86" s="344"/>
      <c r="AY86" s="344"/>
      <c r="AZ86" s="344"/>
      <c r="BA86" s="344"/>
      <c r="BB86" s="344"/>
      <c r="BC86" s="344"/>
      <c r="BD86" s="344"/>
      <c r="BE86" s="344"/>
      <c r="BF86" s="344"/>
      <c r="BG86" s="344"/>
      <c r="BH86" s="344"/>
      <c r="BI86" s="344"/>
      <c r="BJ86" s="344"/>
      <c r="BK86" s="344"/>
      <c r="BL86" s="344"/>
      <c r="BM86" s="344"/>
      <c r="BN86" s="344"/>
      <c r="BO86" s="344"/>
      <c r="BP86" s="344"/>
      <c r="BQ86" s="344"/>
      <c r="BR86" s="344"/>
      <c r="BS86" s="344"/>
      <c r="BT86" s="344"/>
      <c r="BU86" s="344"/>
      <c r="BV86" s="344"/>
      <c r="BW86" s="344"/>
      <c r="BX86" s="344"/>
      <c r="BY86" s="344"/>
      <c r="BZ86" s="344"/>
      <c r="CA86" s="345"/>
      <c r="CB86" s="346" t="s">
        <v>450</v>
      </c>
      <c r="CE86" s="339">
        <f t="shared" si="25"/>
        <v>0</v>
      </c>
      <c r="CF86" s="340" t="str">
        <f t="shared" si="26"/>
        <v>-</v>
      </c>
    </row>
    <row r="87" spans="2:84" s="245" customFormat="1" ht="12.75" customHeight="1" x14ac:dyDescent="0.3">
      <c r="B87" s="287" t="s">
        <v>243</v>
      </c>
      <c r="C87" s="358" t="s">
        <v>244</v>
      </c>
      <c r="D87" s="342">
        <f>'Forma 2'!$F$84</f>
        <v>0</v>
      </c>
      <c r="E87" s="343"/>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c r="AG87" s="344"/>
      <c r="AH87" s="344"/>
      <c r="AI87" s="344"/>
      <c r="AJ87" s="344"/>
      <c r="AK87" s="344"/>
      <c r="AL87" s="344"/>
      <c r="AM87" s="344"/>
      <c r="AN87" s="344"/>
      <c r="AO87" s="344"/>
      <c r="AP87" s="344"/>
      <c r="AQ87" s="344"/>
      <c r="AR87" s="344"/>
      <c r="AS87" s="344"/>
      <c r="AT87" s="344"/>
      <c r="AU87" s="344"/>
      <c r="AV87" s="344"/>
      <c r="AW87" s="344"/>
      <c r="AX87" s="344"/>
      <c r="AY87" s="344"/>
      <c r="AZ87" s="344"/>
      <c r="BA87" s="344"/>
      <c r="BB87" s="344"/>
      <c r="BC87" s="344"/>
      <c r="BD87" s="344"/>
      <c r="BE87" s="344"/>
      <c r="BF87" s="344"/>
      <c r="BG87" s="344"/>
      <c r="BH87" s="344"/>
      <c r="BI87" s="344"/>
      <c r="BJ87" s="344"/>
      <c r="BK87" s="344"/>
      <c r="BL87" s="344"/>
      <c r="BM87" s="344"/>
      <c r="BN87" s="344"/>
      <c r="BO87" s="344"/>
      <c r="BP87" s="344"/>
      <c r="BQ87" s="344"/>
      <c r="BR87" s="344"/>
      <c r="BS87" s="344"/>
      <c r="BT87" s="344"/>
      <c r="BU87" s="344"/>
      <c r="BV87" s="344"/>
      <c r="BW87" s="344"/>
      <c r="BX87" s="344"/>
      <c r="BY87" s="344"/>
      <c r="BZ87" s="344"/>
      <c r="CA87" s="345"/>
      <c r="CB87" s="346" t="s">
        <v>450</v>
      </c>
      <c r="CE87" s="339">
        <f t="shared" si="25"/>
        <v>0</v>
      </c>
      <c r="CF87" s="340" t="str">
        <f t="shared" si="26"/>
        <v>-</v>
      </c>
    </row>
    <row r="88" spans="2:84" s="245" customFormat="1" ht="12.75" customHeight="1" x14ac:dyDescent="0.3">
      <c r="B88" s="287" t="s">
        <v>245</v>
      </c>
      <c r="C88" s="358" t="s">
        <v>246</v>
      </c>
      <c r="D88" s="342">
        <f>'Forma 2'!$F$85</f>
        <v>0</v>
      </c>
      <c r="E88" s="343"/>
      <c r="F88" s="344"/>
      <c r="G88" s="344"/>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4"/>
      <c r="AL88" s="344"/>
      <c r="AM88" s="344"/>
      <c r="AN88" s="344"/>
      <c r="AO88" s="344"/>
      <c r="AP88" s="344"/>
      <c r="AQ88" s="344"/>
      <c r="AR88" s="344"/>
      <c r="AS88" s="344"/>
      <c r="AT88" s="344"/>
      <c r="AU88" s="344"/>
      <c r="AV88" s="344"/>
      <c r="AW88" s="344"/>
      <c r="AX88" s="344"/>
      <c r="AY88" s="344"/>
      <c r="AZ88" s="344"/>
      <c r="BA88" s="344"/>
      <c r="BB88" s="344"/>
      <c r="BC88" s="344"/>
      <c r="BD88" s="344"/>
      <c r="BE88" s="344"/>
      <c r="BF88" s="344"/>
      <c r="BG88" s="344"/>
      <c r="BH88" s="344"/>
      <c r="BI88" s="344"/>
      <c r="BJ88" s="344"/>
      <c r="BK88" s="344"/>
      <c r="BL88" s="344"/>
      <c r="BM88" s="344"/>
      <c r="BN88" s="344"/>
      <c r="BO88" s="344"/>
      <c r="BP88" s="344"/>
      <c r="BQ88" s="344"/>
      <c r="BR88" s="344"/>
      <c r="BS88" s="344"/>
      <c r="BT88" s="344"/>
      <c r="BU88" s="344"/>
      <c r="BV88" s="344"/>
      <c r="BW88" s="344"/>
      <c r="BX88" s="344"/>
      <c r="BY88" s="344"/>
      <c r="BZ88" s="344"/>
      <c r="CA88" s="345"/>
      <c r="CB88" s="346" t="s">
        <v>450</v>
      </c>
      <c r="CE88" s="339">
        <f t="shared" si="25"/>
        <v>0</v>
      </c>
      <c r="CF88" s="340" t="str">
        <f t="shared" si="26"/>
        <v>-</v>
      </c>
    </row>
    <row r="89" spans="2:84" s="245" customFormat="1" ht="12.75" customHeight="1" x14ac:dyDescent="0.3">
      <c r="B89" s="287" t="s">
        <v>247</v>
      </c>
      <c r="C89" s="358" t="s">
        <v>248</v>
      </c>
      <c r="D89" s="342">
        <f>'Forma 2'!$F$86</f>
        <v>0</v>
      </c>
      <c r="E89" s="343"/>
      <c r="F89" s="344"/>
      <c r="G89" s="344"/>
      <c r="H89" s="344"/>
      <c r="I89" s="344"/>
      <c r="J89" s="344"/>
      <c r="K89" s="344"/>
      <c r="L89" s="344"/>
      <c r="M89" s="344"/>
      <c r="N89" s="344"/>
      <c r="O89" s="344"/>
      <c r="P89" s="344"/>
      <c r="Q89" s="344"/>
      <c r="R89" s="344"/>
      <c r="S89" s="344"/>
      <c r="T89" s="344"/>
      <c r="U89" s="344"/>
      <c r="V89" s="344"/>
      <c r="W89" s="344"/>
      <c r="X89" s="344"/>
      <c r="Y89" s="344"/>
      <c r="Z89" s="344"/>
      <c r="AA89" s="344"/>
      <c r="AB89" s="344"/>
      <c r="AC89" s="344"/>
      <c r="AD89" s="344"/>
      <c r="AE89" s="344"/>
      <c r="AF89" s="344"/>
      <c r="AG89" s="344"/>
      <c r="AH89" s="344"/>
      <c r="AI89" s="344"/>
      <c r="AJ89" s="344"/>
      <c r="AK89" s="344"/>
      <c r="AL89" s="344"/>
      <c r="AM89" s="344"/>
      <c r="AN89" s="344"/>
      <c r="AO89" s="344"/>
      <c r="AP89" s="344"/>
      <c r="AQ89" s="344"/>
      <c r="AR89" s="344"/>
      <c r="AS89" s="344"/>
      <c r="AT89" s="344"/>
      <c r="AU89" s="344"/>
      <c r="AV89" s="344"/>
      <c r="AW89" s="344"/>
      <c r="AX89" s="344"/>
      <c r="AY89" s="344"/>
      <c r="AZ89" s="344"/>
      <c r="BA89" s="344"/>
      <c r="BB89" s="344"/>
      <c r="BC89" s="344"/>
      <c r="BD89" s="344"/>
      <c r="BE89" s="344"/>
      <c r="BF89" s="344"/>
      <c r="BG89" s="344"/>
      <c r="BH89" s="344"/>
      <c r="BI89" s="344"/>
      <c r="BJ89" s="344"/>
      <c r="BK89" s="344"/>
      <c r="BL89" s="344"/>
      <c r="BM89" s="344"/>
      <c r="BN89" s="344"/>
      <c r="BO89" s="344"/>
      <c r="BP89" s="344"/>
      <c r="BQ89" s="344"/>
      <c r="BR89" s="344"/>
      <c r="BS89" s="344"/>
      <c r="BT89" s="344"/>
      <c r="BU89" s="344"/>
      <c r="BV89" s="344"/>
      <c r="BW89" s="344"/>
      <c r="BX89" s="344"/>
      <c r="BY89" s="344"/>
      <c r="BZ89" s="344"/>
      <c r="CA89" s="345"/>
      <c r="CB89" s="346" t="s">
        <v>450</v>
      </c>
      <c r="CE89" s="339">
        <f t="shared" si="25"/>
        <v>0</v>
      </c>
      <c r="CF89" s="340" t="str">
        <f t="shared" si="26"/>
        <v>-</v>
      </c>
    </row>
    <row r="90" spans="2:84" s="245" customFormat="1" ht="12.75" customHeight="1" x14ac:dyDescent="0.3">
      <c r="B90" s="271" t="s">
        <v>249</v>
      </c>
      <c r="C90" s="357" t="s">
        <v>250</v>
      </c>
      <c r="D90" s="342">
        <f>'Forma 2'!$F$87</f>
        <v>0</v>
      </c>
      <c r="E90" s="350">
        <f t="shared" ref="E90:AJ90" si="27">SUM(E91:E116)</f>
        <v>0</v>
      </c>
      <c r="F90" s="351">
        <f t="shared" si="27"/>
        <v>0</v>
      </c>
      <c r="G90" s="351">
        <f t="shared" si="27"/>
        <v>0</v>
      </c>
      <c r="H90" s="351">
        <f t="shared" si="27"/>
        <v>0</v>
      </c>
      <c r="I90" s="351">
        <f t="shared" si="27"/>
        <v>0</v>
      </c>
      <c r="J90" s="351">
        <f t="shared" si="27"/>
        <v>0</v>
      </c>
      <c r="K90" s="351">
        <f t="shared" si="27"/>
        <v>0</v>
      </c>
      <c r="L90" s="351">
        <f t="shared" si="27"/>
        <v>0</v>
      </c>
      <c r="M90" s="351">
        <f t="shared" si="27"/>
        <v>0</v>
      </c>
      <c r="N90" s="351">
        <f t="shared" si="27"/>
        <v>0</v>
      </c>
      <c r="O90" s="351">
        <f t="shared" si="27"/>
        <v>0</v>
      </c>
      <c r="P90" s="351">
        <f t="shared" si="27"/>
        <v>0</v>
      </c>
      <c r="Q90" s="351">
        <f t="shared" si="27"/>
        <v>0</v>
      </c>
      <c r="R90" s="351">
        <f t="shared" si="27"/>
        <v>0</v>
      </c>
      <c r="S90" s="351">
        <f t="shared" si="27"/>
        <v>0</v>
      </c>
      <c r="T90" s="351">
        <f t="shared" si="27"/>
        <v>0</v>
      </c>
      <c r="U90" s="351">
        <f t="shared" si="27"/>
        <v>0</v>
      </c>
      <c r="V90" s="351">
        <f t="shared" si="27"/>
        <v>0</v>
      </c>
      <c r="W90" s="351">
        <f t="shared" si="27"/>
        <v>0</v>
      </c>
      <c r="X90" s="351">
        <f t="shared" si="27"/>
        <v>0</v>
      </c>
      <c r="Y90" s="351">
        <f t="shared" si="27"/>
        <v>0</v>
      </c>
      <c r="Z90" s="351">
        <f t="shared" si="27"/>
        <v>0</v>
      </c>
      <c r="AA90" s="351">
        <f t="shared" si="27"/>
        <v>0</v>
      </c>
      <c r="AB90" s="351">
        <f t="shared" si="27"/>
        <v>0</v>
      </c>
      <c r="AC90" s="351">
        <f t="shared" si="27"/>
        <v>0</v>
      </c>
      <c r="AD90" s="351">
        <f t="shared" si="27"/>
        <v>0</v>
      </c>
      <c r="AE90" s="351">
        <f t="shared" si="27"/>
        <v>0</v>
      </c>
      <c r="AF90" s="351">
        <f t="shared" si="27"/>
        <v>0</v>
      </c>
      <c r="AG90" s="351">
        <f t="shared" si="27"/>
        <v>0</v>
      </c>
      <c r="AH90" s="351">
        <f t="shared" si="27"/>
        <v>0</v>
      </c>
      <c r="AI90" s="351">
        <f t="shared" si="27"/>
        <v>0</v>
      </c>
      <c r="AJ90" s="351">
        <f t="shared" si="27"/>
        <v>0</v>
      </c>
      <c r="AK90" s="352">
        <f t="shared" ref="AK90:BP90" si="28">SUM(AK91:AK116)</f>
        <v>0</v>
      </c>
      <c r="AL90" s="352">
        <f t="shared" si="28"/>
        <v>0</v>
      </c>
      <c r="AM90" s="352">
        <f t="shared" si="28"/>
        <v>0</v>
      </c>
      <c r="AN90" s="352">
        <f t="shared" si="28"/>
        <v>0</v>
      </c>
      <c r="AO90" s="351">
        <f t="shared" si="28"/>
        <v>0</v>
      </c>
      <c r="AP90" s="352">
        <f t="shared" si="28"/>
        <v>0</v>
      </c>
      <c r="AQ90" s="352">
        <f t="shared" si="28"/>
        <v>0</v>
      </c>
      <c r="AR90" s="352">
        <f t="shared" si="28"/>
        <v>0</v>
      </c>
      <c r="AS90" s="351">
        <f t="shared" si="28"/>
        <v>0</v>
      </c>
      <c r="AT90" s="351">
        <f t="shared" si="28"/>
        <v>0</v>
      </c>
      <c r="AU90" s="352">
        <f t="shared" si="28"/>
        <v>0</v>
      </c>
      <c r="AV90" s="352">
        <f t="shared" si="28"/>
        <v>0</v>
      </c>
      <c r="AW90" s="352">
        <f t="shared" si="28"/>
        <v>0</v>
      </c>
      <c r="AX90" s="351">
        <f t="shared" si="28"/>
        <v>0</v>
      </c>
      <c r="AY90" s="351">
        <f t="shared" si="28"/>
        <v>0</v>
      </c>
      <c r="AZ90" s="352">
        <f t="shared" si="28"/>
        <v>0</v>
      </c>
      <c r="BA90" s="352">
        <f t="shared" si="28"/>
        <v>0</v>
      </c>
      <c r="BB90" s="352">
        <f t="shared" si="28"/>
        <v>0</v>
      </c>
      <c r="BC90" s="351">
        <f t="shared" si="28"/>
        <v>0</v>
      </c>
      <c r="BD90" s="351">
        <f t="shared" si="28"/>
        <v>0</v>
      </c>
      <c r="BE90" s="352">
        <f t="shared" si="28"/>
        <v>0</v>
      </c>
      <c r="BF90" s="352">
        <f t="shared" si="28"/>
        <v>0</v>
      </c>
      <c r="BG90" s="352">
        <f t="shared" si="28"/>
        <v>0</v>
      </c>
      <c r="BH90" s="351">
        <f t="shared" si="28"/>
        <v>0</v>
      </c>
      <c r="BI90" s="351">
        <f t="shared" si="28"/>
        <v>0</v>
      </c>
      <c r="BJ90" s="352">
        <f t="shared" si="28"/>
        <v>0</v>
      </c>
      <c r="BK90" s="352">
        <f t="shared" si="28"/>
        <v>0</v>
      </c>
      <c r="BL90" s="352">
        <f t="shared" si="28"/>
        <v>0</v>
      </c>
      <c r="BM90" s="353">
        <f t="shared" si="28"/>
        <v>0</v>
      </c>
      <c r="BN90" s="351">
        <f t="shared" si="28"/>
        <v>0</v>
      </c>
      <c r="BO90" s="351">
        <f t="shared" si="28"/>
        <v>0</v>
      </c>
      <c r="BP90" s="351">
        <f t="shared" si="28"/>
        <v>0</v>
      </c>
      <c r="BQ90" s="351">
        <f t="shared" ref="BQ90:CA90" si="29">SUM(BQ91:BQ116)</f>
        <v>0</v>
      </c>
      <c r="BR90" s="351">
        <f t="shared" si="29"/>
        <v>0</v>
      </c>
      <c r="BS90" s="351">
        <f t="shared" si="29"/>
        <v>0</v>
      </c>
      <c r="BT90" s="351">
        <f t="shared" si="29"/>
        <v>0</v>
      </c>
      <c r="BU90" s="351">
        <f t="shared" si="29"/>
        <v>0</v>
      </c>
      <c r="BV90" s="351">
        <f t="shared" si="29"/>
        <v>0</v>
      </c>
      <c r="BW90" s="351">
        <f t="shared" si="29"/>
        <v>0</v>
      </c>
      <c r="BX90" s="351">
        <f t="shared" si="29"/>
        <v>0</v>
      </c>
      <c r="BY90" s="351">
        <f t="shared" si="29"/>
        <v>0</v>
      </c>
      <c r="BZ90" s="351">
        <f t="shared" si="29"/>
        <v>0</v>
      </c>
      <c r="CA90" s="354">
        <f t="shared" si="29"/>
        <v>0</v>
      </c>
      <c r="CB90" s="346" t="s">
        <v>450</v>
      </c>
      <c r="CE90" s="339">
        <f t="shared" si="25"/>
        <v>0</v>
      </c>
      <c r="CF90" s="340" t="str">
        <f t="shared" si="26"/>
        <v>-</v>
      </c>
    </row>
    <row r="91" spans="2:84" s="245" customFormat="1" ht="12.75" customHeight="1" x14ac:dyDescent="0.3">
      <c r="B91" s="260" t="s">
        <v>251</v>
      </c>
      <c r="C91" s="358" t="s">
        <v>252</v>
      </c>
      <c r="D91" s="342">
        <f>'Forma 2'!$F$88</f>
        <v>0</v>
      </c>
      <c r="E91" s="343"/>
      <c r="F91" s="344"/>
      <c r="G91" s="344"/>
      <c r="H91" s="344"/>
      <c r="I91" s="344"/>
      <c r="J91" s="344"/>
      <c r="K91" s="344"/>
      <c r="L91" s="344"/>
      <c r="M91" s="344"/>
      <c r="N91" s="344"/>
      <c r="O91" s="344"/>
      <c r="P91" s="344"/>
      <c r="Q91" s="344"/>
      <c r="R91" s="344"/>
      <c r="S91" s="344"/>
      <c r="T91" s="344"/>
      <c r="U91" s="344"/>
      <c r="V91" s="344"/>
      <c r="W91" s="344"/>
      <c r="X91" s="344"/>
      <c r="Y91" s="344"/>
      <c r="Z91" s="344"/>
      <c r="AA91" s="344"/>
      <c r="AB91" s="344"/>
      <c r="AC91" s="344"/>
      <c r="AD91" s="344"/>
      <c r="AE91" s="344"/>
      <c r="AF91" s="344"/>
      <c r="AG91" s="344"/>
      <c r="AH91" s="344"/>
      <c r="AI91" s="344"/>
      <c r="AJ91" s="344"/>
      <c r="AK91" s="344"/>
      <c r="AL91" s="344"/>
      <c r="AM91" s="344"/>
      <c r="AN91" s="344"/>
      <c r="AO91" s="344"/>
      <c r="AP91" s="344"/>
      <c r="AQ91" s="344"/>
      <c r="AR91" s="344"/>
      <c r="AS91" s="344"/>
      <c r="AT91" s="344"/>
      <c r="AU91" s="344"/>
      <c r="AV91" s="344"/>
      <c r="AW91" s="344"/>
      <c r="AX91" s="344"/>
      <c r="AY91" s="344"/>
      <c r="AZ91" s="344"/>
      <c r="BA91" s="344"/>
      <c r="BB91" s="344"/>
      <c r="BC91" s="344"/>
      <c r="BD91" s="344"/>
      <c r="BE91" s="344"/>
      <c r="BF91" s="344"/>
      <c r="BG91" s="344"/>
      <c r="BH91" s="344"/>
      <c r="BI91" s="344"/>
      <c r="BJ91" s="344"/>
      <c r="BK91" s="344"/>
      <c r="BL91" s="344"/>
      <c r="BM91" s="344"/>
      <c r="BN91" s="344"/>
      <c r="BO91" s="344"/>
      <c r="BP91" s="344"/>
      <c r="BQ91" s="344"/>
      <c r="BR91" s="344"/>
      <c r="BS91" s="344"/>
      <c r="BT91" s="344"/>
      <c r="BU91" s="344"/>
      <c r="BV91" s="344"/>
      <c r="BW91" s="344"/>
      <c r="BX91" s="344"/>
      <c r="BY91" s="344"/>
      <c r="BZ91" s="344"/>
      <c r="CA91" s="345"/>
      <c r="CB91" s="346" t="s">
        <v>450</v>
      </c>
      <c r="CE91" s="339">
        <f t="shared" si="25"/>
        <v>0</v>
      </c>
      <c r="CF91" s="340" t="str">
        <f t="shared" si="26"/>
        <v>-</v>
      </c>
    </row>
    <row r="92" spans="2:84" s="245" customFormat="1" ht="12.75" customHeight="1" x14ac:dyDescent="0.3">
      <c r="B92" s="260" t="s">
        <v>253</v>
      </c>
      <c r="C92" s="358" t="s">
        <v>254</v>
      </c>
      <c r="D92" s="342">
        <f>'Forma 2'!$F$89</f>
        <v>0</v>
      </c>
      <c r="E92" s="343"/>
      <c r="F92" s="344"/>
      <c r="G92" s="344"/>
      <c r="H92" s="344"/>
      <c r="I92" s="344"/>
      <c r="J92" s="344"/>
      <c r="K92" s="344"/>
      <c r="L92" s="344"/>
      <c r="M92" s="344"/>
      <c r="N92" s="344"/>
      <c r="O92" s="344"/>
      <c r="P92" s="344"/>
      <c r="Q92" s="344"/>
      <c r="R92" s="344"/>
      <c r="S92" s="344"/>
      <c r="T92" s="344"/>
      <c r="U92" s="344"/>
      <c r="V92" s="344"/>
      <c r="W92" s="344"/>
      <c r="X92" s="344"/>
      <c r="Y92" s="344"/>
      <c r="Z92" s="344"/>
      <c r="AA92" s="344"/>
      <c r="AB92" s="344"/>
      <c r="AC92" s="344"/>
      <c r="AD92" s="344"/>
      <c r="AE92" s="344"/>
      <c r="AF92" s="344"/>
      <c r="AG92" s="344"/>
      <c r="AH92" s="344"/>
      <c r="AI92" s="344"/>
      <c r="AJ92" s="344"/>
      <c r="AK92" s="344"/>
      <c r="AL92" s="344"/>
      <c r="AM92" s="344"/>
      <c r="AN92" s="344"/>
      <c r="AO92" s="344"/>
      <c r="AP92" s="344"/>
      <c r="AQ92" s="344"/>
      <c r="AR92" s="344"/>
      <c r="AS92" s="344"/>
      <c r="AT92" s="344"/>
      <c r="AU92" s="344"/>
      <c r="AV92" s="344"/>
      <c r="AW92" s="344"/>
      <c r="AX92" s="344"/>
      <c r="AY92" s="344"/>
      <c r="AZ92" s="344"/>
      <c r="BA92" s="344"/>
      <c r="BB92" s="344"/>
      <c r="BC92" s="344"/>
      <c r="BD92" s="344"/>
      <c r="BE92" s="344"/>
      <c r="BF92" s="344"/>
      <c r="BG92" s="344"/>
      <c r="BH92" s="344"/>
      <c r="BI92" s="344"/>
      <c r="BJ92" s="344"/>
      <c r="BK92" s="344"/>
      <c r="BL92" s="344"/>
      <c r="BM92" s="344"/>
      <c r="BN92" s="344"/>
      <c r="BO92" s="344"/>
      <c r="BP92" s="344"/>
      <c r="BQ92" s="344"/>
      <c r="BR92" s="344"/>
      <c r="BS92" s="344"/>
      <c r="BT92" s="344"/>
      <c r="BU92" s="344"/>
      <c r="BV92" s="344"/>
      <c r="BW92" s="344"/>
      <c r="BX92" s="344"/>
      <c r="BY92" s="344"/>
      <c r="BZ92" s="344"/>
      <c r="CA92" s="345"/>
      <c r="CB92" s="346" t="s">
        <v>450</v>
      </c>
      <c r="CE92" s="339">
        <f t="shared" si="25"/>
        <v>0</v>
      </c>
      <c r="CF92" s="340" t="str">
        <f t="shared" si="26"/>
        <v>-</v>
      </c>
    </row>
    <row r="93" spans="2:84" s="245" customFormat="1" ht="12.75" customHeight="1" x14ac:dyDescent="0.3">
      <c r="B93" s="260" t="s">
        <v>255</v>
      </c>
      <c r="C93" s="358" t="s">
        <v>256</v>
      </c>
      <c r="D93" s="342">
        <f>'Forma 2'!$F$90</f>
        <v>0</v>
      </c>
      <c r="E93" s="343"/>
      <c r="F93" s="344"/>
      <c r="G93" s="344"/>
      <c r="H93" s="344"/>
      <c r="I93" s="344"/>
      <c r="J93" s="344"/>
      <c r="K93" s="344"/>
      <c r="L93" s="344"/>
      <c r="M93" s="344"/>
      <c r="N93" s="344"/>
      <c r="O93" s="344"/>
      <c r="P93" s="344"/>
      <c r="Q93" s="344"/>
      <c r="R93" s="344"/>
      <c r="S93" s="344"/>
      <c r="T93" s="344"/>
      <c r="U93" s="344"/>
      <c r="V93" s="344"/>
      <c r="W93" s="344"/>
      <c r="X93" s="344"/>
      <c r="Y93" s="344"/>
      <c r="Z93" s="344"/>
      <c r="AA93" s="344"/>
      <c r="AB93" s="344"/>
      <c r="AC93" s="344"/>
      <c r="AD93" s="344"/>
      <c r="AE93" s="344"/>
      <c r="AF93" s="344"/>
      <c r="AG93" s="344"/>
      <c r="AH93" s="344"/>
      <c r="AI93" s="344"/>
      <c r="AJ93" s="344"/>
      <c r="AK93" s="344"/>
      <c r="AL93" s="344"/>
      <c r="AM93" s="344"/>
      <c r="AN93" s="344"/>
      <c r="AO93" s="344"/>
      <c r="AP93" s="344"/>
      <c r="AQ93" s="344"/>
      <c r="AR93" s="344"/>
      <c r="AS93" s="344"/>
      <c r="AT93" s="344"/>
      <c r="AU93" s="344"/>
      <c r="AV93" s="344"/>
      <c r="AW93" s="344"/>
      <c r="AX93" s="344"/>
      <c r="AY93" s="344"/>
      <c r="AZ93" s="344"/>
      <c r="BA93" s="344"/>
      <c r="BB93" s="344"/>
      <c r="BC93" s="344"/>
      <c r="BD93" s="344"/>
      <c r="BE93" s="344"/>
      <c r="BF93" s="344"/>
      <c r="BG93" s="344"/>
      <c r="BH93" s="344"/>
      <c r="BI93" s="344"/>
      <c r="BJ93" s="344"/>
      <c r="BK93" s="344"/>
      <c r="BL93" s="344"/>
      <c r="BM93" s="344"/>
      <c r="BN93" s="344"/>
      <c r="BO93" s="344"/>
      <c r="BP93" s="344"/>
      <c r="BQ93" s="344"/>
      <c r="BR93" s="344"/>
      <c r="BS93" s="344"/>
      <c r="BT93" s="344"/>
      <c r="BU93" s="344"/>
      <c r="BV93" s="344"/>
      <c r="BW93" s="344"/>
      <c r="BX93" s="344"/>
      <c r="BY93" s="344"/>
      <c r="BZ93" s="344"/>
      <c r="CA93" s="345"/>
      <c r="CB93" s="346" t="s">
        <v>450</v>
      </c>
      <c r="CE93" s="339">
        <f t="shared" si="25"/>
        <v>0</v>
      </c>
      <c r="CF93" s="340" t="str">
        <f t="shared" si="26"/>
        <v>-</v>
      </c>
    </row>
    <row r="94" spans="2:84" s="245" customFormat="1" ht="12.75" customHeight="1" x14ac:dyDescent="0.3">
      <c r="B94" s="260" t="s">
        <v>257</v>
      </c>
      <c r="C94" s="358" t="s">
        <v>258</v>
      </c>
      <c r="D94" s="342">
        <f>'Forma 2'!$F$91</f>
        <v>0</v>
      </c>
      <c r="E94" s="343"/>
      <c r="F94" s="344"/>
      <c r="G94" s="344"/>
      <c r="H94" s="344"/>
      <c r="I94" s="344"/>
      <c r="J94" s="344"/>
      <c r="K94" s="344"/>
      <c r="L94" s="344"/>
      <c r="M94" s="344"/>
      <c r="N94" s="344"/>
      <c r="O94" s="344"/>
      <c r="P94" s="344"/>
      <c r="Q94" s="344"/>
      <c r="R94" s="344"/>
      <c r="S94" s="344"/>
      <c r="T94" s="344"/>
      <c r="U94" s="344"/>
      <c r="V94" s="344"/>
      <c r="W94" s="344"/>
      <c r="X94" s="344"/>
      <c r="Y94" s="344"/>
      <c r="Z94" s="344"/>
      <c r="AA94" s="344"/>
      <c r="AB94" s="344"/>
      <c r="AC94" s="344"/>
      <c r="AD94" s="344"/>
      <c r="AE94" s="344"/>
      <c r="AF94" s="344"/>
      <c r="AG94" s="344"/>
      <c r="AH94" s="344"/>
      <c r="AI94" s="344"/>
      <c r="AJ94" s="344"/>
      <c r="AK94" s="344"/>
      <c r="AL94" s="344"/>
      <c r="AM94" s="344"/>
      <c r="AN94" s="344"/>
      <c r="AO94" s="344"/>
      <c r="AP94" s="344"/>
      <c r="AQ94" s="344"/>
      <c r="AR94" s="344"/>
      <c r="AS94" s="344"/>
      <c r="AT94" s="344"/>
      <c r="AU94" s="344"/>
      <c r="AV94" s="344"/>
      <c r="AW94" s="344"/>
      <c r="AX94" s="344"/>
      <c r="AY94" s="344"/>
      <c r="AZ94" s="344"/>
      <c r="BA94" s="344"/>
      <c r="BB94" s="344"/>
      <c r="BC94" s="344"/>
      <c r="BD94" s="344"/>
      <c r="BE94" s="344"/>
      <c r="BF94" s="344"/>
      <c r="BG94" s="344"/>
      <c r="BH94" s="344"/>
      <c r="BI94" s="344"/>
      <c r="BJ94" s="344"/>
      <c r="BK94" s="344"/>
      <c r="BL94" s="344"/>
      <c r="BM94" s="344"/>
      <c r="BN94" s="344"/>
      <c r="BO94" s="344"/>
      <c r="BP94" s="344"/>
      <c r="BQ94" s="344"/>
      <c r="BR94" s="344"/>
      <c r="BS94" s="344"/>
      <c r="BT94" s="344"/>
      <c r="BU94" s="344"/>
      <c r="BV94" s="344"/>
      <c r="BW94" s="344"/>
      <c r="BX94" s="344"/>
      <c r="BY94" s="344"/>
      <c r="BZ94" s="344"/>
      <c r="CA94" s="345"/>
      <c r="CB94" s="346" t="s">
        <v>450</v>
      </c>
      <c r="CE94" s="339">
        <f t="shared" si="25"/>
        <v>0</v>
      </c>
      <c r="CF94" s="340" t="str">
        <f t="shared" si="26"/>
        <v>-</v>
      </c>
    </row>
    <row r="95" spans="2:84" s="245" customFormat="1" ht="12.75" customHeight="1" x14ac:dyDescent="0.3">
      <c r="B95" s="260" t="s">
        <v>259</v>
      </c>
      <c r="C95" s="358" t="s">
        <v>260</v>
      </c>
      <c r="D95" s="342">
        <f>'Forma 2'!$F$92</f>
        <v>0</v>
      </c>
      <c r="E95" s="343"/>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c r="AM95" s="344"/>
      <c r="AN95" s="344"/>
      <c r="AO95" s="344"/>
      <c r="AP95" s="344"/>
      <c r="AQ95" s="344"/>
      <c r="AR95" s="344"/>
      <c r="AS95" s="344"/>
      <c r="AT95" s="344"/>
      <c r="AU95" s="344"/>
      <c r="AV95" s="344"/>
      <c r="AW95" s="344"/>
      <c r="AX95" s="344"/>
      <c r="AY95" s="344"/>
      <c r="AZ95" s="344"/>
      <c r="BA95" s="344"/>
      <c r="BB95" s="344"/>
      <c r="BC95" s="344"/>
      <c r="BD95" s="344"/>
      <c r="BE95" s="344"/>
      <c r="BF95" s="344"/>
      <c r="BG95" s="344"/>
      <c r="BH95" s="344"/>
      <c r="BI95" s="344"/>
      <c r="BJ95" s="344"/>
      <c r="BK95" s="344"/>
      <c r="BL95" s="344"/>
      <c r="BM95" s="344"/>
      <c r="BN95" s="344"/>
      <c r="BO95" s="344"/>
      <c r="BP95" s="344"/>
      <c r="BQ95" s="344"/>
      <c r="BR95" s="344"/>
      <c r="BS95" s="344"/>
      <c r="BT95" s="344"/>
      <c r="BU95" s="344"/>
      <c r="BV95" s="344"/>
      <c r="BW95" s="344"/>
      <c r="BX95" s="344"/>
      <c r="BY95" s="344"/>
      <c r="BZ95" s="344"/>
      <c r="CA95" s="345"/>
      <c r="CB95" s="346" t="s">
        <v>450</v>
      </c>
      <c r="CE95" s="339">
        <f t="shared" si="25"/>
        <v>0</v>
      </c>
      <c r="CF95" s="340" t="str">
        <f t="shared" si="26"/>
        <v>-</v>
      </c>
    </row>
    <row r="96" spans="2:84" s="245" customFormat="1" ht="12.75" customHeight="1" x14ac:dyDescent="0.3">
      <c r="B96" s="260" t="s">
        <v>261</v>
      </c>
      <c r="C96" s="358" t="s">
        <v>262</v>
      </c>
      <c r="D96" s="342">
        <f>'Forma 2'!$F$93</f>
        <v>0</v>
      </c>
      <c r="E96" s="343"/>
      <c r="F96" s="344"/>
      <c r="G96" s="344"/>
      <c r="H96" s="344"/>
      <c r="I96" s="344"/>
      <c r="J96" s="344"/>
      <c r="K96" s="344"/>
      <c r="L96" s="344"/>
      <c r="M96" s="344"/>
      <c r="N96" s="344"/>
      <c r="O96" s="344"/>
      <c r="P96" s="344"/>
      <c r="Q96" s="344"/>
      <c r="R96" s="344"/>
      <c r="S96" s="344"/>
      <c r="T96" s="344"/>
      <c r="U96" s="344"/>
      <c r="V96" s="344"/>
      <c r="W96" s="344"/>
      <c r="X96" s="344"/>
      <c r="Y96" s="344"/>
      <c r="Z96" s="344"/>
      <c r="AA96" s="344"/>
      <c r="AB96" s="344"/>
      <c r="AC96" s="344"/>
      <c r="AD96" s="344"/>
      <c r="AE96" s="344"/>
      <c r="AF96" s="344"/>
      <c r="AG96" s="344"/>
      <c r="AH96" s="344"/>
      <c r="AI96" s="344"/>
      <c r="AJ96" s="344"/>
      <c r="AK96" s="344"/>
      <c r="AL96" s="344"/>
      <c r="AM96" s="344"/>
      <c r="AN96" s="344"/>
      <c r="AO96" s="344"/>
      <c r="AP96" s="344"/>
      <c r="AQ96" s="344"/>
      <c r="AR96" s="344"/>
      <c r="AS96" s="344"/>
      <c r="AT96" s="344"/>
      <c r="AU96" s="344"/>
      <c r="AV96" s="344"/>
      <c r="AW96" s="344"/>
      <c r="AX96" s="344"/>
      <c r="AY96" s="344"/>
      <c r="AZ96" s="344"/>
      <c r="BA96" s="344"/>
      <c r="BB96" s="344"/>
      <c r="BC96" s="344"/>
      <c r="BD96" s="344"/>
      <c r="BE96" s="344"/>
      <c r="BF96" s="344"/>
      <c r="BG96" s="344"/>
      <c r="BH96" s="344"/>
      <c r="BI96" s="344"/>
      <c r="BJ96" s="344"/>
      <c r="BK96" s="344"/>
      <c r="BL96" s="344"/>
      <c r="BM96" s="344"/>
      <c r="BN96" s="344"/>
      <c r="BO96" s="344"/>
      <c r="BP96" s="344"/>
      <c r="BQ96" s="344"/>
      <c r="BR96" s="344"/>
      <c r="BS96" s="344"/>
      <c r="BT96" s="344"/>
      <c r="BU96" s="344"/>
      <c r="BV96" s="344"/>
      <c r="BW96" s="344"/>
      <c r="BX96" s="344"/>
      <c r="BY96" s="344"/>
      <c r="BZ96" s="344"/>
      <c r="CA96" s="345"/>
      <c r="CB96" s="346" t="s">
        <v>450</v>
      </c>
      <c r="CE96" s="339">
        <f t="shared" si="25"/>
        <v>0</v>
      </c>
      <c r="CF96" s="340" t="str">
        <f t="shared" si="26"/>
        <v>-</v>
      </c>
    </row>
    <row r="97" spans="2:84" s="245" customFormat="1" ht="12.75" customHeight="1" x14ac:dyDescent="0.3">
      <c r="B97" s="260" t="s">
        <v>263</v>
      </c>
      <c r="C97" s="358" t="s">
        <v>264</v>
      </c>
      <c r="D97" s="342">
        <f>'Forma 2'!$F$94</f>
        <v>0</v>
      </c>
      <c r="E97" s="343"/>
      <c r="F97" s="344"/>
      <c r="G97" s="344"/>
      <c r="H97" s="344"/>
      <c r="I97" s="344"/>
      <c r="J97" s="344"/>
      <c r="K97" s="344"/>
      <c r="L97" s="344"/>
      <c r="M97" s="344"/>
      <c r="N97" s="344"/>
      <c r="O97" s="344"/>
      <c r="P97" s="344"/>
      <c r="Q97" s="344"/>
      <c r="R97" s="344"/>
      <c r="S97" s="344"/>
      <c r="T97" s="344"/>
      <c r="U97" s="344"/>
      <c r="V97" s="344"/>
      <c r="W97" s="344"/>
      <c r="X97" s="344"/>
      <c r="Y97" s="344"/>
      <c r="Z97" s="344"/>
      <c r="AA97" s="344"/>
      <c r="AB97" s="344"/>
      <c r="AC97" s="344"/>
      <c r="AD97" s="344"/>
      <c r="AE97" s="344"/>
      <c r="AF97" s="344"/>
      <c r="AG97" s="344"/>
      <c r="AH97" s="344"/>
      <c r="AI97" s="344"/>
      <c r="AJ97" s="344"/>
      <c r="AK97" s="344"/>
      <c r="AL97" s="344"/>
      <c r="AM97" s="344"/>
      <c r="AN97" s="344"/>
      <c r="AO97" s="344"/>
      <c r="AP97" s="344"/>
      <c r="AQ97" s="344"/>
      <c r="AR97" s="344"/>
      <c r="AS97" s="344"/>
      <c r="AT97" s="344"/>
      <c r="AU97" s="344"/>
      <c r="AV97" s="344"/>
      <c r="AW97" s="344"/>
      <c r="AX97" s="344"/>
      <c r="AY97" s="344"/>
      <c r="AZ97" s="344"/>
      <c r="BA97" s="344"/>
      <c r="BB97" s="344"/>
      <c r="BC97" s="344"/>
      <c r="BD97" s="344"/>
      <c r="BE97" s="344"/>
      <c r="BF97" s="344"/>
      <c r="BG97" s="344"/>
      <c r="BH97" s="344"/>
      <c r="BI97" s="344"/>
      <c r="BJ97" s="344"/>
      <c r="BK97" s="344"/>
      <c r="BL97" s="344"/>
      <c r="BM97" s="344"/>
      <c r="BN97" s="344"/>
      <c r="BO97" s="344"/>
      <c r="BP97" s="344"/>
      <c r="BQ97" s="344"/>
      <c r="BR97" s="344"/>
      <c r="BS97" s="344"/>
      <c r="BT97" s="344"/>
      <c r="BU97" s="344"/>
      <c r="BV97" s="344"/>
      <c r="BW97" s="344"/>
      <c r="BX97" s="344"/>
      <c r="BY97" s="344"/>
      <c r="BZ97" s="344"/>
      <c r="CA97" s="345"/>
      <c r="CB97" s="346" t="s">
        <v>450</v>
      </c>
      <c r="CE97" s="339">
        <f t="shared" si="25"/>
        <v>0</v>
      </c>
      <c r="CF97" s="340" t="str">
        <f t="shared" si="26"/>
        <v>-</v>
      </c>
    </row>
    <row r="98" spans="2:84" s="245" customFormat="1" ht="12.75" customHeight="1" x14ac:dyDescent="0.3">
      <c r="B98" s="260" t="s">
        <v>265</v>
      </c>
      <c r="C98" s="358" t="s">
        <v>266</v>
      </c>
      <c r="D98" s="342">
        <f>'Forma 2'!$F$95</f>
        <v>0</v>
      </c>
      <c r="E98" s="343"/>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c r="AG98" s="344"/>
      <c r="AH98" s="344"/>
      <c r="AI98" s="344"/>
      <c r="AJ98" s="344"/>
      <c r="AK98" s="344"/>
      <c r="AL98" s="344"/>
      <c r="AM98" s="344"/>
      <c r="AN98" s="344"/>
      <c r="AO98" s="344"/>
      <c r="AP98" s="344"/>
      <c r="AQ98" s="344"/>
      <c r="AR98" s="344"/>
      <c r="AS98" s="344"/>
      <c r="AT98" s="344"/>
      <c r="AU98" s="344"/>
      <c r="AV98" s="344"/>
      <c r="AW98" s="344"/>
      <c r="AX98" s="344"/>
      <c r="AY98" s="344"/>
      <c r="AZ98" s="344"/>
      <c r="BA98" s="344"/>
      <c r="BB98" s="344"/>
      <c r="BC98" s="344"/>
      <c r="BD98" s="344"/>
      <c r="BE98" s="344"/>
      <c r="BF98" s="344"/>
      <c r="BG98" s="344"/>
      <c r="BH98" s="344"/>
      <c r="BI98" s="344"/>
      <c r="BJ98" s="344"/>
      <c r="BK98" s="344"/>
      <c r="BL98" s="344"/>
      <c r="BM98" s="344"/>
      <c r="BN98" s="344"/>
      <c r="BO98" s="344"/>
      <c r="BP98" s="344"/>
      <c r="BQ98" s="344"/>
      <c r="BR98" s="344"/>
      <c r="BS98" s="344"/>
      <c r="BT98" s="344"/>
      <c r="BU98" s="344"/>
      <c r="BV98" s="344"/>
      <c r="BW98" s="344"/>
      <c r="BX98" s="344"/>
      <c r="BY98" s="344"/>
      <c r="BZ98" s="344"/>
      <c r="CA98" s="345"/>
      <c r="CB98" s="346" t="s">
        <v>450</v>
      </c>
      <c r="CE98" s="339">
        <f t="shared" si="25"/>
        <v>0</v>
      </c>
      <c r="CF98" s="340" t="str">
        <f t="shared" si="26"/>
        <v>-</v>
      </c>
    </row>
    <row r="99" spans="2:84" s="245" customFormat="1" ht="12.75" customHeight="1" x14ac:dyDescent="0.3">
      <c r="B99" s="260" t="s">
        <v>267</v>
      </c>
      <c r="C99" s="358" t="s">
        <v>268</v>
      </c>
      <c r="D99" s="342">
        <f>'Forma 2'!$F$96</f>
        <v>0</v>
      </c>
      <c r="E99" s="343"/>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c r="AG99" s="344"/>
      <c r="AH99" s="344"/>
      <c r="AI99" s="344"/>
      <c r="AJ99" s="344"/>
      <c r="AK99" s="344"/>
      <c r="AL99" s="344"/>
      <c r="AM99" s="344"/>
      <c r="AN99" s="344"/>
      <c r="AO99" s="344"/>
      <c r="AP99" s="344"/>
      <c r="AQ99" s="344"/>
      <c r="AR99" s="344"/>
      <c r="AS99" s="344"/>
      <c r="AT99" s="344"/>
      <c r="AU99" s="344"/>
      <c r="AV99" s="344"/>
      <c r="AW99" s="344"/>
      <c r="AX99" s="344"/>
      <c r="AY99" s="344"/>
      <c r="AZ99" s="344"/>
      <c r="BA99" s="344"/>
      <c r="BB99" s="344"/>
      <c r="BC99" s="344"/>
      <c r="BD99" s="344"/>
      <c r="BE99" s="344"/>
      <c r="BF99" s="344"/>
      <c r="BG99" s="344"/>
      <c r="BH99" s="344"/>
      <c r="BI99" s="344"/>
      <c r="BJ99" s="344"/>
      <c r="BK99" s="344"/>
      <c r="BL99" s="344"/>
      <c r="BM99" s="344"/>
      <c r="BN99" s="344"/>
      <c r="BO99" s="344"/>
      <c r="BP99" s="344"/>
      <c r="BQ99" s="344"/>
      <c r="BR99" s="344"/>
      <c r="BS99" s="344"/>
      <c r="BT99" s="344"/>
      <c r="BU99" s="344"/>
      <c r="BV99" s="344"/>
      <c r="BW99" s="344"/>
      <c r="BX99" s="344"/>
      <c r="BY99" s="344"/>
      <c r="BZ99" s="344"/>
      <c r="CA99" s="345"/>
      <c r="CB99" s="346" t="s">
        <v>450</v>
      </c>
      <c r="CE99" s="339">
        <f t="shared" si="25"/>
        <v>0</v>
      </c>
      <c r="CF99" s="340" t="str">
        <f t="shared" si="26"/>
        <v>-</v>
      </c>
    </row>
    <row r="100" spans="2:84" s="245" customFormat="1" ht="12.75" customHeight="1" x14ac:dyDescent="0.3">
      <c r="B100" s="260" t="s">
        <v>269</v>
      </c>
      <c r="C100" s="358" t="s">
        <v>270</v>
      </c>
      <c r="D100" s="342">
        <f>'Forma 2'!$F$97</f>
        <v>0</v>
      </c>
      <c r="E100" s="343"/>
      <c r="F100" s="344"/>
      <c r="G100" s="344"/>
      <c r="H100" s="344"/>
      <c r="I100" s="344"/>
      <c r="J100" s="344"/>
      <c r="K100" s="344"/>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c r="AG100" s="344"/>
      <c r="AH100" s="344"/>
      <c r="AI100" s="344"/>
      <c r="AJ100" s="344"/>
      <c r="AK100" s="344"/>
      <c r="AL100" s="344"/>
      <c r="AM100" s="344"/>
      <c r="AN100" s="344"/>
      <c r="AO100" s="344"/>
      <c r="AP100" s="344"/>
      <c r="AQ100" s="344"/>
      <c r="AR100" s="344"/>
      <c r="AS100" s="344"/>
      <c r="AT100" s="344"/>
      <c r="AU100" s="344"/>
      <c r="AV100" s="344"/>
      <c r="AW100" s="344"/>
      <c r="AX100" s="344"/>
      <c r="AY100" s="344"/>
      <c r="AZ100" s="344"/>
      <c r="BA100" s="344"/>
      <c r="BB100" s="344"/>
      <c r="BC100" s="344"/>
      <c r="BD100" s="344"/>
      <c r="BE100" s="344"/>
      <c r="BF100" s="344"/>
      <c r="BG100" s="344"/>
      <c r="BH100" s="344"/>
      <c r="BI100" s="344"/>
      <c r="BJ100" s="344"/>
      <c r="BK100" s="344"/>
      <c r="BL100" s="344"/>
      <c r="BM100" s="344"/>
      <c r="BN100" s="344"/>
      <c r="BO100" s="344"/>
      <c r="BP100" s="344"/>
      <c r="BQ100" s="344"/>
      <c r="BR100" s="344"/>
      <c r="BS100" s="344"/>
      <c r="BT100" s="344"/>
      <c r="BU100" s="344"/>
      <c r="BV100" s="344"/>
      <c r="BW100" s="344"/>
      <c r="BX100" s="344"/>
      <c r="BY100" s="344"/>
      <c r="BZ100" s="344"/>
      <c r="CA100" s="345"/>
      <c r="CB100" s="346" t="s">
        <v>450</v>
      </c>
      <c r="CE100" s="339">
        <f t="shared" si="25"/>
        <v>0</v>
      </c>
      <c r="CF100" s="340" t="str">
        <f t="shared" si="26"/>
        <v>-</v>
      </c>
    </row>
    <row r="101" spans="2:84" s="245" customFormat="1" ht="12.75" customHeight="1" x14ac:dyDescent="0.3">
      <c r="B101" s="260" t="s">
        <v>271</v>
      </c>
      <c r="C101" s="355" t="s">
        <v>93</v>
      </c>
      <c r="D101" s="342">
        <f>'Forma 2'!$F$98</f>
        <v>0</v>
      </c>
      <c r="E101" s="343"/>
      <c r="F101" s="344"/>
      <c r="G101" s="344"/>
      <c r="H101" s="344"/>
      <c r="I101" s="344"/>
      <c r="J101" s="344"/>
      <c r="K101" s="344"/>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c r="AG101" s="344"/>
      <c r="AH101" s="344"/>
      <c r="AI101" s="344"/>
      <c r="AJ101" s="344"/>
      <c r="AK101" s="344"/>
      <c r="AL101" s="344"/>
      <c r="AM101" s="344"/>
      <c r="AN101" s="344"/>
      <c r="AO101" s="344"/>
      <c r="AP101" s="344"/>
      <c r="AQ101" s="344"/>
      <c r="AR101" s="344"/>
      <c r="AS101" s="344"/>
      <c r="AT101" s="344"/>
      <c r="AU101" s="344"/>
      <c r="AV101" s="344"/>
      <c r="AW101" s="344"/>
      <c r="AX101" s="344"/>
      <c r="AY101" s="344"/>
      <c r="AZ101" s="344"/>
      <c r="BA101" s="344"/>
      <c r="BB101" s="344"/>
      <c r="BC101" s="344"/>
      <c r="BD101" s="344"/>
      <c r="BE101" s="344"/>
      <c r="BF101" s="344"/>
      <c r="BG101" s="344"/>
      <c r="BH101" s="344"/>
      <c r="BI101" s="344"/>
      <c r="BJ101" s="344"/>
      <c r="BK101" s="344"/>
      <c r="BL101" s="344"/>
      <c r="BM101" s="344"/>
      <c r="BN101" s="344"/>
      <c r="BO101" s="344"/>
      <c r="BP101" s="344"/>
      <c r="BQ101" s="344"/>
      <c r="BR101" s="344"/>
      <c r="BS101" s="344"/>
      <c r="BT101" s="344"/>
      <c r="BU101" s="344"/>
      <c r="BV101" s="344"/>
      <c r="BW101" s="344"/>
      <c r="BX101" s="344"/>
      <c r="BY101" s="344"/>
      <c r="BZ101" s="344"/>
      <c r="CA101" s="345"/>
      <c r="CB101" s="346" t="s">
        <v>450</v>
      </c>
      <c r="CE101" s="339">
        <f t="shared" si="25"/>
        <v>0</v>
      </c>
      <c r="CF101" s="340" t="str">
        <f t="shared" si="26"/>
        <v>-</v>
      </c>
    </row>
    <row r="102" spans="2:84" s="245" customFormat="1" ht="12.75" customHeight="1" x14ac:dyDescent="0.3">
      <c r="B102" s="287" t="s">
        <v>272</v>
      </c>
      <c r="C102" s="355" t="s">
        <v>95</v>
      </c>
      <c r="D102" s="342">
        <f>'Forma 2'!$F$99</f>
        <v>0</v>
      </c>
      <c r="E102" s="343"/>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44"/>
      <c r="AH102" s="344"/>
      <c r="AI102" s="344"/>
      <c r="AJ102" s="344"/>
      <c r="AK102" s="344"/>
      <c r="AL102" s="344"/>
      <c r="AM102" s="344"/>
      <c r="AN102" s="344"/>
      <c r="AO102" s="344"/>
      <c r="AP102" s="344"/>
      <c r="AQ102" s="344"/>
      <c r="AR102" s="344"/>
      <c r="AS102" s="344"/>
      <c r="AT102" s="344"/>
      <c r="AU102" s="344"/>
      <c r="AV102" s="344"/>
      <c r="AW102" s="344"/>
      <c r="AX102" s="344"/>
      <c r="AY102" s="344"/>
      <c r="AZ102" s="344"/>
      <c r="BA102" s="344"/>
      <c r="BB102" s="344"/>
      <c r="BC102" s="344"/>
      <c r="BD102" s="344"/>
      <c r="BE102" s="344"/>
      <c r="BF102" s="344"/>
      <c r="BG102" s="344"/>
      <c r="BH102" s="344"/>
      <c r="BI102" s="344"/>
      <c r="BJ102" s="344"/>
      <c r="BK102" s="344"/>
      <c r="BL102" s="344"/>
      <c r="BM102" s="344"/>
      <c r="BN102" s="344"/>
      <c r="BO102" s="344"/>
      <c r="BP102" s="344"/>
      <c r="BQ102" s="344"/>
      <c r="BR102" s="344"/>
      <c r="BS102" s="344"/>
      <c r="BT102" s="344"/>
      <c r="BU102" s="344"/>
      <c r="BV102" s="344"/>
      <c r="BW102" s="344"/>
      <c r="BX102" s="344"/>
      <c r="BY102" s="344"/>
      <c r="BZ102" s="344"/>
      <c r="CA102" s="345"/>
      <c r="CB102" s="346" t="s">
        <v>450</v>
      </c>
      <c r="CE102" s="339">
        <f t="shared" si="25"/>
        <v>0</v>
      </c>
      <c r="CF102" s="340" t="str">
        <f t="shared" si="26"/>
        <v>-</v>
      </c>
    </row>
    <row r="103" spans="2:84" s="245" customFormat="1" ht="12.75" customHeight="1" x14ac:dyDescent="0.3">
      <c r="B103" s="287" t="s">
        <v>273</v>
      </c>
      <c r="C103" s="358" t="s">
        <v>274</v>
      </c>
      <c r="D103" s="342">
        <f>'Forma 2'!$F$100</f>
        <v>0</v>
      </c>
      <c r="E103" s="343"/>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4"/>
      <c r="AL103" s="344"/>
      <c r="AM103" s="344"/>
      <c r="AN103" s="344"/>
      <c r="AO103" s="344"/>
      <c r="AP103" s="344"/>
      <c r="AQ103" s="344"/>
      <c r="AR103" s="344"/>
      <c r="AS103" s="344"/>
      <c r="AT103" s="344"/>
      <c r="AU103" s="344"/>
      <c r="AV103" s="344"/>
      <c r="AW103" s="344"/>
      <c r="AX103" s="344"/>
      <c r="AY103" s="344"/>
      <c r="AZ103" s="344"/>
      <c r="BA103" s="344"/>
      <c r="BB103" s="344"/>
      <c r="BC103" s="344"/>
      <c r="BD103" s="344"/>
      <c r="BE103" s="344"/>
      <c r="BF103" s="344"/>
      <c r="BG103" s="344"/>
      <c r="BH103" s="344"/>
      <c r="BI103" s="344"/>
      <c r="BJ103" s="344"/>
      <c r="BK103" s="344"/>
      <c r="BL103" s="344"/>
      <c r="BM103" s="344"/>
      <c r="BN103" s="344"/>
      <c r="BO103" s="344"/>
      <c r="BP103" s="344"/>
      <c r="BQ103" s="344"/>
      <c r="BR103" s="344"/>
      <c r="BS103" s="344"/>
      <c r="BT103" s="344"/>
      <c r="BU103" s="344"/>
      <c r="BV103" s="344"/>
      <c r="BW103" s="344"/>
      <c r="BX103" s="344"/>
      <c r="BY103" s="344"/>
      <c r="BZ103" s="344"/>
      <c r="CA103" s="345"/>
      <c r="CB103" s="346" t="s">
        <v>450</v>
      </c>
      <c r="CE103" s="339">
        <f t="shared" si="25"/>
        <v>0</v>
      </c>
      <c r="CF103" s="340" t="str">
        <f t="shared" si="26"/>
        <v>-</v>
      </c>
    </row>
    <row r="104" spans="2:84" s="245" customFormat="1" ht="12.75" customHeight="1" x14ac:dyDescent="0.3">
      <c r="B104" s="287" t="s">
        <v>275</v>
      </c>
      <c r="C104" s="355" t="s">
        <v>97</v>
      </c>
      <c r="D104" s="342">
        <f>'Forma 2'!$F$101</f>
        <v>0</v>
      </c>
      <c r="E104" s="343"/>
      <c r="F104" s="344"/>
      <c r="G104" s="344"/>
      <c r="H104" s="344"/>
      <c r="I104" s="344"/>
      <c r="J104" s="344"/>
      <c r="K104" s="344"/>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c r="AG104" s="344"/>
      <c r="AH104" s="344"/>
      <c r="AI104" s="344"/>
      <c r="AJ104" s="344"/>
      <c r="AK104" s="344"/>
      <c r="AL104" s="344"/>
      <c r="AM104" s="344"/>
      <c r="AN104" s="344"/>
      <c r="AO104" s="344"/>
      <c r="AP104" s="344"/>
      <c r="AQ104" s="344"/>
      <c r="AR104" s="344"/>
      <c r="AS104" s="344"/>
      <c r="AT104" s="344"/>
      <c r="AU104" s="344"/>
      <c r="AV104" s="344"/>
      <c r="AW104" s="344"/>
      <c r="AX104" s="344"/>
      <c r="AY104" s="344"/>
      <c r="AZ104" s="344"/>
      <c r="BA104" s="344"/>
      <c r="BB104" s="344"/>
      <c r="BC104" s="344"/>
      <c r="BD104" s="344"/>
      <c r="BE104" s="344"/>
      <c r="BF104" s="344"/>
      <c r="BG104" s="344"/>
      <c r="BH104" s="344"/>
      <c r="BI104" s="344"/>
      <c r="BJ104" s="344"/>
      <c r="BK104" s="344"/>
      <c r="BL104" s="344"/>
      <c r="BM104" s="344"/>
      <c r="BN104" s="344"/>
      <c r="BO104" s="344"/>
      <c r="BP104" s="344"/>
      <c r="BQ104" s="344"/>
      <c r="BR104" s="344"/>
      <c r="BS104" s="344"/>
      <c r="BT104" s="344"/>
      <c r="BU104" s="344"/>
      <c r="BV104" s="344"/>
      <c r="BW104" s="344"/>
      <c r="BX104" s="344"/>
      <c r="BY104" s="344"/>
      <c r="BZ104" s="344"/>
      <c r="CA104" s="345"/>
      <c r="CB104" s="346" t="s">
        <v>450</v>
      </c>
      <c r="CE104" s="339">
        <f t="shared" si="25"/>
        <v>0</v>
      </c>
      <c r="CF104" s="340" t="str">
        <f t="shared" si="26"/>
        <v>-</v>
      </c>
    </row>
    <row r="105" spans="2:84" s="245" customFormat="1" ht="12.75" customHeight="1" x14ac:dyDescent="0.3">
      <c r="B105" s="287" t="s">
        <v>276</v>
      </c>
      <c r="C105" s="358" t="s">
        <v>277</v>
      </c>
      <c r="D105" s="342">
        <f>'Forma 2'!$F$102</f>
        <v>0</v>
      </c>
      <c r="E105" s="343"/>
      <c r="F105" s="344"/>
      <c r="G105" s="344"/>
      <c r="H105" s="344"/>
      <c r="I105" s="344"/>
      <c r="J105" s="344"/>
      <c r="K105" s="344"/>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c r="AG105" s="344"/>
      <c r="AH105" s="344"/>
      <c r="AI105" s="344"/>
      <c r="AJ105" s="344"/>
      <c r="AK105" s="344"/>
      <c r="AL105" s="344"/>
      <c r="AM105" s="344"/>
      <c r="AN105" s="344"/>
      <c r="AO105" s="344"/>
      <c r="AP105" s="344"/>
      <c r="AQ105" s="344"/>
      <c r="AR105" s="344"/>
      <c r="AS105" s="344"/>
      <c r="AT105" s="344"/>
      <c r="AU105" s="344"/>
      <c r="AV105" s="344"/>
      <c r="AW105" s="344"/>
      <c r="AX105" s="344"/>
      <c r="AY105" s="344"/>
      <c r="AZ105" s="344"/>
      <c r="BA105" s="344"/>
      <c r="BB105" s="344"/>
      <c r="BC105" s="344"/>
      <c r="BD105" s="344"/>
      <c r="BE105" s="344"/>
      <c r="BF105" s="344"/>
      <c r="BG105" s="344"/>
      <c r="BH105" s="344"/>
      <c r="BI105" s="344"/>
      <c r="BJ105" s="344"/>
      <c r="BK105" s="344"/>
      <c r="BL105" s="344"/>
      <c r="BM105" s="344"/>
      <c r="BN105" s="344"/>
      <c r="BO105" s="344"/>
      <c r="BP105" s="344"/>
      <c r="BQ105" s="344"/>
      <c r="BR105" s="344"/>
      <c r="BS105" s="344"/>
      <c r="BT105" s="344"/>
      <c r="BU105" s="344"/>
      <c r="BV105" s="344"/>
      <c r="BW105" s="344"/>
      <c r="BX105" s="344"/>
      <c r="BY105" s="344"/>
      <c r="BZ105" s="344"/>
      <c r="CA105" s="345"/>
      <c r="CB105" s="346" t="s">
        <v>450</v>
      </c>
      <c r="CE105" s="339">
        <f t="shared" si="25"/>
        <v>0</v>
      </c>
      <c r="CF105" s="340" t="str">
        <f t="shared" si="26"/>
        <v>-</v>
      </c>
    </row>
    <row r="106" spans="2:84" s="245" customFormat="1" ht="13.5" customHeight="1" x14ac:dyDescent="0.3">
      <c r="B106" s="287" t="s">
        <v>278</v>
      </c>
      <c r="C106" s="358" t="s">
        <v>279</v>
      </c>
      <c r="D106" s="342">
        <f>'Forma 2'!$F$103</f>
        <v>0</v>
      </c>
      <c r="E106" s="343"/>
      <c r="F106" s="344"/>
      <c r="G106" s="344"/>
      <c r="H106" s="344"/>
      <c r="I106" s="344"/>
      <c r="J106" s="344"/>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44"/>
      <c r="AH106" s="344"/>
      <c r="AI106" s="344"/>
      <c r="AJ106" s="344"/>
      <c r="AK106" s="344"/>
      <c r="AL106" s="344"/>
      <c r="AM106" s="344"/>
      <c r="AN106" s="344"/>
      <c r="AO106" s="344"/>
      <c r="AP106" s="344"/>
      <c r="AQ106" s="344"/>
      <c r="AR106" s="344"/>
      <c r="AS106" s="344"/>
      <c r="AT106" s="344"/>
      <c r="AU106" s="344"/>
      <c r="AV106" s="344"/>
      <c r="AW106" s="344"/>
      <c r="AX106" s="344"/>
      <c r="AY106" s="344"/>
      <c r="AZ106" s="344"/>
      <c r="BA106" s="344"/>
      <c r="BB106" s="344"/>
      <c r="BC106" s="344"/>
      <c r="BD106" s="344"/>
      <c r="BE106" s="344"/>
      <c r="BF106" s="344"/>
      <c r="BG106" s="344"/>
      <c r="BH106" s="344"/>
      <c r="BI106" s="344"/>
      <c r="BJ106" s="344"/>
      <c r="BK106" s="344"/>
      <c r="BL106" s="344"/>
      <c r="BM106" s="344"/>
      <c r="BN106" s="344"/>
      <c r="BO106" s="344"/>
      <c r="BP106" s="344"/>
      <c r="BQ106" s="344"/>
      <c r="BR106" s="344"/>
      <c r="BS106" s="344"/>
      <c r="BT106" s="344"/>
      <c r="BU106" s="344"/>
      <c r="BV106" s="344"/>
      <c r="BW106" s="344"/>
      <c r="BX106" s="344"/>
      <c r="BY106" s="344"/>
      <c r="BZ106" s="344"/>
      <c r="CA106" s="345"/>
      <c r="CB106" s="346" t="s">
        <v>450</v>
      </c>
      <c r="CE106" s="339">
        <f t="shared" si="25"/>
        <v>0</v>
      </c>
      <c r="CF106" s="340" t="str">
        <f t="shared" si="26"/>
        <v>-</v>
      </c>
    </row>
    <row r="107" spans="2:84" s="245" customFormat="1" ht="24.75" customHeight="1" x14ac:dyDescent="0.3">
      <c r="B107" s="287" t="s">
        <v>280</v>
      </c>
      <c r="C107" s="358" t="s">
        <v>281</v>
      </c>
      <c r="D107" s="342">
        <f>'Forma 2'!$F$104</f>
        <v>0</v>
      </c>
      <c r="E107" s="343"/>
      <c r="F107" s="344"/>
      <c r="G107" s="344"/>
      <c r="H107" s="344"/>
      <c r="I107" s="344"/>
      <c r="J107" s="344"/>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44"/>
      <c r="AH107" s="344"/>
      <c r="AI107" s="344"/>
      <c r="AJ107" s="344"/>
      <c r="AK107" s="344"/>
      <c r="AL107" s="344"/>
      <c r="AM107" s="344"/>
      <c r="AN107" s="344"/>
      <c r="AO107" s="344"/>
      <c r="AP107" s="344"/>
      <c r="AQ107" s="344"/>
      <c r="AR107" s="344"/>
      <c r="AS107" s="344"/>
      <c r="AT107" s="344"/>
      <c r="AU107" s="344"/>
      <c r="AV107" s="344"/>
      <c r="AW107" s="344"/>
      <c r="AX107" s="344"/>
      <c r="AY107" s="344"/>
      <c r="AZ107" s="344"/>
      <c r="BA107" s="344"/>
      <c r="BB107" s="344"/>
      <c r="BC107" s="344"/>
      <c r="BD107" s="344"/>
      <c r="BE107" s="344"/>
      <c r="BF107" s="344"/>
      <c r="BG107" s="344"/>
      <c r="BH107" s="344"/>
      <c r="BI107" s="344"/>
      <c r="BJ107" s="344"/>
      <c r="BK107" s="344"/>
      <c r="BL107" s="344"/>
      <c r="BM107" s="344"/>
      <c r="BN107" s="344"/>
      <c r="BO107" s="344"/>
      <c r="BP107" s="344"/>
      <c r="BQ107" s="344"/>
      <c r="BR107" s="344"/>
      <c r="BS107" s="344"/>
      <c r="BT107" s="344"/>
      <c r="BU107" s="344"/>
      <c r="BV107" s="344"/>
      <c r="BW107" s="344"/>
      <c r="BX107" s="344"/>
      <c r="BY107" s="344"/>
      <c r="BZ107" s="344"/>
      <c r="CA107" s="345"/>
      <c r="CB107" s="346" t="s">
        <v>450</v>
      </c>
      <c r="CE107" s="339">
        <f t="shared" si="25"/>
        <v>0</v>
      </c>
      <c r="CF107" s="340" t="str">
        <f t="shared" si="26"/>
        <v>-</v>
      </c>
    </row>
    <row r="108" spans="2:84" s="245" customFormat="1" ht="12.75" customHeight="1" x14ac:dyDescent="0.3">
      <c r="B108" s="287" t="s">
        <v>282</v>
      </c>
      <c r="C108" s="358" t="s">
        <v>283</v>
      </c>
      <c r="D108" s="342">
        <f>'Forma 2'!$F$105</f>
        <v>0</v>
      </c>
      <c r="E108" s="343"/>
      <c r="F108" s="344"/>
      <c r="G108" s="344"/>
      <c r="H108" s="344"/>
      <c r="I108" s="344"/>
      <c r="J108" s="344"/>
      <c r="K108" s="344"/>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c r="AG108" s="344"/>
      <c r="AH108" s="344"/>
      <c r="AI108" s="344"/>
      <c r="AJ108" s="344"/>
      <c r="AK108" s="344"/>
      <c r="AL108" s="344"/>
      <c r="AM108" s="344"/>
      <c r="AN108" s="344"/>
      <c r="AO108" s="344"/>
      <c r="AP108" s="344"/>
      <c r="AQ108" s="344"/>
      <c r="AR108" s="344"/>
      <c r="AS108" s="344"/>
      <c r="AT108" s="344"/>
      <c r="AU108" s="344"/>
      <c r="AV108" s="344"/>
      <c r="AW108" s="344"/>
      <c r="AX108" s="344"/>
      <c r="AY108" s="344"/>
      <c r="AZ108" s="344"/>
      <c r="BA108" s="344"/>
      <c r="BB108" s="344"/>
      <c r="BC108" s="344"/>
      <c r="BD108" s="344"/>
      <c r="BE108" s="344"/>
      <c r="BF108" s="344"/>
      <c r="BG108" s="344"/>
      <c r="BH108" s="344"/>
      <c r="BI108" s="344"/>
      <c r="BJ108" s="344"/>
      <c r="BK108" s="344"/>
      <c r="BL108" s="344"/>
      <c r="BM108" s="344"/>
      <c r="BN108" s="344"/>
      <c r="BO108" s="344"/>
      <c r="BP108" s="344"/>
      <c r="BQ108" s="344"/>
      <c r="BR108" s="344"/>
      <c r="BS108" s="344"/>
      <c r="BT108" s="344"/>
      <c r="BU108" s="344"/>
      <c r="BV108" s="344"/>
      <c r="BW108" s="344"/>
      <c r="BX108" s="344"/>
      <c r="BY108" s="344"/>
      <c r="BZ108" s="344"/>
      <c r="CA108" s="345"/>
      <c r="CB108" s="346" t="s">
        <v>450</v>
      </c>
      <c r="CE108" s="339">
        <f t="shared" si="25"/>
        <v>0</v>
      </c>
      <c r="CF108" s="340" t="str">
        <f t="shared" si="26"/>
        <v>-</v>
      </c>
    </row>
    <row r="109" spans="2:84" s="245" customFormat="1" ht="12.75" customHeight="1" x14ac:dyDescent="0.3">
      <c r="B109" s="287" t="s">
        <v>284</v>
      </c>
      <c r="C109" s="358" t="s">
        <v>285</v>
      </c>
      <c r="D109" s="342">
        <f>'Forma 2'!$F$106</f>
        <v>0</v>
      </c>
      <c r="E109" s="343"/>
      <c r="F109" s="344"/>
      <c r="G109" s="344"/>
      <c r="H109" s="344"/>
      <c r="I109" s="344"/>
      <c r="J109" s="344"/>
      <c r="K109" s="344"/>
      <c r="L109" s="344"/>
      <c r="M109" s="344"/>
      <c r="N109" s="344"/>
      <c r="O109" s="344"/>
      <c r="P109" s="344"/>
      <c r="Q109" s="344"/>
      <c r="R109" s="344"/>
      <c r="S109" s="344"/>
      <c r="T109" s="344"/>
      <c r="U109" s="344"/>
      <c r="V109" s="344"/>
      <c r="W109" s="344"/>
      <c r="X109" s="344"/>
      <c r="Y109" s="344"/>
      <c r="Z109" s="344"/>
      <c r="AA109" s="344"/>
      <c r="AB109" s="344"/>
      <c r="AC109" s="344"/>
      <c r="AD109" s="344"/>
      <c r="AE109" s="344"/>
      <c r="AF109" s="344"/>
      <c r="AG109" s="344"/>
      <c r="AH109" s="344"/>
      <c r="AI109" s="344"/>
      <c r="AJ109" s="344"/>
      <c r="AK109" s="344"/>
      <c r="AL109" s="344"/>
      <c r="AM109" s="344"/>
      <c r="AN109" s="344"/>
      <c r="AO109" s="344"/>
      <c r="AP109" s="344"/>
      <c r="AQ109" s="344"/>
      <c r="AR109" s="344"/>
      <c r="AS109" s="344"/>
      <c r="AT109" s="344"/>
      <c r="AU109" s="344"/>
      <c r="AV109" s="344"/>
      <c r="AW109" s="344"/>
      <c r="AX109" s="344"/>
      <c r="AY109" s="344"/>
      <c r="AZ109" s="344"/>
      <c r="BA109" s="344"/>
      <c r="BB109" s="344"/>
      <c r="BC109" s="344"/>
      <c r="BD109" s="344"/>
      <c r="BE109" s="344"/>
      <c r="BF109" s="344"/>
      <c r="BG109" s="344"/>
      <c r="BH109" s="344"/>
      <c r="BI109" s="344"/>
      <c r="BJ109" s="344"/>
      <c r="BK109" s="344"/>
      <c r="BL109" s="344"/>
      <c r="BM109" s="344"/>
      <c r="BN109" s="344"/>
      <c r="BO109" s="344"/>
      <c r="BP109" s="344"/>
      <c r="BQ109" s="344"/>
      <c r="BR109" s="344"/>
      <c r="BS109" s="344"/>
      <c r="BT109" s="344"/>
      <c r="BU109" s="344"/>
      <c r="BV109" s="344"/>
      <c r="BW109" s="344"/>
      <c r="BX109" s="344"/>
      <c r="BY109" s="344"/>
      <c r="BZ109" s="344"/>
      <c r="CA109" s="345"/>
      <c r="CB109" s="346" t="s">
        <v>450</v>
      </c>
      <c r="CE109" s="339">
        <f t="shared" si="25"/>
        <v>0</v>
      </c>
      <c r="CF109" s="340" t="str">
        <f t="shared" si="26"/>
        <v>-</v>
      </c>
    </row>
    <row r="110" spans="2:84" s="245" customFormat="1" ht="12.75" customHeight="1" x14ac:dyDescent="0.3">
      <c r="B110" s="287" t="s">
        <v>286</v>
      </c>
      <c r="C110" s="358" t="s">
        <v>287</v>
      </c>
      <c r="D110" s="342">
        <f>'Forma 2'!$F$107</f>
        <v>0</v>
      </c>
      <c r="E110" s="343"/>
      <c r="F110" s="344"/>
      <c r="G110" s="344"/>
      <c r="H110" s="344"/>
      <c r="I110" s="344"/>
      <c r="J110" s="344"/>
      <c r="K110" s="344"/>
      <c r="L110" s="344"/>
      <c r="M110" s="344"/>
      <c r="N110" s="344"/>
      <c r="O110" s="344"/>
      <c r="P110" s="344"/>
      <c r="Q110" s="344"/>
      <c r="R110" s="344"/>
      <c r="S110" s="344"/>
      <c r="T110" s="344"/>
      <c r="U110" s="344"/>
      <c r="V110" s="344"/>
      <c r="W110" s="344"/>
      <c r="X110" s="344"/>
      <c r="Y110" s="344"/>
      <c r="Z110" s="344"/>
      <c r="AA110" s="344"/>
      <c r="AB110" s="344"/>
      <c r="AC110" s="344"/>
      <c r="AD110" s="344"/>
      <c r="AE110" s="344"/>
      <c r="AF110" s="344"/>
      <c r="AG110" s="344"/>
      <c r="AH110" s="344"/>
      <c r="AI110" s="344"/>
      <c r="AJ110" s="344"/>
      <c r="AK110" s="344"/>
      <c r="AL110" s="344"/>
      <c r="AM110" s="344"/>
      <c r="AN110" s="344"/>
      <c r="AO110" s="344"/>
      <c r="AP110" s="344"/>
      <c r="AQ110" s="344"/>
      <c r="AR110" s="344"/>
      <c r="AS110" s="344"/>
      <c r="AT110" s="344"/>
      <c r="AU110" s="344"/>
      <c r="AV110" s="344"/>
      <c r="AW110" s="344"/>
      <c r="AX110" s="344"/>
      <c r="AY110" s="344"/>
      <c r="AZ110" s="344"/>
      <c r="BA110" s="344"/>
      <c r="BB110" s="344"/>
      <c r="BC110" s="344"/>
      <c r="BD110" s="344"/>
      <c r="BE110" s="344"/>
      <c r="BF110" s="344"/>
      <c r="BG110" s="344"/>
      <c r="BH110" s="344"/>
      <c r="BI110" s="344"/>
      <c r="BJ110" s="344"/>
      <c r="BK110" s="344"/>
      <c r="BL110" s="344"/>
      <c r="BM110" s="344"/>
      <c r="BN110" s="344"/>
      <c r="BO110" s="344"/>
      <c r="BP110" s="344"/>
      <c r="BQ110" s="344"/>
      <c r="BR110" s="344"/>
      <c r="BS110" s="344"/>
      <c r="BT110" s="344"/>
      <c r="BU110" s="344"/>
      <c r="BV110" s="344"/>
      <c r="BW110" s="344"/>
      <c r="BX110" s="344"/>
      <c r="BY110" s="344"/>
      <c r="BZ110" s="344"/>
      <c r="CA110" s="345"/>
      <c r="CB110" s="346" t="s">
        <v>450</v>
      </c>
      <c r="CE110" s="339">
        <f t="shared" si="25"/>
        <v>0</v>
      </c>
      <c r="CF110" s="340" t="str">
        <f t="shared" si="26"/>
        <v>-</v>
      </c>
    </row>
    <row r="111" spans="2:84" s="245" customFormat="1" ht="26.25" customHeight="1" x14ac:dyDescent="0.3">
      <c r="B111" s="287" t="s">
        <v>288</v>
      </c>
      <c r="C111" s="358" t="s">
        <v>289</v>
      </c>
      <c r="D111" s="342">
        <f>'Forma 2'!$F$108</f>
        <v>0</v>
      </c>
      <c r="E111" s="343"/>
      <c r="F111" s="344"/>
      <c r="G111" s="344"/>
      <c r="H111" s="344"/>
      <c r="I111" s="344"/>
      <c r="J111" s="344"/>
      <c r="K111" s="344"/>
      <c r="L111" s="344"/>
      <c r="M111" s="344"/>
      <c r="N111" s="344"/>
      <c r="O111" s="344"/>
      <c r="P111" s="344"/>
      <c r="Q111" s="344"/>
      <c r="R111" s="344"/>
      <c r="S111" s="344"/>
      <c r="T111" s="344"/>
      <c r="U111" s="344"/>
      <c r="V111" s="344"/>
      <c r="W111" s="344"/>
      <c r="X111" s="344"/>
      <c r="Y111" s="344"/>
      <c r="Z111" s="344"/>
      <c r="AA111" s="344"/>
      <c r="AB111" s="344"/>
      <c r="AC111" s="344"/>
      <c r="AD111" s="344"/>
      <c r="AE111" s="344"/>
      <c r="AF111" s="344"/>
      <c r="AG111" s="344"/>
      <c r="AH111" s="344"/>
      <c r="AI111" s="344"/>
      <c r="AJ111" s="344"/>
      <c r="AK111" s="344"/>
      <c r="AL111" s="344"/>
      <c r="AM111" s="344"/>
      <c r="AN111" s="344"/>
      <c r="AO111" s="344"/>
      <c r="AP111" s="344"/>
      <c r="AQ111" s="344"/>
      <c r="AR111" s="344"/>
      <c r="AS111" s="344"/>
      <c r="AT111" s="344"/>
      <c r="AU111" s="344"/>
      <c r="AV111" s="344"/>
      <c r="AW111" s="344"/>
      <c r="AX111" s="344"/>
      <c r="AY111" s="344"/>
      <c r="AZ111" s="344"/>
      <c r="BA111" s="344"/>
      <c r="BB111" s="344"/>
      <c r="BC111" s="344"/>
      <c r="BD111" s="344"/>
      <c r="BE111" s="344"/>
      <c r="BF111" s="344"/>
      <c r="BG111" s="344"/>
      <c r="BH111" s="344"/>
      <c r="BI111" s="344"/>
      <c r="BJ111" s="344"/>
      <c r="BK111" s="344"/>
      <c r="BL111" s="344"/>
      <c r="BM111" s="344"/>
      <c r="BN111" s="344"/>
      <c r="BO111" s="344"/>
      <c r="BP111" s="344"/>
      <c r="BQ111" s="344"/>
      <c r="BR111" s="344"/>
      <c r="BS111" s="344"/>
      <c r="BT111" s="344"/>
      <c r="BU111" s="344"/>
      <c r="BV111" s="344"/>
      <c r="BW111" s="344"/>
      <c r="BX111" s="344"/>
      <c r="BY111" s="344"/>
      <c r="BZ111" s="344"/>
      <c r="CA111" s="345"/>
      <c r="CE111" s="339">
        <f t="shared" si="25"/>
        <v>0</v>
      </c>
      <c r="CF111" s="340" t="str">
        <f t="shared" si="26"/>
        <v>-</v>
      </c>
    </row>
    <row r="112" spans="2:84" s="245" customFormat="1" ht="12.75" customHeight="1" x14ac:dyDescent="0.3">
      <c r="B112" s="361" t="s">
        <v>290</v>
      </c>
      <c r="C112" s="358" t="s">
        <v>142</v>
      </c>
      <c r="D112" s="342">
        <f>'Forma 2'!$F$109</f>
        <v>0</v>
      </c>
      <c r="E112" s="343"/>
      <c r="F112" s="344"/>
      <c r="G112" s="344"/>
      <c r="H112" s="344"/>
      <c r="I112" s="344"/>
      <c r="J112" s="344"/>
      <c r="K112" s="344"/>
      <c r="L112" s="344"/>
      <c r="M112" s="344"/>
      <c r="N112" s="344"/>
      <c r="O112" s="344"/>
      <c r="P112" s="344"/>
      <c r="Q112" s="344"/>
      <c r="R112" s="344"/>
      <c r="S112" s="344"/>
      <c r="T112" s="344"/>
      <c r="U112" s="344"/>
      <c r="V112" s="344"/>
      <c r="W112" s="344"/>
      <c r="X112" s="344"/>
      <c r="Y112" s="344"/>
      <c r="Z112" s="344"/>
      <c r="AA112" s="344"/>
      <c r="AB112" s="344"/>
      <c r="AC112" s="344"/>
      <c r="AD112" s="344"/>
      <c r="AE112" s="344"/>
      <c r="AF112" s="344"/>
      <c r="AG112" s="344"/>
      <c r="AH112" s="344"/>
      <c r="AI112" s="344"/>
      <c r="AJ112" s="344"/>
      <c r="AK112" s="344"/>
      <c r="AL112" s="344"/>
      <c r="AM112" s="344"/>
      <c r="AN112" s="344"/>
      <c r="AO112" s="344"/>
      <c r="AP112" s="344"/>
      <c r="AQ112" s="344"/>
      <c r="AR112" s="344"/>
      <c r="AS112" s="344"/>
      <c r="AT112" s="344"/>
      <c r="AU112" s="344"/>
      <c r="AV112" s="344"/>
      <c r="AW112" s="344"/>
      <c r="AX112" s="344"/>
      <c r="AY112" s="344"/>
      <c r="AZ112" s="344"/>
      <c r="BA112" s="344"/>
      <c r="BB112" s="344"/>
      <c r="BC112" s="344"/>
      <c r="BD112" s="344"/>
      <c r="BE112" s="344"/>
      <c r="BF112" s="344"/>
      <c r="BG112" s="344"/>
      <c r="BH112" s="344"/>
      <c r="BI112" s="344"/>
      <c r="BJ112" s="344"/>
      <c r="BK112" s="344"/>
      <c r="BL112" s="344"/>
      <c r="BM112" s="344"/>
      <c r="BN112" s="344"/>
      <c r="BO112" s="344"/>
      <c r="BP112" s="344"/>
      <c r="BQ112" s="344"/>
      <c r="BR112" s="344"/>
      <c r="BS112" s="344"/>
      <c r="BT112" s="344"/>
      <c r="BU112" s="344"/>
      <c r="BV112" s="344"/>
      <c r="BW112" s="344"/>
      <c r="BX112" s="344"/>
      <c r="BY112" s="344"/>
      <c r="BZ112" s="344"/>
      <c r="CA112" s="345"/>
      <c r="CB112" s="346" t="s">
        <v>450</v>
      </c>
      <c r="CE112" s="339">
        <f t="shared" ref="CE112:CE143" si="30">D112-SUM(E112:CA112)</f>
        <v>0</v>
      </c>
      <c r="CF112" s="340" t="str">
        <f t="shared" ref="CF112:CF143" si="31">IF(CE112&gt;0.5,"Prašome paskirstyti likusias sąnaudas",IF(CE112&lt;-0.5,"Paskirstėte daugiau sąnaudų negu yra priskirta šiam pogrupiui","-"))</f>
        <v>-</v>
      </c>
    </row>
    <row r="113" spans="2:84" s="245" customFormat="1" ht="12.75" customHeight="1" x14ac:dyDescent="0.3">
      <c r="B113" s="361" t="s">
        <v>291</v>
      </c>
      <c r="C113" s="358" t="s">
        <v>142</v>
      </c>
      <c r="D113" s="342">
        <f>'Forma 2'!$F$110</f>
        <v>0</v>
      </c>
      <c r="E113" s="343"/>
      <c r="F113" s="344"/>
      <c r="G113" s="344"/>
      <c r="H113" s="344"/>
      <c r="I113" s="344"/>
      <c r="J113" s="344"/>
      <c r="K113" s="344"/>
      <c r="L113" s="344"/>
      <c r="M113" s="344"/>
      <c r="N113" s="344"/>
      <c r="O113" s="344"/>
      <c r="P113" s="344"/>
      <c r="Q113" s="344"/>
      <c r="R113" s="344"/>
      <c r="S113" s="344"/>
      <c r="T113" s="344"/>
      <c r="U113" s="344"/>
      <c r="V113" s="344"/>
      <c r="W113" s="344"/>
      <c r="X113" s="344"/>
      <c r="Y113" s="344"/>
      <c r="Z113" s="344"/>
      <c r="AA113" s="344"/>
      <c r="AB113" s="344"/>
      <c r="AC113" s="344"/>
      <c r="AD113" s="344"/>
      <c r="AE113" s="344"/>
      <c r="AF113" s="344"/>
      <c r="AG113" s="344"/>
      <c r="AH113" s="344"/>
      <c r="AI113" s="344"/>
      <c r="AJ113" s="344"/>
      <c r="AK113" s="344"/>
      <c r="AL113" s="344"/>
      <c r="AM113" s="344"/>
      <c r="AN113" s="344"/>
      <c r="AO113" s="344"/>
      <c r="AP113" s="344"/>
      <c r="AQ113" s="344"/>
      <c r="AR113" s="344"/>
      <c r="AS113" s="344"/>
      <c r="AT113" s="344"/>
      <c r="AU113" s="344"/>
      <c r="AV113" s="344"/>
      <c r="AW113" s="344"/>
      <c r="AX113" s="344"/>
      <c r="AY113" s="344"/>
      <c r="AZ113" s="344"/>
      <c r="BA113" s="344"/>
      <c r="BB113" s="344"/>
      <c r="BC113" s="344"/>
      <c r="BD113" s="344"/>
      <c r="BE113" s="344"/>
      <c r="BF113" s="344"/>
      <c r="BG113" s="344"/>
      <c r="BH113" s="344"/>
      <c r="BI113" s="344"/>
      <c r="BJ113" s="344"/>
      <c r="BK113" s="344"/>
      <c r="BL113" s="344"/>
      <c r="BM113" s="344"/>
      <c r="BN113" s="344"/>
      <c r="BO113" s="344"/>
      <c r="BP113" s="344"/>
      <c r="BQ113" s="344"/>
      <c r="BR113" s="344"/>
      <c r="BS113" s="344"/>
      <c r="BT113" s="344"/>
      <c r="BU113" s="344"/>
      <c r="BV113" s="344"/>
      <c r="BW113" s="344"/>
      <c r="BX113" s="344"/>
      <c r="BY113" s="344"/>
      <c r="BZ113" s="344"/>
      <c r="CA113" s="345"/>
      <c r="CB113" s="346" t="s">
        <v>450</v>
      </c>
      <c r="CE113" s="339">
        <f t="shared" si="30"/>
        <v>0</v>
      </c>
      <c r="CF113" s="340" t="str">
        <f t="shared" si="31"/>
        <v>-</v>
      </c>
    </row>
    <row r="114" spans="2:84" s="245" customFormat="1" ht="12.75" customHeight="1" x14ac:dyDescent="0.3">
      <c r="B114" s="361" t="s">
        <v>292</v>
      </c>
      <c r="C114" s="358" t="s">
        <v>142</v>
      </c>
      <c r="D114" s="342">
        <f>'Forma 2'!$F$111</f>
        <v>0</v>
      </c>
      <c r="E114" s="343"/>
      <c r="F114" s="344"/>
      <c r="G114" s="344"/>
      <c r="H114" s="344"/>
      <c r="I114" s="344"/>
      <c r="J114" s="344"/>
      <c r="K114" s="344"/>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c r="AG114" s="344"/>
      <c r="AH114" s="344"/>
      <c r="AI114" s="344"/>
      <c r="AJ114" s="344"/>
      <c r="AK114" s="344"/>
      <c r="AL114" s="344"/>
      <c r="AM114" s="344"/>
      <c r="AN114" s="344"/>
      <c r="AO114" s="344"/>
      <c r="AP114" s="344"/>
      <c r="AQ114" s="344"/>
      <c r="AR114" s="344"/>
      <c r="AS114" s="344"/>
      <c r="AT114" s="344"/>
      <c r="AU114" s="344"/>
      <c r="AV114" s="344"/>
      <c r="AW114" s="344"/>
      <c r="AX114" s="344"/>
      <c r="AY114" s="344"/>
      <c r="AZ114" s="344"/>
      <c r="BA114" s="344"/>
      <c r="BB114" s="344"/>
      <c r="BC114" s="344"/>
      <c r="BD114" s="344"/>
      <c r="BE114" s="344"/>
      <c r="BF114" s="344"/>
      <c r="BG114" s="344"/>
      <c r="BH114" s="344"/>
      <c r="BI114" s="344"/>
      <c r="BJ114" s="344"/>
      <c r="BK114" s="344"/>
      <c r="BL114" s="344"/>
      <c r="BM114" s="344"/>
      <c r="BN114" s="344"/>
      <c r="BO114" s="344"/>
      <c r="BP114" s="344"/>
      <c r="BQ114" s="344"/>
      <c r="BR114" s="344"/>
      <c r="BS114" s="344"/>
      <c r="BT114" s="344"/>
      <c r="BU114" s="344"/>
      <c r="BV114" s="344"/>
      <c r="BW114" s="344"/>
      <c r="BX114" s="344"/>
      <c r="BY114" s="344"/>
      <c r="BZ114" s="344"/>
      <c r="CA114" s="345"/>
      <c r="CB114" s="346" t="s">
        <v>450</v>
      </c>
      <c r="CE114" s="339">
        <f t="shared" si="30"/>
        <v>0</v>
      </c>
      <c r="CF114" s="340" t="str">
        <f t="shared" si="31"/>
        <v>-</v>
      </c>
    </row>
    <row r="115" spans="2:84" s="245" customFormat="1" ht="12.75" customHeight="1" x14ac:dyDescent="0.3">
      <c r="B115" s="361" t="s">
        <v>293</v>
      </c>
      <c r="C115" s="358" t="s">
        <v>142</v>
      </c>
      <c r="D115" s="342">
        <f>'Forma 2'!$F$112</f>
        <v>0</v>
      </c>
      <c r="E115" s="343"/>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c r="AG115" s="344"/>
      <c r="AH115" s="344"/>
      <c r="AI115" s="344"/>
      <c r="AJ115" s="344"/>
      <c r="AK115" s="344"/>
      <c r="AL115" s="344"/>
      <c r="AM115" s="344"/>
      <c r="AN115" s="344"/>
      <c r="AO115" s="344"/>
      <c r="AP115" s="344"/>
      <c r="AQ115" s="344"/>
      <c r="AR115" s="344"/>
      <c r="AS115" s="344"/>
      <c r="AT115" s="344"/>
      <c r="AU115" s="344"/>
      <c r="AV115" s="344"/>
      <c r="AW115" s="344"/>
      <c r="AX115" s="344"/>
      <c r="AY115" s="344"/>
      <c r="AZ115" s="344"/>
      <c r="BA115" s="344"/>
      <c r="BB115" s="344"/>
      <c r="BC115" s="344"/>
      <c r="BD115" s="344"/>
      <c r="BE115" s="344"/>
      <c r="BF115" s="344"/>
      <c r="BG115" s="344"/>
      <c r="BH115" s="344"/>
      <c r="BI115" s="344"/>
      <c r="BJ115" s="344"/>
      <c r="BK115" s="344"/>
      <c r="BL115" s="344"/>
      <c r="BM115" s="344"/>
      <c r="BN115" s="344"/>
      <c r="BO115" s="344"/>
      <c r="BP115" s="344"/>
      <c r="BQ115" s="344"/>
      <c r="BR115" s="344"/>
      <c r="BS115" s="344"/>
      <c r="BT115" s="344"/>
      <c r="BU115" s="344"/>
      <c r="BV115" s="344"/>
      <c r="BW115" s="344"/>
      <c r="BX115" s="344"/>
      <c r="BY115" s="344"/>
      <c r="BZ115" s="344"/>
      <c r="CA115" s="345"/>
      <c r="CB115" s="346" t="s">
        <v>450</v>
      </c>
      <c r="CE115" s="339">
        <f t="shared" si="30"/>
        <v>0</v>
      </c>
      <c r="CF115" s="340" t="str">
        <f t="shared" si="31"/>
        <v>-</v>
      </c>
    </row>
    <row r="116" spans="2:84" s="245" customFormat="1" ht="12.75" customHeight="1" x14ac:dyDescent="0.3">
      <c r="B116" s="361" t="s">
        <v>294</v>
      </c>
      <c r="C116" s="358" t="s">
        <v>142</v>
      </c>
      <c r="D116" s="342">
        <f>'Forma 2'!$F$113</f>
        <v>0</v>
      </c>
      <c r="E116" s="343"/>
      <c r="F116" s="344"/>
      <c r="G116" s="344"/>
      <c r="H116" s="344"/>
      <c r="I116" s="344"/>
      <c r="J116" s="344"/>
      <c r="K116" s="344"/>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c r="AG116" s="344"/>
      <c r="AH116" s="344"/>
      <c r="AI116" s="344"/>
      <c r="AJ116" s="344"/>
      <c r="AK116" s="344"/>
      <c r="AL116" s="344"/>
      <c r="AM116" s="344"/>
      <c r="AN116" s="344"/>
      <c r="AO116" s="344"/>
      <c r="AP116" s="344"/>
      <c r="AQ116" s="344"/>
      <c r="AR116" s="344"/>
      <c r="AS116" s="344"/>
      <c r="AT116" s="344"/>
      <c r="AU116" s="344"/>
      <c r="AV116" s="344"/>
      <c r="AW116" s="344"/>
      <c r="AX116" s="344"/>
      <c r="AY116" s="344"/>
      <c r="AZ116" s="344"/>
      <c r="BA116" s="344"/>
      <c r="BB116" s="344"/>
      <c r="BC116" s="344"/>
      <c r="BD116" s="344"/>
      <c r="BE116" s="344"/>
      <c r="BF116" s="344"/>
      <c r="BG116" s="344"/>
      <c r="BH116" s="344"/>
      <c r="BI116" s="344"/>
      <c r="BJ116" s="344"/>
      <c r="BK116" s="344"/>
      <c r="BL116" s="344"/>
      <c r="BM116" s="344"/>
      <c r="BN116" s="344"/>
      <c r="BO116" s="344"/>
      <c r="BP116" s="344"/>
      <c r="BQ116" s="344"/>
      <c r="BR116" s="344"/>
      <c r="BS116" s="344"/>
      <c r="BT116" s="344"/>
      <c r="BU116" s="344"/>
      <c r="BV116" s="344"/>
      <c r="BW116" s="344"/>
      <c r="BX116" s="344"/>
      <c r="BY116" s="344"/>
      <c r="BZ116" s="344"/>
      <c r="CA116" s="345"/>
      <c r="CB116" s="346" t="s">
        <v>450</v>
      </c>
      <c r="CE116" s="339">
        <f t="shared" si="30"/>
        <v>0</v>
      </c>
      <c r="CF116" s="340" t="str">
        <f t="shared" si="31"/>
        <v>-</v>
      </c>
    </row>
    <row r="117" spans="2:84" s="245" customFormat="1" ht="12.75" customHeight="1" x14ac:dyDescent="0.3">
      <c r="B117" s="271" t="s">
        <v>295</v>
      </c>
      <c r="C117" s="357" t="s">
        <v>296</v>
      </c>
      <c r="D117" s="342">
        <f>'Forma 2'!$F$114</f>
        <v>0</v>
      </c>
      <c r="E117" s="350">
        <f t="shared" ref="E117:AJ117" si="32">SUM(E118:E129)</f>
        <v>0</v>
      </c>
      <c r="F117" s="351">
        <f t="shared" si="32"/>
        <v>0</v>
      </c>
      <c r="G117" s="351">
        <f t="shared" si="32"/>
        <v>0</v>
      </c>
      <c r="H117" s="351">
        <f t="shared" si="32"/>
        <v>0</v>
      </c>
      <c r="I117" s="351">
        <f t="shared" si="32"/>
        <v>0</v>
      </c>
      <c r="J117" s="351">
        <f t="shared" si="32"/>
        <v>0</v>
      </c>
      <c r="K117" s="351">
        <f t="shared" si="32"/>
        <v>0</v>
      </c>
      <c r="L117" s="351">
        <f t="shared" si="32"/>
        <v>0</v>
      </c>
      <c r="M117" s="351">
        <f t="shared" si="32"/>
        <v>0</v>
      </c>
      <c r="N117" s="351">
        <f t="shared" si="32"/>
        <v>0</v>
      </c>
      <c r="O117" s="351">
        <f t="shared" si="32"/>
        <v>0</v>
      </c>
      <c r="P117" s="351">
        <f t="shared" si="32"/>
        <v>0</v>
      </c>
      <c r="Q117" s="351">
        <f t="shared" si="32"/>
        <v>0</v>
      </c>
      <c r="R117" s="351">
        <f t="shared" si="32"/>
        <v>0</v>
      </c>
      <c r="S117" s="351">
        <f t="shared" si="32"/>
        <v>0</v>
      </c>
      <c r="T117" s="351">
        <f t="shared" si="32"/>
        <v>0</v>
      </c>
      <c r="U117" s="351">
        <f t="shared" si="32"/>
        <v>0</v>
      </c>
      <c r="V117" s="351">
        <f t="shared" si="32"/>
        <v>0</v>
      </c>
      <c r="W117" s="351">
        <f t="shared" si="32"/>
        <v>0</v>
      </c>
      <c r="X117" s="351">
        <f t="shared" si="32"/>
        <v>0</v>
      </c>
      <c r="Y117" s="351">
        <f t="shared" si="32"/>
        <v>0</v>
      </c>
      <c r="Z117" s="351">
        <f t="shared" si="32"/>
        <v>0</v>
      </c>
      <c r="AA117" s="351">
        <f t="shared" si="32"/>
        <v>0</v>
      </c>
      <c r="AB117" s="351">
        <f t="shared" si="32"/>
        <v>0</v>
      </c>
      <c r="AC117" s="351">
        <f t="shared" si="32"/>
        <v>0</v>
      </c>
      <c r="AD117" s="351">
        <f t="shared" si="32"/>
        <v>0</v>
      </c>
      <c r="AE117" s="351">
        <f t="shared" si="32"/>
        <v>0</v>
      </c>
      <c r="AF117" s="351">
        <f t="shared" si="32"/>
        <v>0</v>
      </c>
      <c r="AG117" s="351">
        <f t="shared" si="32"/>
        <v>0</v>
      </c>
      <c r="AH117" s="351">
        <f t="shared" si="32"/>
        <v>0</v>
      </c>
      <c r="AI117" s="351">
        <f t="shared" si="32"/>
        <v>0</v>
      </c>
      <c r="AJ117" s="351">
        <f t="shared" si="32"/>
        <v>0</v>
      </c>
      <c r="AK117" s="352">
        <f t="shared" ref="AK117:BP117" si="33">SUM(AK118:AK129)</f>
        <v>0</v>
      </c>
      <c r="AL117" s="352">
        <f t="shared" si="33"/>
        <v>0</v>
      </c>
      <c r="AM117" s="352">
        <f t="shared" si="33"/>
        <v>0</v>
      </c>
      <c r="AN117" s="352">
        <f t="shared" si="33"/>
        <v>0</v>
      </c>
      <c r="AO117" s="351">
        <f t="shared" si="33"/>
        <v>0</v>
      </c>
      <c r="AP117" s="352">
        <f t="shared" si="33"/>
        <v>0</v>
      </c>
      <c r="AQ117" s="352">
        <f t="shared" si="33"/>
        <v>0</v>
      </c>
      <c r="AR117" s="352">
        <f t="shared" si="33"/>
        <v>0</v>
      </c>
      <c r="AS117" s="351">
        <f t="shared" si="33"/>
        <v>0</v>
      </c>
      <c r="AT117" s="351">
        <f t="shared" si="33"/>
        <v>0</v>
      </c>
      <c r="AU117" s="352">
        <f t="shared" si="33"/>
        <v>0</v>
      </c>
      <c r="AV117" s="352">
        <f t="shared" si="33"/>
        <v>0</v>
      </c>
      <c r="AW117" s="352">
        <f t="shared" si="33"/>
        <v>0</v>
      </c>
      <c r="AX117" s="351">
        <f t="shared" si="33"/>
        <v>0</v>
      </c>
      <c r="AY117" s="351">
        <f t="shared" si="33"/>
        <v>0</v>
      </c>
      <c r="AZ117" s="352">
        <f t="shared" si="33"/>
        <v>0</v>
      </c>
      <c r="BA117" s="352">
        <f t="shared" si="33"/>
        <v>0</v>
      </c>
      <c r="BB117" s="352">
        <f t="shared" si="33"/>
        <v>0</v>
      </c>
      <c r="BC117" s="351">
        <f t="shared" si="33"/>
        <v>0</v>
      </c>
      <c r="BD117" s="351">
        <f t="shared" si="33"/>
        <v>0</v>
      </c>
      <c r="BE117" s="352">
        <f t="shared" si="33"/>
        <v>0</v>
      </c>
      <c r="BF117" s="352">
        <f t="shared" si="33"/>
        <v>0</v>
      </c>
      <c r="BG117" s="352">
        <f t="shared" si="33"/>
        <v>0</v>
      </c>
      <c r="BH117" s="351">
        <f t="shared" si="33"/>
        <v>0</v>
      </c>
      <c r="BI117" s="351">
        <f t="shared" si="33"/>
        <v>0</v>
      </c>
      <c r="BJ117" s="352">
        <f t="shared" si="33"/>
        <v>0</v>
      </c>
      <c r="BK117" s="352">
        <f t="shared" si="33"/>
        <v>0</v>
      </c>
      <c r="BL117" s="352">
        <f t="shared" si="33"/>
        <v>0</v>
      </c>
      <c r="BM117" s="353">
        <f t="shared" si="33"/>
        <v>0</v>
      </c>
      <c r="BN117" s="351">
        <f t="shared" si="33"/>
        <v>0</v>
      </c>
      <c r="BO117" s="351">
        <f t="shared" si="33"/>
        <v>0</v>
      </c>
      <c r="BP117" s="351">
        <f t="shared" si="33"/>
        <v>0</v>
      </c>
      <c r="BQ117" s="351">
        <f t="shared" ref="BQ117:CA117" si="34">SUM(BQ118:BQ129)</f>
        <v>0</v>
      </c>
      <c r="BR117" s="351">
        <f t="shared" si="34"/>
        <v>0</v>
      </c>
      <c r="BS117" s="351">
        <f t="shared" si="34"/>
        <v>0</v>
      </c>
      <c r="BT117" s="351">
        <f t="shared" si="34"/>
        <v>0</v>
      </c>
      <c r="BU117" s="351">
        <f t="shared" si="34"/>
        <v>0</v>
      </c>
      <c r="BV117" s="351">
        <f t="shared" si="34"/>
        <v>0</v>
      </c>
      <c r="BW117" s="351">
        <f t="shared" si="34"/>
        <v>0</v>
      </c>
      <c r="BX117" s="351">
        <f t="shared" si="34"/>
        <v>0</v>
      </c>
      <c r="BY117" s="351">
        <f t="shared" si="34"/>
        <v>0</v>
      </c>
      <c r="BZ117" s="351">
        <f t="shared" si="34"/>
        <v>0</v>
      </c>
      <c r="CA117" s="354">
        <f t="shared" si="34"/>
        <v>0</v>
      </c>
      <c r="CB117" s="346" t="s">
        <v>450</v>
      </c>
      <c r="CE117" s="339">
        <f t="shared" si="30"/>
        <v>0</v>
      </c>
      <c r="CF117" s="340" t="str">
        <f t="shared" si="31"/>
        <v>-</v>
      </c>
    </row>
    <row r="118" spans="2:84" s="245" customFormat="1" ht="31.5" customHeight="1" x14ac:dyDescent="0.3">
      <c r="B118" s="287" t="s">
        <v>297</v>
      </c>
      <c r="C118" s="358" t="s">
        <v>298</v>
      </c>
      <c r="D118" s="342">
        <f>'Forma 2'!$F$115</f>
        <v>0</v>
      </c>
      <c r="E118" s="343"/>
      <c r="F118" s="344"/>
      <c r="G118" s="344"/>
      <c r="H118" s="344"/>
      <c r="I118" s="344"/>
      <c r="J118" s="344"/>
      <c r="K118" s="344"/>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c r="AG118" s="344"/>
      <c r="AH118" s="344"/>
      <c r="AI118" s="344"/>
      <c r="AJ118" s="344"/>
      <c r="AK118" s="344"/>
      <c r="AL118" s="344"/>
      <c r="AM118" s="344"/>
      <c r="AN118" s="344"/>
      <c r="AO118" s="344"/>
      <c r="AP118" s="344"/>
      <c r="AQ118" s="344"/>
      <c r="AR118" s="344"/>
      <c r="AS118" s="344"/>
      <c r="AT118" s="344"/>
      <c r="AU118" s="344"/>
      <c r="AV118" s="344"/>
      <c r="AW118" s="344"/>
      <c r="AX118" s="344"/>
      <c r="AY118" s="344"/>
      <c r="AZ118" s="344"/>
      <c r="BA118" s="344"/>
      <c r="BB118" s="344"/>
      <c r="BC118" s="344"/>
      <c r="BD118" s="344"/>
      <c r="BE118" s="344"/>
      <c r="BF118" s="344"/>
      <c r="BG118" s="344"/>
      <c r="BH118" s="344"/>
      <c r="BI118" s="344"/>
      <c r="BJ118" s="344"/>
      <c r="BK118" s="344"/>
      <c r="BL118" s="344"/>
      <c r="BM118" s="344"/>
      <c r="BN118" s="344"/>
      <c r="BO118" s="344"/>
      <c r="BP118" s="344"/>
      <c r="BQ118" s="344"/>
      <c r="BR118" s="344"/>
      <c r="BS118" s="344"/>
      <c r="BT118" s="344"/>
      <c r="BU118" s="344"/>
      <c r="BV118" s="344"/>
      <c r="BW118" s="344"/>
      <c r="BX118" s="344"/>
      <c r="BY118" s="344"/>
      <c r="BZ118" s="344"/>
      <c r="CA118" s="345"/>
      <c r="CB118" s="346" t="s">
        <v>450</v>
      </c>
      <c r="CE118" s="339">
        <f t="shared" si="30"/>
        <v>0</v>
      </c>
      <c r="CF118" s="340" t="str">
        <f t="shared" si="31"/>
        <v>-</v>
      </c>
    </row>
    <row r="119" spans="2:84" s="245" customFormat="1" ht="12.75" customHeight="1" x14ac:dyDescent="0.3">
      <c r="B119" s="287" t="s">
        <v>299</v>
      </c>
      <c r="C119" s="358" t="s">
        <v>300</v>
      </c>
      <c r="D119" s="342">
        <f>'Forma 2'!$F$116</f>
        <v>0</v>
      </c>
      <c r="E119" s="343"/>
      <c r="F119" s="344"/>
      <c r="G119" s="344"/>
      <c r="H119" s="344"/>
      <c r="I119" s="344"/>
      <c r="J119" s="344"/>
      <c r="K119" s="344"/>
      <c r="L119" s="344"/>
      <c r="M119" s="344"/>
      <c r="N119" s="344"/>
      <c r="O119" s="344"/>
      <c r="P119" s="344"/>
      <c r="Q119" s="344"/>
      <c r="R119" s="344"/>
      <c r="S119" s="344"/>
      <c r="T119" s="344"/>
      <c r="U119" s="344"/>
      <c r="V119" s="344"/>
      <c r="W119" s="344"/>
      <c r="X119" s="344"/>
      <c r="Y119" s="344"/>
      <c r="Z119" s="344"/>
      <c r="AA119" s="344"/>
      <c r="AB119" s="344"/>
      <c r="AC119" s="344"/>
      <c r="AD119" s="344"/>
      <c r="AE119" s="344"/>
      <c r="AF119" s="344"/>
      <c r="AG119" s="344"/>
      <c r="AH119" s="344"/>
      <c r="AI119" s="344"/>
      <c r="AJ119" s="344"/>
      <c r="AK119" s="344"/>
      <c r="AL119" s="344"/>
      <c r="AM119" s="344"/>
      <c r="AN119" s="344"/>
      <c r="AO119" s="344"/>
      <c r="AP119" s="344"/>
      <c r="AQ119" s="344"/>
      <c r="AR119" s="344"/>
      <c r="AS119" s="344"/>
      <c r="AT119" s="344"/>
      <c r="AU119" s="344"/>
      <c r="AV119" s="344"/>
      <c r="AW119" s="344"/>
      <c r="AX119" s="344"/>
      <c r="AY119" s="344"/>
      <c r="AZ119" s="344"/>
      <c r="BA119" s="344"/>
      <c r="BB119" s="344"/>
      <c r="BC119" s="344"/>
      <c r="BD119" s="344"/>
      <c r="BE119" s="344"/>
      <c r="BF119" s="344"/>
      <c r="BG119" s="344"/>
      <c r="BH119" s="344"/>
      <c r="BI119" s="344"/>
      <c r="BJ119" s="344"/>
      <c r="BK119" s="344"/>
      <c r="BL119" s="344"/>
      <c r="BM119" s="344"/>
      <c r="BN119" s="344"/>
      <c r="BO119" s="344"/>
      <c r="BP119" s="344"/>
      <c r="BQ119" s="344"/>
      <c r="BR119" s="344"/>
      <c r="BS119" s="344"/>
      <c r="BT119" s="344"/>
      <c r="BU119" s="344"/>
      <c r="BV119" s="344"/>
      <c r="BW119" s="344"/>
      <c r="BX119" s="344"/>
      <c r="BY119" s="344"/>
      <c r="BZ119" s="344"/>
      <c r="CA119" s="345"/>
      <c r="CB119" s="346" t="s">
        <v>450</v>
      </c>
      <c r="CE119" s="339">
        <f t="shared" si="30"/>
        <v>0</v>
      </c>
      <c r="CF119" s="340" t="str">
        <f t="shared" si="31"/>
        <v>-</v>
      </c>
    </row>
    <row r="120" spans="2:84" s="245" customFormat="1" ht="12.75" customHeight="1" x14ac:dyDescent="0.3">
      <c r="B120" s="287" t="s">
        <v>301</v>
      </c>
      <c r="C120" s="355" t="s">
        <v>302</v>
      </c>
      <c r="D120" s="342">
        <f>'Forma 2'!$F$117</f>
        <v>0</v>
      </c>
      <c r="E120" s="343"/>
      <c r="F120" s="344"/>
      <c r="G120" s="344"/>
      <c r="H120" s="344"/>
      <c r="I120" s="344"/>
      <c r="J120" s="344"/>
      <c r="K120" s="344"/>
      <c r="L120" s="344"/>
      <c r="M120" s="344"/>
      <c r="N120" s="344"/>
      <c r="O120" s="344"/>
      <c r="P120" s="344"/>
      <c r="Q120" s="344"/>
      <c r="R120" s="344"/>
      <c r="S120" s="344"/>
      <c r="T120" s="344"/>
      <c r="U120" s="344"/>
      <c r="V120" s="344"/>
      <c r="W120" s="344"/>
      <c r="X120" s="344"/>
      <c r="Y120" s="344"/>
      <c r="Z120" s="344"/>
      <c r="AA120" s="344"/>
      <c r="AB120" s="344"/>
      <c r="AC120" s="344"/>
      <c r="AD120" s="344"/>
      <c r="AE120" s="344"/>
      <c r="AF120" s="344"/>
      <c r="AG120" s="344"/>
      <c r="AH120" s="344"/>
      <c r="AI120" s="344"/>
      <c r="AJ120" s="344"/>
      <c r="AK120" s="344"/>
      <c r="AL120" s="344"/>
      <c r="AM120" s="344"/>
      <c r="AN120" s="344"/>
      <c r="AO120" s="344"/>
      <c r="AP120" s="344"/>
      <c r="AQ120" s="344"/>
      <c r="AR120" s="344"/>
      <c r="AS120" s="344"/>
      <c r="AT120" s="344"/>
      <c r="AU120" s="344"/>
      <c r="AV120" s="344"/>
      <c r="AW120" s="344"/>
      <c r="AX120" s="344"/>
      <c r="AY120" s="344"/>
      <c r="AZ120" s="344"/>
      <c r="BA120" s="344"/>
      <c r="BB120" s="344"/>
      <c r="BC120" s="344"/>
      <c r="BD120" s="344"/>
      <c r="BE120" s="344"/>
      <c r="BF120" s="344"/>
      <c r="BG120" s="344"/>
      <c r="BH120" s="344"/>
      <c r="BI120" s="344"/>
      <c r="BJ120" s="344"/>
      <c r="BK120" s="344"/>
      <c r="BL120" s="344"/>
      <c r="BM120" s="344"/>
      <c r="BN120" s="344"/>
      <c r="BO120" s="344"/>
      <c r="BP120" s="344"/>
      <c r="BQ120" s="344"/>
      <c r="BR120" s="344"/>
      <c r="BS120" s="344"/>
      <c r="BT120" s="344"/>
      <c r="BU120" s="344"/>
      <c r="BV120" s="344"/>
      <c r="BW120" s="344"/>
      <c r="BX120" s="344"/>
      <c r="BY120" s="344"/>
      <c r="BZ120" s="344"/>
      <c r="CA120" s="345"/>
      <c r="CB120" s="346" t="s">
        <v>450</v>
      </c>
      <c r="CE120" s="339">
        <f t="shared" si="30"/>
        <v>0</v>
      </c>
      <c r="CF120" s="340" t="str">
        <f t="shared" si="31"/>
        <v>-</v>
      </c>
    </row>
    <row r="121" spans="2:84" s="245" customFormat="1" ht="12.75" customHeight="1" x14ac:dyDescent="0.3">
      <c r="B121" s="287" t="s">
        <v>303</v>
      </c>
      <c r="C121" s="355" t="s">
        <v>304</v>
      </c>
      <c r="D121" s="342">
        <f>'Forma 2'!$F$118</f>
        <v>0</v>
      </c>
      <c r="E121" s="343"/>
      <c r="F121" s="344"/>
      <c r="G121" s="344"/>
      <c r="H121" s="344"/>
      <c r="I121" s="344"/>
      <c r="J121" s="344"/>
      <c r="K121" s="344"/>
      <c r="L121" s="344"/>
      <c r="M121" s="344"/>
      <c r="N121" s="344"/>
      <c r="O121" s="344"/>
      <c r="P121" s="344"/>
      <c r="Q121" s="344"/>
      <c r="R121" s="344"/>
      <c r="S121" s="344"/>
      <c r="T121" s="344"/>
      <c r="U121" s="344"/>
      <c r="V121" s="344"/>
      <c r="W121" s="344"/>
      <c r="X121" s="344"/>
      <c r="Y121" s="344"/>
      <c r="Z121" s="344"/>
      <c r="AA121" s="344"/>
      <c r="AB121" s="344"/>
      <c r="AC121" s="344"/>
      <c r="AD121" s="344"/>
      <c r="AE121" s="344"/>
      <c r="AF121" s="344"/>
      <c r="AG121" s="344"/>
      <c r="AH121" s="344"/>
      <c r="AI121" s="344"/>
      <c r="AJ121" s="344"/>
      <c r="AK121" s="344"/>
      <c r="AL121" s="344"/>
      <c r="AM121" s="344"/>
      <c r="AN121" s="344"/>
      <c r="AO121" s="344"/>
      <c r="AP121" s="344"/>
      <c r="AQ121" s="344"/>
      <c r="AR121" s="344"/>
      <c r="AS121" s="344"/>
      <c r="AT121" s="344"/>
      <c r="AU121" s="344"/>
      <c r="AV121" s="344"/>
      <c r="AW121" s="344"/>
      <c r="AX121" s="344"/>
      <c r="AY121" s="344"/>
      <c r="AZ121" s="344"/>
      <c r="BA121" s="344"/>
      <c r="BB121" s="344"/>
      <c r="BC121" s="344"/>
      <c r="BD121" s="344"/>
      <c r="BE121" s="344"/>
      <c r="BF121" s="344"/>
      <c r="BG121" s="344"/>
      <c r="BH121" s="344"/>
      <c r="BI121" s="344"/>
      <c r="BJ121" s="344"/>
      <c r="BK121" s="344"/>
      <c r="BL121" s="344"/>
      <c r="BM121" s="344"/>
      <c r="BN121" s="344"/>
      <c r="BO121" s="344"/>
      <c r="BP121" s="344"/>
      <c r="BQ121" s="344"/>
      <c r="BR121" s="344"/>
      <c r="BS121" s="344"/>
      <c r="BT121" s="344"/>
      <c r="BU121" s="344"/>
      <c r="BV121" s="344"/>
      <c r="BW121" s="344"/>
      <c r="BX121" s="344"/>
      <c r="BY121" s="344"/>
      <c r="BZ121" s="344"/>
      <c r="CA121" s="345"/>
      <c r="CB121" s="346" t="s">
        <v>450</v>
      </c>
      <c r="CE121" s="339">
        <f t="shared" si="30"/>
        <v>0</v>
      </c>
      <c r="CF121" s="340" t="str">
        <f t="shared" si="31"/>
        <v>-</v>
      </c>
    </row>
    <row r="122" spans="2:84" s="245" customFormat="1" ht="12.75" customHeight="1" x14ac:dyDescent="0.3">
      <c r="B122" s="287" t="s">
        <v>305</v>
      </c>
      <c r="C122" s="355" t="s">
        <v>306</v>
      </c>
      <c r="D122" s="342">
        <f>'Forma 2'!$F$119</f>
        <v>0</v>
      </c>
      <c r="E122" s="343"/>
      <c r="F122" s="344"/>
      <c r="G122" s="344"/>
      <c r="H122" s="344"/>
      <c r="I122" s="344"/>
      <c r="J122" s="344"/>
      <c r="K122" s="344"/>
      <c r="L122" s="344"/>
      <c r="M122" s="344"/>
      <c r="N122" s="344"/>
      <c r="O122" s="344"/>
      <c r="P122" s="344"/>
      <c r="Q122" s="344"/>
      <c r="R122" s="344"/>
      <c r="S122" s="344"/>
      <c r="T122" s="344"/>
      <c r="U122" s="344"/>
      <c r="V122" s="344"/>
      <c r="W122" s="344"/>
      <c r="X122" s="344"/>
      <c r="Y122" s="344"/>
      <c r="Z122" s="344"/>
      <c r="AA122" s="344"/>
      <c r="AB122" s="344"/>
      <c r="AC122" s="344"/>
      <c r="AD122" s="344"/>
      <c r="AE122" s="344"/>
      <c r="AF122" s="344"/>
      <c r="AG122" s="344"/>
      <c r="AH122" s="344"/>
      <c r="AI122" s="344"/>
      <c r="AJ122" s="344"/>
      <c r="AK122" s="344"/>
      <c r="AL122" s="344"/>
      <c r="AM122" s="344"/>
      <c r="AN122" s="344"/>
      <c r="AO122" s="344"/>
      <c r="AP122" s="344"/>
      <c r="AQ122" s="344"/>
      <c r="AR122" s="344"/>
      <c r="AS122" s="344"/>
      <c r="AT122" s="344"/>
      <c r="AU122" s="344"/>
      <c r="AV122" s="344"/>
      <c r="AW122" s="344"/>
      <c r="AX122" s="344"/>
      <c r="AY122" s="344"/>
      <c r="AZ122" s="344"/>
      <c r="BA122" s="344"/>
      <c r="BB122" s="344"/>
      <c r="BC122" s="344"/>
      <c r="BD122" s="344"/>
      <c r="BE122" s="344"/>
      <c r="BF122" s="344"/>
      <c r="BG122" s="344"/>
      <c r="BH122" s="344"/>
      <c r="BI122" s="344"/>
      <c r="BJ122" s="344"/>
      <c r="BK122" s="344"/>
      <c r="BL122" s="344"/>
      <c r="BM122" s="344"/>
      <c r="BN122" s="344"/>
      <c r="BO122" s="344"/>
      <c r="BP122" s="344"/>
      <c r="BQ122" s="344"/>
      <c r="BR122" s="344"/>
      <c r="BS122" s="344"/>
      <c r="BT122" s="344"/>
      <c r="BU122" s="344"/>
      <c r="BV122" s="344"/>
      <c r="BW122" s="344"/>
      <c r="BX122" s="344"/>
      <c r="BY122" s="344"/>
      <c r="BZ122" s="344"/>
      <c r="CA122" s="345"/>
      <c r="CB122" s="346" t="s">
        <v>450</v>
      </c>
      <c r="CE122" s="339">
        <f t="shared" si="30"/>
        <v>0</v>
      </c>
      <c r="CF122" s="340" t="str">
        <f t="shared" si="31"/>
        <v>-</v>
      </c>
    </row>
    <row r="123" spans="2:84" s="245" customFormat="1" ht="12.75" customHeight="1" x14ac:dyDescent="0.3">
      <c r="B123" s="287" t="s">
        <v>307</v>
      </c>
      <c r="C123" s="355" t="s">
        <v>308</v>
      </c>
      <c r="D123" s="342">
        <f>'Forma 2'!$F$120</f>
        <v>0</v>
      </c>
      <c r="E123" s="343"/>
      <c r="F123" s="344"/>
      <c r="G123" s="344"/>
      <c r="H123" s="344"/>
      <c r="I123" s="344"/>
      <c r="J123" s="344"/>
      <c r="K123" s="344"/>
      <c r="L123" s="344"/>
      <c r="M123" s="344"/>
      <c r="N123" s="344"/>
      <c r="O123" s="344"/>
      <c r="P123" s="344"/>
      <c r="Q123" s="344"/>
      <c r="R123" s="344"/>
      <c r="S123" s="344"/>
      <c r="T123" s="344"/>
      <c r="U123" s="344"/>
      <c r="V123" s="344"/>
      <c r="W123" s="344"/>
      <c r="X123" s="344"/>
      <c r="Y123" s="344"/>
      <c r="Z123" s="344"/>
      <c r="AA123" s="344"/>
      <c r="AB123" s="344"/>
      <c r="AC123" s="344"/>
      <c r="AD123" s="344"/>
      <c r="AE123" s="344"/>
      <c r="AF123" s="344"/>
      <c r="AG123" s="344"/>
      <c r="AH123" s="344"/>
      <c r="AI123" s="344"/>
      <c r="AJ123" s="344"/>
      <c r="AK123" s="344"/>
      <c r="AL123" s="344"/>
      <c r="AM123" s="344"/>
      <c r="AN123" s="344"/>
      <c r="AO123" s="344"/>
      <c r="AP123" s="344"/>
      <c r="AQ123" s="344"/>
      <c r="AR123" s="344"/>
      <c r="AS123" s="344"/>
      <c r="AT123" s="344"/>
      <c r="AU123" s="344"/>
      <c r="AV123" s="344"/>
      <c r="AW123" s="344"/>
      <c r="AX123" s="344"/>
      <c r="AY123" s="344"/>
      <c r="AZ123" s="344"/>
      <c r="BA123" s="344"/>
      <c r="BB123" s="344"/>
      <c r="BC123" s="344"/>
      <c r="BD123" s="344"/>
      <c r="BE123" s="344"/>
      <c r="BF123" s="344"/>
      <c r="BG123" s="344"/>
      <c r="BH123" s="344"/>
      <c r="BI123" s="344"/>
      <c r="BJ123" s="344"/>
      <c r="BK123" s="344"/>
      <c r="BL123" s="344"/>
      <c r="BM123" s="344"/>
      <c r="BN123" s="344"/>
      <c r="BO123" s="344"/>
      <c r="BP123" s="344"/>
      <c r="BQ123" s="344"/>
      <c r="BR123" s="344"/>
      <c r="BS123" s="344"/>
      <c r="BT123" s="344"/>
      <c r="BU123" s="344"/>
      <c r="BV123" s="344"/>
      <c r="BW123" s="344"/>
      <c r="BX123" s="344"/>
      <c r="BY123" s="344"/>
      <c r="BZ123" s="344"/>
      <c r="CA123" s="345"/>
      <c r="CB123" s="346" t="s">
        <v>450</v>
      </c>
      <c r="CE123" s="339">
        <f t="shared" si="30"/>
        <v>0</v>
      </c>
      <c r="CF123" s="340" t="str">
        <f t="shared" si="31"/>
        <v>-</v>
      </c>
    </row>
    <row r="124" spans="2:84" s="245" customFormat="1" ht="12.75" customHeight="1" x14ac:dyDescent="0.3">
      <c r="B124" s="287" t="s">
        <v>309</v>
      </c>
      <c r="C124" s="355" t="s">
        <v>310</v>
      </c>
      <c r="D124" s="342">
        <f>'Forma 2'!$F$121</f>
        <v>0</v>
      </c>
      <c r="E124" s="343"/>
      <c r="F124" s="344"/>
      <c r="G124" s="344"/>
      <c r="H124" s="344"/>
      <c r="I124" s="344"/>
      <c r="J124" s="344"/>
      <c r="K124" s="344"/>
      <c r="L124" s="344"/>
      <c r="M124" s="344"/>
      <c r="N124" s="344"/>
      <c r="O124" s="344"/>
      <c r="P124" s="344"/>
      <c r="Q124" s="344"/>
      <c r="R124" s="344"/>
      <c r="S124" s="344"/>
      <c r="T124" s="344"/>
      <c r="U124" s="344"/>
      <c r="V124" s="344"/>
      <c r="W124" s="344"/>
      <c r="X124" s="344"/>
      <c r="Y124" s="344"/>
      <c r="Z124" s="344"/>
      <c r="AA124" s="344"/>
      <c r="AB124" s="344"/>
      <c r="AC124" s="344"/>
      <c r="AD124" s="344"/>
      <c r="AE124" s="344"/>
      <c r="AF124" s="344"/>
      <c r="AG124" s="344"/>
      <c r="AH124" s="344"/>
      <c r="AI124" s="344"/>
      <c r="AJ124" s="344"/>
      <c r="AK124" s="344"/>
      <c r="AL124" s="344"/>
      <c r="AM124" s="344"/>
      <c r="AN124" s="344"/>
      <c r="AO124" s="344"/>
      <c r="AP124" s="344"/>
      <c r="AQ124" s="344"/>
      <c r="AR124" s="344"/>
      <c r="AS124" s="344"/>
      <c r="AT124" s="344"/>
      <c r="AU124" s="344"/>
      <c r="AV124" s="344"/>
      <c r="AW124" s="344"/>
      <c r="AX124" s="344"/>
      <c r="AY124" s="344"/>
      <c r="AZ124" s="344"/>
      <c r="BA124" s="344"/>
      <c r="BB124" s="344"/>
      <c r="BC124" s="344"/>
      <c r="BD124" s="344"/>
      <c r="BE124" s="344"/>
      <c r="BF124" s="344"/>
      <c r="BG124" s="344"/>
      <c r="BH124" s="344"/>
      <c r="BI124" s="344"/>
      <c r="BJ124" s="344"/>
      <c r="BK124" s="344"/>
      <c r="BL124" s="344"/>
      <c r="BM124" s="344"/>
      <c r="BN124" s="344"/>
      <c r="BO124" s="344"/>
      <c r="BP124" s="344"/>
      <c r="BQ124" s="344"/>
      <c r="BR124" s="344"/>
      <c r="BS124" s="344"/>
      <c r="BT124" s="344"/>
      <c r="BU124" s="344"/>
      <c r="BV124" s="344"/>
      <c r="BW124" s="344"/>
      <c r="BX124" s="344"/>
      <c r="BY124" s="344"/>
      <c r="BZ124" s="344"/>
      <c r="CA124" s="345"/>
      <c r="CB124" s="346" t="s">
        <v>450</v>
      </c>
      <c r="CE124" s="339">
        <f t="shared" si="30"/>
        <v>0</v>
      </c>
      <c r="CF124" s="340" t="str">
        <f t="shared" si="31"/>
        <v>-</v>
      </c>
    </row>
    <row r="125" spans="2:84" s="245" customFormat="1" ht="12.75" customHeight="1" x14ac:dyDescent="0.3">
      <c r="B125" s="287" t="s">
        <v>311</v>
      </c>
      <c r="C125" s="355" t="s">
        <v>312</v>
      </c>
      <c r="D125" s="342">
        <f>'Forma 2'!$F$122</f>
        <v>0</v>
      </c>
      <c r="E125" s="343"/>
      <c r="F125" s="344"/>
      <c r="G125" s="344"/>
      <c r="H125" s="344"/>
      <c r="I125" s="344"/>
      <c r="J125" s="344"/>
      <c r="K125" s="344"/>
      <c r="L125" s="344"/>
      <c r="M125" s="344"/>
      <c r="N125" s="344"/>
      <c r="O125" s="344"/>
      <c r="P125" s="344"/>
      <c r="Q125" s="344"/>
      <c r="R125" s="344"/>
      <c r="S125" s="344"/>
      <c r="T125" s="344"/>
      <c r="U125" s="344"/>
      <c r="V125" s="344"/>
      <c r="W125" s="344"/>
      <c r="X125" s="344"/>
      <c r="Y125" s="344"/>
      <c r="Z125" s="344"/>
      <c r="AA125" s="344"/>
      <c r="AB125" s="344"/>
      <c r="AC125" s="344"/>
      <c r="AD125" s="344"/>
      <c r="AE125" s="344"/>
      <c r="AF125" s="344"/>
      <c r="AG125" s="344"/>
      <c r="AH125" s="344"/>
      <c r="AI125" s="344"/>
      <c r="AJ125" s="344"/>
      <c r="AK125" s="344"/>
      <c r="AL125" s="344"/>
      <c r="AM125" s="344"/>
      <c r="AN125" s="344"/>
      <c r="AO125" s="344"/>
      <c r="AP125" s="344"/>
      <c r="AQ125" s="344"/>
      <c r="AR125" s="344"/>
      <c r="AS125" s="344"/>
      <c r="AT125" s="344"/>
      <c r="AU125" s="344"/>
      <c r="AV125" s="344"/>
      <c r="AW125" s="344"/>
      <c r="AX125" s="344"/>
      <c r="AY125" s="344"/>
      <c r="AZ125" s="344"/>
      <c r="BA125" s="344"/>
      <c r="BB125" s="344"/>
      <c r="BC125" s="344"/>
      <c r="BD125" s="344"/>
      <c r="BE125" s="344"/>
      <c r="BF125" s="344"/>
      <c r="BG125" s="344"/>
      <c r="BH125" s="344"/>
      <c r="BI125" s="344"/>
      <c r="BJ125" s="344"/>
      <c r="BK125" s="344"/>
      <c r="BL125" s="344"/>
      <c r="BM125" s="344"/>
      <c r="BN125" s="344"/>
      <c r="BO125" s="344"/>
      <c r="BP125" s="344"/>
      <c r="BQ125" s="344"/>
      <c r="BR125" s="344"/>
      <c r="BS125" s="344"/>
      <c r="BT125" s="344"/>
      <c r="BU125" s="344"/>
      <c r="BV125" s="344"/>
      <c r="BW125" s="344"/>
      <c r="BX125" s="344"/>
      <c r="BY125" s="344"/>
      <c r="BZ125" s="344"/>
      <c r="CA125" s="345"/>
      <c r="CE125" s="339">
        <f t="shared" si="30"/>
        <v>0</v>
      </c>
      <c r="CF125" s="340" t="str">
        <f t="shared" si="31"/>
        <v>-</v>
      </c>
    </row>
    <row r="126" spans="2:84" s="245" customFormat="1" ht="12.75" customHeight="1" x14ac:dyDescent="0.3">
      <c r="B126" s="287" t="s">
        <v>313</v>
      </c>
      <c r="C126" s="358" t="s">
        <v>314</v>
      </c>
      <c r="D126" s="342">
        <f>'Forma 2'!$F$123</f>
        <v>0</v>
      </c>
      <c r="E126" s="343"/>
      <c r="F126" s="344"/>
      <c r="G126" s="344"/>
      <c r="H126" s="344"/>
      <c r="I126" s="344"/>
      <c r="J126" s="344"/>
      <c r="K126" s="344"/>
      <c r="L126" s="344"/>
      <c r="M126" s="344"/>
      <c r="N126" s="344"/>
      <c r="O126" s="344"/>
      <c r="P126" s="344"/>
      <c r="Q126" s="344"/>
      <c r="R126" s="344"/>
      <c r="S126" s="344"/>
      <c r="T126" s="344"/>
      <c r="U126" s="344"/>
      <c r="V126" s="344"/>
      <c r="W126" s="344"/>
      <c r="X126" s="344"/>
      <c r="Y126" s="344"/>
      <c r="Z126" s="344"/>
      <c r="AA126" s="344"/>
      <c r="AB126" s="344"/>
      <c r="AC126" s="344"/>
      <c r="AD126" s="344"/>
      <c r="AE126" s="344"/>
      <c r="AF126" s="344"/>
      <c r="AG126" s="344"/>
      <c r="AH126" s="344"/>
      <c r="AI126" s="344"/>
      <c r="AJ126" s="344"/>
      <c r="AK126" s="344"/>
      <c r="AL126" s="344"/>
      <c r="AM126" s="344"/>
      <c r="AN126" s="344"/>
      <c r="AO126" s="344"/>
      <c r="AP126" s="344"/>
      <c r="AQ126" s="344"/>
      <c r="AR126" s="344"/>
      <c r="AS126" s="344"/>
      <c r="AT126" s="344"/>
      <c r="AU126" s="344"/>
      <c r="AV126" s="344"/>
      <c r="AW126" s="344"/>
      <c r="AX126" s="344"/>
      <c r="AY126" s="344"/>
      <c r="AZ126" s="344"/>
      <c r="BA126" s="344"/>
      <c r="BB126" s="344"/>
      <c r="BC126" s="344"/>
      <c r="BD126" s="344"/>
      <c r="BE126" s="344"/>
      <c r="BF126" s="344"/>
      <c r="BG126" s="344"/>
      <c r="BH126" s="344"/>
      <c r="BI126" s="344"/>
      <c r="BJ126" s="344"/>
      <c r="BK126" s="344"/>
      <c r="BL126" s="344"/>
      <c r="BM126" s="344"/>
      <c r="BN126" s="344"/>
      <c r="BO126" s="344"/>
      <c r="BP126" s="344"/>
      <c r="BQ126" s="344"/>
      <c r="BR126" s="344"/>
      <c r="BS126" s="344"/>
      <c r="BT126" s="344"/>
      <c r="BU126" s="344"/>
      <c r="BV126" s="344"/>
      <c r="BW126" s="344"/>
      <c r="BX126" s="344"/>
      <c r="BY126" s="344"/>
      <c r="BZ126" s="344"/>
      <c r="CA126" s="345"/>
      <c r="CB126" s="346" t="s">
        <v>450</v>
      </c>
      <c r="CE126" s="339">
        <f t="shared" si="30"/>
        <v>0</v>
      </c>
      <c r="CF126" s="340" t="str">
        <f t="shared" si="31"/>
        <v>-</v>
      </c>
    </row>
    <row r="127" spans="2:84" s="245" customFormat="1" ht="12.75" customHeight="1" x14ac:dyDescent="0.3">
      <c r="B127" s="287" t="s">
        <v>315</v>
      </c>
      <c r="C127" s="358" t="s">
        <v>142</v>
      </c>
      <c r="D127" s="342">
        <f>'Forma 2'!$F$124</f>
        <v>0</v>
      </c>
      <c r="E127" s="343"/>
      <c r="F127" s="344"/>
      <c r="G127" s="344"/>
      <c r="H127" s="344"/>
      <c r="I127" s="344"/>
      <c r="J127" s="344"/>
      <c r="K127" s="344"/>
      <c r="L127" s="344"/>
      <c r="M127" s="344"/>
      <c r="N127" s="344"/>
      <c r="O127" s="344"/>
      <c r="P127" s="344"/>
      <c r="Q127" s="344"/>
      <c r="R127" s="344"/>
      <c r="S127" s="344"/>
      <c r="T127" s="344"/>
      <c r="U127" s="344"/>
      <c r="V127" s="344"/>
      <c r="W127" s="344"/>
      <c r="X127" s="344"/>
      <c r="Y127" s="344"/>
      <c r="Z127" s="344"/>
      <c r="AA127" s="344"/>
      <c r="AB127" s="344"/>
      <c r="AC127" s="344"/>
      <c r="AD127" s="344"/>
      <c r="AE127" s="344"/>
      <c r="AF127" s="344"/>
      <c r="AG127" s="344"/>
      <c r="AH127" s="344"/>
      <c r="AI127" s="344"/>
      <c r="AJ127" s="344"/>
      <c r="AK127" s="344"/>
      <c r="AL127" s="344"/>
      <c r="AM127" s="344"/>
      <c r="AN127" s="344"/>
      <c r="AO127" s="344"/>
      <c r="AP127" s="344"/>
      <c r="AQ127" s="344"/>
      <c r="AR127" s="344"/>
      <c r="AS127" s="344"/>
      <c r="AT127" s="344"/>
      <c r="AU127" s="344"/>
      <c r="AV127" s="344"/>
      <c r="AW127" s="344"/>
      <c r="AX127" s="344"/>
      <c r="AY127" s="344"/>
      <c r="AZ127" s="344"/>
      <c r="BA127" s="344"/>
      <c r="BB127" s="344"/>
      <c r="BC127" s="344"/>
      <c r="BD127" s="344"/>
      <c r="BE127" s="344"/>
      <c r="BF127" s="344"/>
      <c r="BG127" s="344"/>
      <c r="BH127" s="344"/>
      <c r="BI127" s="344"/>
      <c r="BJ127" s="344"/>
      <c r="BK127" s="344"/>
      <c r="BL127" s="344"/>
      <c r="BM127" s="344"/>
      <c r="BN127" s="344"/>
      <c r="BO127" s="344"/>
      <c r="BP127" s="344"/>
      <c r="BQ127" s="344"/>
      <c r="BR127" s="344"/>
      <c r="BS127" s="344"/>
      <c r="BT127" s="344"/>
      <c r="BU127" s="344"/>
      <c r="BV127" s="344"/>
      <c r="BW127" s="344"/>
      <c r="BX127" s="344"/>
      <c r="BY127" s="344"/>
      <c r="BZ127" s="344"/>
      <c r="CA127" s="345"/>
      <c r="CB127" s="346" t="s">
        <v>450</v>
      </c>
      <c r="CE127" s="339">
        <f t="shared" si="30"/>
        <v>0</v>
      </c>
      <c r="CF127" s="340" t="str">
        <f t="shared" si="31"/>
        <v>-</v>
      </c>
    </row>
    <row r="128" spans="2:84" s="245" customFormat="1" ht="12.75" customHeight="1" x14ac:dyDescent="0.3">
      <c r="B128" s="287" t="s">
        <v>316</v>
      </c>
      <c r="C128" s="358" t="s">
        <v>142</v>
      </c>
      <c r="D128" s="342">
        <f>'Forma 2'!$F$125</f>
        <v>0</v>
      </c>
      <c r="E128" s="343"/>
      <c r="F128" s="344"/>
      <c r="G128" s="344"/>
      <c r="H128" s="344"/>
      <c r="I128" s="344"/>
      <c r="J128" s="344"/>
      <c r="K128" s="344"/>
      <c r="L128" s="344"/>
      <c r="M128" s="344"/>
      <c r="N128" s="344"/>
      <c r="O128" s="344"/>
      <c r="P128" s="344"/>
      <c r="Q128" s="344"/>
      <c r="R128" s="344"/>
      <c r="S128" s="344"/>
      <c r="T128" s="344"/>
      <c r="U128" s="344"/>
      <c r="V128" s="344"/>
      <c r="W128" s="344"/>
      <c r="X128" s="344"/>
      <c r="Y128" s="344"/>
      <c r="Z128" s="344"/>
      <c r="AA128" s="344"/>
      <c r="AB128" s="344"/>
      <c r="AC128" s="344"/>
      <c r="AD128" s="344"/>
      <c r="AE128" s="344"/>
      <c r="AF128" s="344"/>
      <c r="AG128" s="344"/>
      <c r="AH128" s="344"/>
      <c r="AI128" s="344"/>
      <c r="AJ128" s="344"/>
      <c r="AK128" s="344"/>
      <c r="AL128" s="344"/>
      <c r="AM128" s="344"/>
      <c r="AN128" s="344"/>
      <c r="AO128" s="344"/>
      <c r="AP128" s="344"/>
      <c r="AQ128" s="344"/>
      <c r="AR128" s="344"/>
      <c r="AS128" s="344"/>
      <c r="AT128" s="344"/>
      <c r="AU128" s="344"/>
      <c r="AV128" s="344"/>
      <c r="AW128" s="344"/>
      <c r="AX128" s="344"/>
      <c r="AY128" s="344"/>
      <c r="AZ128" s="344"/>
      <c r="BA128" s="344"/>
      <c r="BB128" s="344"/>
      <c r="BC128" s="344"/>
      <c r="BD128" s="344"/>
      <c r="BE128" s="344"/>
      <c r="BF128" s="344"/>
      <c r="BG128" s="344"/>
      <c r="BH128" s="344"/>
      <c r="BI128" s="344"/>
      <c r="BJ128" s="344"/>
      <c r="BK128" s="344"/>
      <c r="BL128" s="344"/>
      <c r="BM128" s="344"/>
      <c r="BN128" s="344"/>
      <c r="BO128" s="344"/>
      <c r="BP128" s="344"/>
      <c r="BQ128" s="344"/>
      <c r="BR128" s="344"/>
      <c r="BS128" s="344"/>
      <c r="BT128" s="344"/>
      <c r="BU128" s="344"/>
      <c r="BV128" s="344"/>
      <c r="BW128" s="344"/>
      <c r="BX128" s="344"/>
      <c r="BY128" s="344"/>
      <c r="BZ128" s="344"/>
      <c r="CA128" s="345"/>
      <c r="CB128" s="346" t="s">
        <v>450</v>
      </c>
      <c r="CE128" s="339">
        <f t="shared" si="30"/>
        <v>0</v>
      </c>
      <c r="CF128" s="340" t="str">
        <f t="shared" si="31"/>
        <v>-</v>
      </c>
    </row>
    <row r="129" spans="2:84" s="245" customFormat="1" ht="12.75" customHeight="1" x14ac:dyDescent="0.3">
      <c r="B129" s="287" t="s">
        <v>317</v>
      </c>
      <c r="C129" s="358" t="s">
        <v>142</v>
      </c>
      <c r="D129" s="342">
        <f>'Forma 2'!$F$126</f>
        <v>0</v>
      </c>
      <c r="E129" s="343"/>
      <c r="F129" s="344"/>
      <c r="G129" s="344"/>
      <c r="H129" s="344"/>
      <c r="I129" s="344"/>
      <c r="J129" s="344"/>
      <c r="K129" s="344"/>
      <c r="L129" s="344"/>
      <c r="M129" s="344"/>
      <c r="N129" s="344"/>
      <c r="O129" s="344"/>
      <c r="P129" s="344"/>
      <c r="Q129" s="344"/>
      <c r="R129" s="344"/>
      <c r="S129" s="344"/>
      <c r="T129" s="344"/>
      <c r="U129" s="344"/>
      <c r="V129" s="344"/>
      <c r="W129" s="344"/>
      <c r="X129" s="344"/>
      <c r="Y129" s="344"/>
      <c r="Z129" s="344"/>
      <c r="AA129" s="344"/>
      <c r="AB129" s="344"/>
      <c r="AC129" s="344"/>
      <c r="AD129" s="344"/>
      <c r="AE129" s="344"/>
      <c r="AF129" s="344"/>
      <c r="AG129" s="344"/>
      <c r="AH129" s="344"/>
      <c r="AI129" s="344"/>
      <c r="AJ129" s="344"/>
      <c r="AK129" s="344"/>
      <c r="AL129" s="344"/>
      <c r="AM129" s="344"/>
      <c r="AN129" s="344"/>
      <c r="AO129" s="344"/>
      <c r="AP129" s="344"/>
      <c r="AQ129" s="344"/>
      <c r="AR129" s="344"/>
      <c r="AS129" s="344"/>
      <c r="AT129" s="344"/>
      <c r="AU129" s="344"/>
      <c r="AV129" s="344"/>
      <c r="AW129" s="344"/>
      <c r="AX129" s="344"/>
      <c r="AY129" s="344"/>
      <c r="AZ129" s="344"/>
      <c r="BA129" s="344"/>
      <c r="BB129" s="344"/>
      <c r="BC129" s="344"/>
      <c r="BD129" s="344"/>
      <c r="BE129" s="344"/>
      <c r="BF129" s="344"/>
      <c r="BG129" s="344"/>
      <c r="BH129" s="344"/>
      <c r="BI129" s="344"/>
      <c r="BJ129" s="344"/>
      <c r="BK129" s="344"/>
      <c r="BL129" s="344"/>
      <c r="BM129" s="344"/>
      <c r="BN129" s="344"/>
      <c r="BO129" s="344"/>
      <c r="BP129" s="344"/>
      <c r="BQ129" s="344"/>
      <c r="BR129" s="344"/>
      <c r="BS129" s="344"/>
      <c r="BT129" s="344"/>
      <c r="BU129" s="344"/>
      <c r="BV129" s="344"/>
      <c r="BW129" s="344"/>
      <c r="BX129" s="344"/>
      <c r="BY129" s="344"/>
      <c r="BZ129" s="344"/>
      <c r="CA129" s="345"/>
      <c r="CB129" s="346" t="s">
        <v>450</v>
      </c>
      <c r="CE129" s="339">
        <f t="shared" si="30"/>
        <v>0</v>
      </c>
      <c r="CF129" s="340" t="str">
        <f t="shared" si="31"/>
        <v>-</v>
      </c>
    </row>
    <row r="130" spans="2:84" s="245" customFormat="1" ht="12.75" customHeight="1" x14ac:dyDescent="0.3">
      <c r="B130" s="271" t="s">
        <v>318</v>
      </c>
      <c r="C130" s="357" t="s">
        <v>319</v>
      </c>
      <c r="D130" s="342">
        <f>'Forma 2'!$F$127</f>
        <v>0</v>
      </c>
      <c r="E130" s="350">
        <f t="shared" ref="E130:AJ130" si="35">SUM(E131:E137)</f>
        <v>0</v>
      </c>
      <c r="F130" s="351">
        <f t="shared" si="35"/>
        <v>0</v>
      </c>
      <c r="G130" s="351">
        <f t="shared" si="35"/>
        <v>0</v>
      </c>
      <c r="H130" s="351">
        <f t="shared" si="35"/>
        <v>0</v>
      </c>
      <c r="I130" s="351">
        <f t="shared" si="35"/>
        <v>0</v>
      </c>
      <c r="J130" s="351">
        <f t="shared" si="35"/>
        <v>0</v>
      </c>
      <c r="K130" s="351">
        <f t="shared" si="35"/>
        <v>0</v>
      </c>
      <c r="L130" s="351">
        <f t="shared" si="35"/>
        <v>0</v>
      </c>
      <c r="M130" s="351">
        <f t="shared" si="35"/>
        <v>0</v>
      </c>
      <c r="N130" s="351">
        <f t="shared" si="35"/>
        <v>0</v>
      </c>
      <c r="O130" s="351">
        <f t="shared" si="35"/>
        <v>0</v>
      </c>
      <c r="P130" s="351">
        <f t="shared" si="35"/>
        <v>0</v>
      </c>
      <c r="Q130" s="351">
        <f t="shared" si="35"/>
        <v>0</v>
      </c>
      <c r="R130" s="351">
        <f t="shared" si="35"/>
        <v>0</v>
      </c>
      <c r="S130" s="351">
        <f t="shared" si="35"/>
        <v>0</v>
      </c>
      <c r="T130" s="351">
        <f t="shared" si="35"/>
        <v>0</v>
      </c>
      <c r="U130" s="351">
        <f t="shared" si="35"/>
        <v>0</v>
      </c>
      <c r="V130" s="351">
        <f t="shared" si="35"/>
        <v>0</v>
      </c>
      <c r="W130" s="351">
        <f t="shared" si="35"/>
        <v>0</v>
      </c>
      <c r="X130" s="351">
        <f t="shared" si="35"/>
        <v>0</v>
      </c>
      <c r="Y130" s="351">
        <f t="shared" si="35"/>
        <v>0</v>
      </c>
      <c r="Z130" s="351">
        <f t="shared" si="35"/>
        <v>0</v>
      </c>
      <c r="AA130" s="351">
        <f t="shared" si="35"/>
        <v>0</v>
      </c>
      <c r="AB130" s="351">
        <f t="shared" si="35"/>
        <v>0</v>
      </c>
      <c r="AC130" s="351">
        <f t="shared" si="35"/>
        <v>0</v>
      </c>
      <c r="AD130" s="351">
        <f t="shared" si="35"/>
        <v>0</v>
      </c>
      <c r="AE130" s="351">
        <f t="shared" si="35"/>
        <v>0</v>
      </c>
      <c r="AF130" s="351">
        <f t="shared" si="35"/>
        <v>0</v>
      </c>
      <c r="AG130" s="351">
        <f t="shared" si="35"/>
        <v>0</v>
      </c>
      <c r="AH130" s="351">
        <f t="shared" si="35"/>
        <v>0</v>
      </c>
      <c r="AI130" s="351">
        <f t="shared" si="35"/>
        <v>0</v>
      </c>
      <c r="AJ130" s="351">
        <f t="shared" si="35"/>
        <v>0</v>
      </c>
      <c r="AK130" s="352">
        <f t="shared" ref="AK130:BP130" si="36">SUM(AK131:AK137)</f>
        <v>0</v>
      </c>
      <c r="AL130" s="352">
        <f t="shared" si="36"/>
        <v>0</v>
      </c>
      <c r="AM130" s="352">
        <f t="shared" si="36"/>
        <v>0</v>
      </c>
      <c r="AN130" s="352">
        <f t="shared" si="36"/>
        <v>0</v>
      </c>
      <c r="AO130" s="351">
        <f t="shared" si="36"/>
        <v>0</v>
      </c>
      <c r="AP130" s="352">
        <f t="shared" si="36"/>
        <v>0</v>
      </c>
      <c r="AQ130" s="352">
        <f t="shared" si="36"/>
        <v>0</v>
      </c>
      <c r="AR130" s="352">
        <f t="shared" si="36"/>
        <v>0</v>
      </c>
      <c r="AS130" s="351">
        <f t="shared" si="36"/>
        <v>0</v>
      </c>
      <c r="AT130" s="351">
        <f t="shared" si="36"/>
        <v>0</v>
      </c>
      <c r="AU130" s="352">
        <f t="shared" si="36"/>
        <v>0</v>
      </c>
      <c r="AV130" s="352">
        <f t="shared" si="36"/>
        <v>0</v>
      </c>
      <c r="AW130" s="352">
        <f t="shared" si="36"/>
        <v>0</v>
      </c>
      <c r="AX130" s="351">
        <f t="shared" si="36"/>
        <v>0</v>
      </c>
      <c r="AY130" s="351">
        <f t="shared" si="36"/>
        <v>0</v>
      </c>
      <c r="AZ130" s="352">
        <f t="shared" si="36"/>
        <v>0</v>
      </c>
      <c r="BA130" s="352">
        <f t="shared" si="36"/>
        <v>0</v>
      </c>
      <c r="BB130" s="352">
        <f t="shared" si="36"/>
        <v>0</v>
      </c>
      <c r="BC130" s="351">
        <f t="shared" si="36"/>
        <v>0</v>
      </c>
      <c r="BD130" s="351">
        <f t="shared" si="36"/>
        <v>0</v>
      </c>
      <c r="BE130" s="352">
        <f t="shared" si="36"/>
        <v>0</v>
      </c>
      <c r="BF130" s="352">
        <f t="shared" si="36"/>
        <v>0</v>
      </c>
      <c r="BG130" s="352">
        <f t="shared" si="36"/>
        <v>0</v>
      </c>
      <c r="BH130" s="351">
        <f t="shared" si="36"/>
        <v>0</v>
      </c>
      <c r="BI130" s="351">
        <f t="shared" si="36"/>
        <v>0</v>
      </c>
      <c r="BJ130" s="352">
        <f t="shared" si="36"/>
        <v>0</v>
      </c>
      <c r="BK130" s="352">
        <f t="shared" si="36"/>
        <v>0</v>
      </c>
      <c r="BL130" s="352">
        <f t="shared" si="36"/>
        <v>0</v>
      </c>
      <c r="BM130" s="353">
        <f t="shared" si="36"/>
        <v>0</v>
      </c>
      <c r="BN130" s="351">
        <f t="shared" si="36"/>
        <v>0</v>
      </c>
      <c r="BO130" s="351">
        <f t="shared" si="36"/>
        <v>0</v>
      </c>
      <c r="BP130" s="351">
        <f t="shared" si="36"/>
        <v>0</v>
      </c>
      <c r="BQ130" s="351">
        <f t="shared" ref="BQ130:CA130" si="37">SUM(BQ131:BQ137)</f>
        <v>0</v>
      </c>
      <c r="BR130" s="351">
        <f t="shared" si="37"/>
        <v>0</v>
      </c>
      <c r="BS130" s="351">
        <f t="shared" si="37"/>
        <v>0</v>
      </c>
      <c r="BT130" s="351">
        <f t="shared" si="37"/>
        <v>0</v>
      </c>
      <c r="BU130" s="351">
        <f t="shared" si="37"/>
        <v>0</v>
      </c>
      <c r="BV130" s="351">
        <f t="shared" si="37"/>
        <v>0</v>
      </c>
      <c r="BW130" s="351">
        <f t="shared" si="37"/>
        <v>0</v>
      </c>
      <c r="BX130" s="351">
        <f t="shared" si="37"/>
        <v>0</v>
      </c>
      <c r="BY130" s="351">
        <f t="shared" si="37"/>
        <v>0</v>
      </c>
      <c r="BZ130" s="351">
        <f t="shared" si="37"/>
        <v>0</v>
      </c>
      <c r="CA130" s="354">
        <f t="shared" si="37"/>
        <v>0</v>
      </c>
      <c r="CB130" s="346" t="s">
        <v>450</v>
      </c>
      <c r="CE130" s="339">
        <f t="shared" si="30"/>
        <v>0</v>
      </c>
      <c r="CF130" s="340" t="str">
        <f t="shared" si="31"/>
        <v>-</v>
      </c>
    </row>
    <row r="131" spans="2:84" s="245" customFormat="1" ht="12.75" customHeight="1" x14ac:dyDescent="0.3">
      <c r="B131" s="260" t="s">
        <v>320</v>
      </c>
      <c r="C131" s="358" t="s">
        <v>321</v>
      </c>
      <c r="D131" s="342">
        <f>'Forma 2'!$F$128</f>
        <v>0</v>
      </c>
      <c r="E131" s="343"/>
      <c r="F131" s="344"/>
      <c r="G131" s="344"/>
      <c r="H131" s="344"/>
      <c r="I131" s="344"/>
      <c r="J131" s="344"/>
      <c r="K131" s="344"/>
      <c r="L131" s="344"/>
      <c r="M131" s="344"/>
      <c r="N131" s="344"/>
      <c r="O131" s="344"/>
      <c r="P131" s="344"/>
      <c r="Q131" s="344"/>
      <c r="R131" s="344"/>
      <c r="S131" s="344"/>
      <c r="T131" s="344"/>
      <c r="U131" s="344"/>
      <c r="V131" s="344"/>
      <c r="W131" s="344"/>
      <c r="X131" s="344"/>
      <c r="Y131" s="344"/>
      <c r="Z131" s="344"/>
      <c r="AA131" s="344"/>
      <c r="AB131" s="344"/>
      <c r="AC131" s="344"/>
      <c r="AD131" s="344"/>
      <c r="AE131" s="344"/>
      <c r="AF131" s="344"/>
      <c r="AG131" s="344"/>
      <c r="AH131" s="344"/>
      <c r="AI131" s="344"/>
      <c r="AJ131" s="344"/>
      <c r="AK131" s="344"/>
      <c r="AL131" s="344"/>
      <c r="AM131" s="344"/>
      <c r="AN131" s="344"/>
      <c r="AO131" s="344"/>
      <c r="AP131" s="344"/>
      <c r="AQ131" s="344"/>
      <c r="AR131" s="344"/>
      <c r="AS131" s="344"/>
      <c r="AT131" s="344"/>
      <c r="AU131" s="344"/>
      <c r="AV131" s="344"/>
      <c r="AW131" s="344"/>
      <c r="AX131" s="344"/>
      <c r="AY131" s="344"/>
      <c r="AZ131" s="344"/>
      <c r="BA131" s="344"/>
      <c r="BB131" s="344"/>
      <c r="BC131" s="344"/>
      <c r="BD131" s="344"/>
      <c r="BE131" s="344"/>
      <c r="BF131" s="344"/>
      <c r="BG131" s="344"/>
      <c r="BH131" s="344"/>
      <c r="BI131" s="344"/>
      <c r="BJ131" s="344"/>
      <c r="BK131" s="344"/>
      <c r="BL131" s="344"/>
      <c r="BM131" s="344"/>
      <c r="BN131" s="344"/>
      <c r="BO131" s="344"/>
      <c r="BP131" s="344"/>
      <c r="BQ131" s="344"/>
      <c r="BR131" s="344"/>
      <c r="BS131" s="344"/>
      <c r="BT131" s="344"/>
      <c r="BU131" s="344"/>
      <c r="BV131" s="344"/>
      <c r="BW131" s="344"/>
      <c r="BX131" s="344"/>
      <c r="BY131" s="344"/>
      <c r="BZ131" s="344"/>
      <c r="CA131" s="345"/>
      <c r="CB131" s="346" t="s">
        <v>450</v>
      </c>
      <c r="CE131" s="339">
        <f t="shared" si="30"/>
        <v>0</v>
      </c>
      <c r="CF131" s="340" t="str">
        <f t="shared" si="31"/>
        <v>-</v>
      </c>
    </row>
    <row r="132" spans="2:84" s="245" customFormat="1" ht="12.75" customHeight="1" x14ac:dyDescent="0.3">
      <c r="B132" s="260" t="s">
        <v>322</v>
      </c>
      <c r="C132" s="358" t="s">
        <v>323</v>
      </c>
      <c r="D132" s="342">
        <f>'Forma 2'!$F$129</f>
        <v>0</v>
      </c>
      <c r="E132" s="343"/>
      <c r="F132" s="344"/>
      <c r="G132" s="344"/>
      <c r="H132" s="344"/>
      <c r="I132" s="344"/>
      <c r="J132" s="344"/>
      <c r="K132" s="344"/>
      <c r="L132" s="344"/>
      <c r="M132" s="344"/>
      <c r="N132" s="344"/>
      <c r="O132" s="344"/>
      <c r="P132" s="344"/>
      <c r="Q132" s="344"/>
      <c r="R132" s="344"/>
      <c r="S132" s="344"/>
      <c r="T132" s="344"/>
      <c r="U132" s="344"/>
      <c r="V132" s="344"/>
      <c r="W132" s="344"/>
      <c r="X132" s="344"/>
      <c r="Y132" s="344"/>
      <c r="Z132" s="344"/>
      <c r="AA132" s="344"/>
      <c r="AB132" s="344"/>
      <c r="AC132" s="344"/>
      <c r="AD132" s="344"/>
      <c r="AE132" s="344"/>
      <c r="AF132" s="344"/>
      <c r="AG132" s="344"/>
      <c r="AH132" s="344"/>
      <c r="AI132" s="344"/>
      <c r="AJ132" s="344"/>
      <c r="AK132" s="344"/>
      <c r="AL132" s="344"/>
      <c r="AM132" s="344"/>
      <c r="AN132" s="344"/>
      <c r="AO132" s="344"/>
      <c r="AP132" s="344"/>
      <c r="AQ132" s="344"/>
      <c r="AR132" s="344"/>
      <c r="AS132" s="344"/>
      <c r="AT132" s="344"/>
      <c r="AU132" s="344"/>
      <c r="AV132" s="344"/>
      <c r="AW132" s="344"/>
      <c r="AX132" s="344"/>
      <c r="AY132" s="344"/>
      <c r="AZ132" s="344"/>
      <c r="BA132" s="344"/>
      <c r="BB132" s="344"/>
      <c r="BC132" s="344"/>
      <c r="BD132" s="344"/>
      <c r="BE132" s="344"/>
      <c r="BF132" s="344"/>
      <c r="BG132" s="344"/>
      <c r="BH132" s="344"/>
      <c r="BI132" s="344"/>
      <c r="BJ132" s="344"/>
      <c r="BK132" s="344"/>
      <c r="BL132" s="344"/>
      <c r="BM132" s="344"/>
      <c r="BN132" s="344"/>
      <c r="BO132" s="344"/>
      <c r="BP132" s="344"/>
      <c r="BQ132" s="344"/>
      <c r="BR132" s="344"/>
      <c r="BS132" s="344"/>
      <c r="BT132" s="344"/>
      <c r="BU132" s="344"/>
      <c r="BV132" s="344"/>
      <c r="BW132" s="344"/>
      <c r="BX132" s="344"/>
      <c r="BY132" s="344"/>
      <c r="BZ132" s="344"/>
      <c r="CA132" s="345"/>
      <c r="CB132" s="346" t="s">
        <v>450</v>
      </c>
      <c r="CE132" s="339">
        <f t="shared" si="30"/>
        <v>0</v>
      </c>
      <c r="CF132" s="340" t="str">
        <f t="shared" si="31"/>
        <v>-</v>
      </c>
    </row>
    <row r="133" spans="2:84" s="245" customFormat="1" ht="12.75" customHeight="1" x14ac:dyDescent="0.3">
      <c r="B133" s="260" t="s">
        <v>324</v>
      </c>
      <c r="C133" s="358" t="s">
        <v>325</v>
      </c>
      <c r="D133" s="342">
        <f>'Forma 2'!$F$130</f>
        <v>0</v>
      </c>
      <c r="E133" s="343"/>
      <c r="F133" s="344"/>
      <c r="G133" s="344"/>
      <c r="H133" s="344"/>
      <c r="I133" s="344"/>
      <c r="J133" s="344"/>
      <c r="K133" s="344"/>
      <c r="L133" s="344"/>
      <c r="M133" s="344"/>
      <c r="N133" s="344"/>
      <c r="O133" s="344"/>
      <c r="P133" s="344"/>
      <c r="Q133" s="344"/>
      <c r="R133" s="344"/>
      <c r="S133" s="344"/>
      <c r="T133" s="344"/>
      <c r="U133" s="344"/>
      <c r="V133" s="344"/>
      <c r="W133" s="344"/>
      <c r="X133" s="344"/>
      <c r="Y133" s="344"/>
      <c r="Z133" s="344"/>
      <c r="AA133" s="344"/>
      <c r="AB133" s="344"/>
      <c r="AC133" s="344"/>
      <c r="AD133" s="344"/>
      <c r="AE133" s="344"/>
      <c r="AF133" s="344"/>
      <c r="AG133" s="344"/>
      <c r="AH133" s="344"/>
      <c r="AI133" s="344"/>
      <c r="AJ133" s="344"/>
      <c r="AK133" s="344"/>
      <c r="AL133" s="344"/>
      <c r="AM133" s="344"/>
      <c r="AN133" s="344"/>
      <c r="AO133" s="344"/>
      <c r="AP133" s="344"/>
      <c r="AQ133" s="344"/>
      <c r="AR133" s="344"/>
      <c r="AS133" s="344"/>
      <c r="AT133" s="344"/>
      <c r="AU133" s="344"/>
      <c r="AV133" s="344"/>
      <c r="AW133" s="344"/>
      <c r="AX133" s="344"/>
      <c r="AY133" s="344"/>
      <c r="AZ133" s="344"/>
      <c r="BA133" s="344"/>
      <c r="BB133" s="344"/>
      <c r="BC133" s="344"/>
      <c r="BD133" s="344"/>
      <c r="BE133" s="344"/>
      <c r="BF133" s="344"/>
      <c r="BG133" s="344"/>
      <c r="BH133" s="344"/>
      <c r="BI133" s="344"/>
      <c r="BJ133" s="344"/>
      <c r="BK133" s="344"/>
      <c r="BL133" s="344"/>
      <c r="BM133" s="344"/>
      <c r="BN133" s="344"/>
      <c r="BO133" s="344"/>
      <c r="BP133" s="344"/>
      <c r="BQ133" s="344"/>
      <c r="BR133" s="344"/>
      <c r="BS133" s="344"/>
      <c r="BT133" s="344"/>
      <c r="BU133" s="344"/>
      <c r="BV133" s="344"/>
      <c r="BW133" s="344"/>
      <c r="BX133" s="344"/>
      <c r="BY133" s="344"/>
      <c r="BZ133" s="344"/>
      <c r="CA133" s="345"/>
      <c r="CB133" s="346" t="s">
        <v>450</v>
      </c>
      <c r="CE133" s="339">
        <f t="shared" si="30"/>
        <v>0</v>
      </c>
      <c r="CF133" s="340" t="str">
        <f t="shared" si="31"/>
        <v>-</v>
      </c>
    </row>
    <row r="134" spans="2:84" s="245" customFormat="1" ht="12.75" customHeight="1" x14ac:dyDescent="0.3">
      <c r="B134" s="260" t="s">
        <v>326</v>
      </c>
      <c r="C134" s="358" t="s">
        <v>327</v>
      </c>
      <c r="D134" s="342">
        <f>'Forma 2'!$F$131</f>
        <v>0</v>
      </c>
      <c r="E134" s="343"/>
      <c r="F134" s="344"/>
      <c r="G134" s="344"/>
      <c r="H134" s="344"/>
      <c r="I134" s="344"/>
      <c r="J134" s="344"/>
      <c r="K134" s="344"/>
      <c r="L134" s="344"/>
      <c r="M134" s="344"/>
      <c r="N134" s="344"/>
      <c r="O134" s="344"/>
      <c r="P134" s="344"/>
      <c r="Q134" s="344"/>
      <c r="R134" s="344"/>
      <c r="S134" s="344"/>
      <c r="T134" s="344"/>
      <c r="U134" s="344"/>
      <c r="V134" s="344"/>
      <c r="W134" s="344"/>
      <c r="X134" s="344"/>
      <c r="Y134" s="344"/>
      <c r="Z134" s="344"/>
      <c r="AA134" s="344"/>
      <c r="AB134" s="344"/>
      <c r="AC134" s="344"/>
      <c r="AD134" s="344"/>
      <c r="AE134" s="344"/>
      <c r="AF134" s="344"/>
      <c r="AG134" s="344"/>
      <c r="AH134" s="344"/>
      <c r="AI134" s="344"/>
      <c r="AJ134" s="344"/>
      <c r="AK134" s="344"/>
      <c r="AL134" s="344"/>
      <c r="AM134" s="344"/>
      <c r="AN134" s="344"/>
      <c r="AO134" s="344"/>
      <c r="AP134" s="344"/>
      <c r="AQ134" s="344"/>
      <c r="AR134" s="344"/>
      <c r="AS134" s="344"/>
      <c r="AT134" s="344"/>
      <c r="AU134" s="344"/>
      <c r="AV134" s="344"/>
      <c r="AW134" s="344"/>
      <c r="AX134" s="344"/>
      <c r="AY134" s="344"/>
      <c r="AZ134" s="344"/>
      <c r="BA134" s="344"/>
      <c r="BB134" s="344"/>
      <c r="BC134" s="344"/>
      <c r="BD134" s="344"/>
      <c r="BE134" s="344"/>
      <c r="BF134" s="344"/>
      <c r="BG134" s="344"/>
      <c r="BH134" s="344"/>
      <c r="BI134" s="344"/>
      <c r="BJ134" s="344"/>
      <c r="BK134" s="344"/>
      <c r="BL134" s="344"/>
      <c r="BM134" s="344"/>
      <c r="BN134" s="344"/>
      <c r="BO134" s="344"/>
      <c r="BP134" s="344"/>
      <c r="BQ134" s="344"/>
      <c r="BR134" s="344"/>
      <c r="BS134" s="344"/>
      <c r="BT134" s="344"/>
      <c r="BU134" s="344"/>
      <c r="BV134" s="344"/>
      <c r="BW134" s="344"/>
      <c r="BX134" s="344"/>
      <c r="BY134" s="344"/>
      <c r="BZ134" s="344"/>
      <c r="CA134" s="345"/>
      <c r="CB134" s="346" t="s">
        <v>450</v>
      </c>
      <c r="CE134" s="339">
        <f t="shared" si="30"/>
        <v>0</v>
      </c>
      <c r="CF134" s="340" t="str">
        <f t="shared" si="31"/>
        <v>-</v>
      </c>
    </row>
    <row r="135" spans="2:84" s="245" customFormat="1" ht="12.75" customHeight="1" x14ac:dyDescent="0.3">
      <c r="B135" s="260" t="s">
        <v>328</v>
      </c>
      <c r="C135" s="358" t="s">
        <v>329</v>
      </c>
      <c r="D135" s="342">
        <f>'Forma 2'!$F$132</f>
        <v>0</v>
      </c>
      <c r="E135" s="343"/>
      <c r="F135" s="344"/>
      <c r="G135" s="344"/>
      <c r="H135" s="344"/>
      <c r="I135" s="344"/>
      <c r="J135" s="344"/>
      <c r="K135" s="344"/>
      <c r="L135" s="344"/>
      <c r="M135" s="344"/>
      <c r="N135" s="344"/>
      <c r="O135" s="344"/>
      <c r="P135" s="344"/>
      <c r="Q135" s="344"/>
      <c r="R135" s="344"/>
      <c r="S135" s="344"/>
      <c r="T135" s="344"/>
      <c r="U135" s="344"/>
      <c r="V135" s="344"/>
      <c r="W135" s="344"/>
      <c r="X135" s="344"/>
      <c r="Y135" s="344"/>
      <c r="Z135" s="344"/>
      <c r="AA135" s="344"/>
      <c r="AB135" s="344"/>
      <c r="AC135" s="344"/>
      <c r="AD135" s="344"/>
      <c r="AE135" s="344"/>
      <c r="AF135" s="344"/>
      <c r="AG135" s="344"/>
      <c r="AH135" s="344"/>
      <c r="AI135" s="344"/>
      <c r="AJ135" s="344"/>
      <c r="AK135" s="344"/>
      <c r="AL135" s="344"/>
      <c r="AM135" s="344"/>
      <c r="AN135" s="344"/>
      <c r="AO135" s="344"/>
      <c r="AP135" s="344"/>
      <c r="AQ135" s="344"/>
      <c r="AR135" s="344"/>
      <c r="AS135" s="344"/>
      <c r="AT135" s="344"/>
      <c r="AU135" s="344"/>
      <c r="AV135" s="344"/>
      <c r="AW135" s="344"/>
      <c r="AX135" s="344"/>
      <c r="AY135" s="344"/>
      <c r="AZ135" s="344"/>
      <c r="BA135" s="344"/>
      <c r="BB135" s="344"/>
      <c r="BC135" s="344"/>
      <c r="BD135" s="344"/>
      <c r="BE135" s="344"/>
      <c r="BF135" s="344"/>
      <c r="BG135" s="344"/>
      <c r="BH135" s="344"/>
      <c r="BI135" s="344"/>
      <c r="BJ135" s="344"/>
      <c r="BK135" s="344"/>
      <c r="BL135" s="344"/>
      <c r="BM135" s="344"/>
      <c r="BN135" s="344"/>
      <c r="BO135" s="344"/>
      <c r="BP135" s="344"/>
      <c r="BQ135" s="344"/>
      <c r="BR135" s="344"/>
      <c r="BS135" s="344"/>
      <c r="BT135" s="344"/>
      <c r="BU135" s="344"/>
      <c r="BV135" s="344"/>
      <c r="BW135" s="344"/>
      <c r="BX135" s="344"/>
      <c r="BY135" s="344"/>
      <c r="BZ135" s="344"/>
      <c r="CA135" s="345"/>
      <c r="CB135" s="346" t="s">
        <v>450</v>
      </c>
      <c r="CE135" s="339">
        <f t="shared" si="30"/>
        <v>0</v>
      </c>
      <c r="CF135" s="340" t="str">
        <f t="shared" si="31"/>
        <v>-</v>
      </c>
    </row>
    <row r="136" spans="2:84" s="245" customFormat="1" ht="12.75" customHeight="1" x14ac:dyDescent="0.3">
      <c r="B136" s="287" t="s">
        <v>330</v>
      </c>
      <c r="C136" s="355" t="s">
        <v>331</v>
      </c>
      <c r="D136" s="342">
        <f>'Forma 2'!$F$133</f>
        <v>0</v>
      </c>
      <c r="E136" s="343"/>
      <c r="F136" s="344"/>
      <c r="G136" s="344"/>
      <c r="H136" s="344"/>
      <c r="I136" s="344"/>
      <c r="J136" s="344"/>
      <c r="K136" s="344"/>
      <c r="L136" s="344"/>
      <c r="M136" s="344"/>
      <c r="N136" s="344"/>
      <c r="O136" s="344"/>
      <c r="P136" s="344"/>
      <c r="Q136" s="344"/>
      <c r="R136" s="344"/>
      <c r="S136" s="344"/>
      <c r="T136" s="344"/>
      <c r="U136" s="344"/>
      <c r="V136" s="344"/>
      <c r="W136" s="344"/>
      <c r="X136" s="344"/>
      <c r="Y136" s="344"/>
      <c r="Z136" s="344"/>
      <c r="AA136" s="344"/>
      <c r="AB136" s="344"/>
      <c r="AC136" s="344"/>
      <c r="AD136" s="344"/>
      <c r="AE136" s="344"/>
      <c r="AF136" s="344"/>
      <c r="AG136" s="344"/>
      <c r="AH136" s="344"/>
      <c r="AI136" s="344"/>
      <c r="AJ136" s="344"/>
      <c r="AK136" s="344"/>
      <c r="AL136" s="344"/>
      <c r="AM136" s="344"/>
      <c r="AN136" s="344"/>
      <c r="AO136" s="344"/>
      <c r="AP136" s="344"/>
      <c r="AQ136" s="344"/>
      <c r="AR136" s="344"/>
      <c r="AS136" s="344"/>
      <c r="AT136" s="344"/>
      <c r="AU136" s="344"/>
      <c r="AV136" s="344"/>
      <c r="AW136" s="344"/>
      <c r="AX136" s="344"/>
      <c r="AY136" s="344"/>
      <c r="AZ136" s="344"/>
      <c r="BA136" s="344"/>
      <c r="BB136" s="344"/>
      <c r="BC136" s="344"/>
      <c r="BD136" s="344"/>
      <c r="BE136" s="344"/>
      <c r="BF136" s="344"/>
      <c r="BG136" s="344"/>
      <c r="BH136" s="344"/>
      <c r="BI136" s="344"/>
      <c r="BJ136" s="344"/>
      <c r="BK136" s="344"/>
      <c r="BL136" s="344"/>
      <c r="BM136" s="344"/>
      <c r="BN136" s="344"/>
      <c r="BO136" s="344"/>
      <c r="BP136" s="344"/>
      <c r="BQ136" s="344"/>
      <c r="BR136" s="344"/>
      <c r="BS136" s="344"/>
      <c r="BT136" s="344"/>
      <c r="BU136" s="344"/>
      <c r="BV136" s="344"/>
      <c r="BW136" s="344"/>
      <c r="BX136" s="344"/>
      <c r="BY136" s="344"/>
      <c r="BZ136" s="344"/>
      <c r="CA136" s="345"/>
      <c r="CE136" s="339">
        <f t="shared" si="30"/>
        <v>0</v>
      </c>
      <c r="CF136" s="340" t="str">
        <f t="shared" si="31"/>
        <v>-</v>
      </c>
    </row>
    <row r="137" spans="2:84" s="245" customFormat="1" ht="12.75" customHeight="1" x14ac:dyDescent="0.3">
      <c r="B137" s="287" t="s">
        <v>451</v>
      </c>
      <c r="C137" s="358" t="s">
        <v>333</v>
      </c>
      <c r="D137" s="342">
        <f>'Forma 2'!$F$134</f>
        <v>0</v>
      </c>
      <c r="E137" s="343"/>
      <c r="F137" s="344"/>
      <c r="G137" s="344"/>
      <c r="H137" s="344"/>
      <c r="I137" s="344"/>
      <c r="J137" s="344"/>
      <c r="K137" s="344"/>
      <c r="L137" s="344"/>
      <c r="M137" s="344"/>
      <c r="N137" s="344"/>
      <c r="O137" s="344"/>
      <c r="P137" s="344"/>
      <c r="Q137" s="344"/>
      <c r="R137" s="344"/>
      <c r="S137" s="344"/>
      <c r="T137" s="344"/>
      <c r="U137" s="344"/>
      <c r="V137" s="344"/>
      <c r="W137" s="344"/>
      <c r="X137" s="344"/>
      <c r="Y137" s="344"/>
      <c r="Z137" s="344"/>
      <c r="AA137" s="344"/>
      <c r="AB137" s="344"/>
      <c r="AC137" s="344"/>
      <c r="AD137" s="344"/>
      <c r="AE137" s="344"/>
      <c r="AF137" s="344"/>
      <c r="AG137" s="344"/>
      <c r="AH137" s="344"/>
      <c r="AI137" s="344"/>
      <c r="AJ137" s="344"/>
      <c r="AK137" s="344"/>
      <c r="AL137" s="344"/>
      <c r="AM137" s="344"/>
      <c r="AN137" s="344"/>
      <c r="AO137" s="344"/>
      <c r="AP137" s="344"/>
      <c r="AQ137" s="344"/>
      <c r="AR137" s="344"/>
      <c r="AS137" s="344"/>
      <c r="AT137" s="344"/>
      <c r="AU137" s="344"/>
      <c r="AV137" s="344"/>
      <c r="AW137" s="344"/>
      <c r="AX137" s="344"/>
      <c r="AY137" s="344"/>
      <c r="AZ137" s="344"/>
      <c r="BA137" s="344"/>
      <c r="BB137" s="344"/>
      <c r="BC137" s="344"/>
      <c r="BD137" s="344"/>
      <c r="BE137" s="344"/>
      <c r="BF137" s="344"/>
      <c r="BG137" s="344"/>
      <c r="BH137" s="344"/>
      <c r="BI137" s="344"/>
      <c r="BJ137" s="344"/>
      <c r="BK137" s="344"/>
      <c r="BL137" s="344"/>
      <c r="BM137" s="344"/>
      <c r="BN137" s="344"/>
      <c r="BO137" s="344"/>
      <c r="BP137" s="344"/>
      <c r="BQ137" s="344"/>
      <c r="BR137" s="344"/>
      <c r="BS137" s="344"/>
      <c r="BT137" s="344"/>
      <c r="BU137" s="344"/>
      <c r="BV137" s="344"/>
      <c r="BW137" s="344"/>
      <c r="BX137" s="344"/>
      <c r="BY137" s="344"/>
      <c r="BZ137" s="344"/>
      <c r="CA137" s="345"/>
      <c r="CB137" s="346" t="s">
        <v>450</v>
      </c>
      <c r="CE137" s="339">
        <f t="shared" si="30"/>
        <v>0</v>
      </c>
      <c r="CF137" s="340" t="str">
        <f t="shared" si="31"/>
        <v>-</v>
      </c>
    </row>
    <row r="138" spans="2:84" s="245" customFormat="1" ht="12.75" customHeight="1" x14ac:dyDescent="0.3">
      <c r="B138" s="271" t="s">
        <v>334</v>
      </c>
      <c r="C138" s="357" t="s">
        <v>335</v>
      </c>
      <c r="D138" s="342">
        <f>'Forma 2'!$F$135</f>
        <v>0</v>
      </c>
      <c r="E138" s="350">
        <f t="shared" ref="E138:AJ138" si="38">SUM(E139:E143)</f>
        <v>0</v>
      </c>
      <c r="F138" s="351">
        <f t="shared" si="38"/>
        <v>0</v>
      </c>
      <c r="G138" s="351">
        <f t="shared" si="38"/>
        <v>0</v>
      </c>
      <c r="H138" s="351">
        <f t="shared" si="38"/>
        <v>0</v>
      </c>
      <c r="I138" s="351">
        <f t="shared" si="38"/>
        <v>0</v>
      </c>
      <c r="J138" s="351">
        <f t="shared" si="38"/>
        <v>0</v>
      </c>
      <c r="K138" s="351">
        <f t="shared" si="38"/>
        <v>0</v>
      </c>
      <c r="L138" s="351">
        <f t="shared" si="38"/>
        <v>0</v>
      </c>
      <c r="M138" s="351">
        <f t="shared" si="38"/>
        <v>0</v>
      </c>
      <c r="N138" s="351">
        <f t="shared" si="38"/>
        <v>0</v>
      </c>
      <c r="O138" s="351">
        <f t="shared" si="38"/>
        <v>0</v>
      </c>
      <c r="P138" s="351">
        <f t="shared" si="38"/>
        <v>0</v>
      </c>
      <c r="Q138" s="351">
        <f t="shared" si="38"/>
        <v>0</v>
      </c>
      <c r="R138" s="351">
        <f t="shared" si="38"/>
        <v>0</v>
      </c>
      <c r="S138" s="351">
        <f t="shared" si="38"/>
        <v>0</v>
      </c>
      <c r="T138" s="351">
        <f t="shared" si="38"/>
        <v>0</v>
      </c>
      <c r="U138" s="351">
        <f t="shared" si="38"/>
        <v>0</v>
      </c>
      <c r="V138" s="351">
        <f t="shared" si="38"/>
        <v>0</v>
      </c>
      <c r="W138" s="351">
        <f t="shared" si="38"/>
        <v>0</v>
      </c>
      <c r="X138" s="351">
        <f t="shared" si="38"/>
        <v>0</v>
      </c>
      <c r="Y138" s="351">
        <f t="shared" si="38"/>
        <v>0</v>
      </c>
      <c r="Z138" s="351">
        <f t="shared" si="38"/>
        <v>0</v>
      </c>
      <c r="AA138" s="351">
        <f t="shared" si="38"/>
        <v>0</v>
      </c>
      <c r="AB138" s="351">
        <f t="shared" si="38"/>
        <v>0</v>
      </c>
      <c r="AC138" s="351">
        <f t="shared" si="38"/>
        <v>0</v>
      </c>
      <c r="AD138" s="351">
        <f t="shared" si="38"/>
        <v>0</v>
      </c>
      <c r="AE138" s="351">
        <f t="shared" si="38"/>
        <v>0</v>
      </c>
      <c r="AF138" s="351">
        <f t="shared" si="38"/>
        <v>0</v>
      </c>
      <c r="AG138" s="351">
        <f t="shared" si="38"/>
        <v>0</v>
      </c>
      <c r="AH138" s="351">
        <f t="shared" si="38"/>
        <v>0</v>
      </c>
      <c r="AI138" s="351">
        <f t="shared" si="38"/>
        <v>0</v>
      </c>
      <c r="AJ138" s="351">
        <f t="shared" si="38"/>
        <v>0</v>
      </c>
      <c r="AK138" s="352">
        <f t="shared" ref="AK138:BP138" si="39">SUM(AK139:AK143)</f>
        <v>0</v>
      </c>
      <c r="AL138" s="352">
        <f t="shared" si="39"/>
        <v>0</v>
      </c>
      <c r="AM138" s="352">
        <f t="shared" si="39"/>
        <v>0</v>
      </c>
      <c r="AN138" s="352">
        <f t="shared" si="39"/>
        <v>0</v>
      </c>
      <c r="AO138" s="351">
        <f t="shared" si="39"/>
        <v>0</v>
      </c>
      <c r="AP138" s="352">
        <f t="shared" si="39"/>
        <v>0</v>
      </c>
      <c r="AQ138" s="352">
        <f t="shared" si="39"/>
        <v>0</v>
      </c>
      <c r="AR138" s="352">
        <f t="shared" si="39"/>
        <v>0</v>
      </c>
      <c r="AS138" s="351">
        <f t="shared" si="39"/>
        <v>0</v>
      </c>
      <c r="AT138" s="351">
        <f t="shared" si="39"/>
        <v>0</v>
      </c>
      <c r="AU138" s="352">
        <f t="shared" si="39"/>
        <v>0</v>
      </c>
      <c r="AV138" s="352">
        <f t="shared" si="39"/>
        <v>0</v>
      </c>
      <c r="AW138" s="352">
        <f t="shared" si="39"/>
        <v>0</v>
      </c>
      <c r="AX138" s="351">
        <f t="shared" si="39"/>
        <v>0</v>
      </c>
      <c r="AY138" s="351">
        <f t="shared" si="39"/>
        <v>0</v>
      </c>
      <c r="AZ138" s="352">
        <f t="shared" si="39"/>
        <v>0</v>
      </c>
      <c r="BA138" s="352">
        <f t="shared" si="39"/>
        <v>0</v>
      </c>
      <c r="BB138" s="352">
        <f t="shared" si="39"/>
        <v>0</v>
      </c>
      <c r="BC138" s="351">
        <f t="shared" si="39"/>
        <v>0</v>
      </c>
      <c r="BD138" s="351">
        <f t="shared" si="39"/>
        <v>0</v>
      </c>
      <c r="BE138" s="352">
        <f t="shared" si="39"/>
        <v>0</v>
      </c>
      <c r="BF138" s="352">
        <f t="shared" si="39"/>
        <v>0</v>
      </c>
      <c r="BG138" s="352">
        <f t="shared" si="39"/>
        <v>0</v>
      </c>
      <c r="BH138" s="351">
        <f t="shared" si="39"/>
        <v>0</v>
      </c>
      <c r="BI138" s="351">
        <f t="shared" si="39"/>
        <v>0</v>
      </c>
      <c r="BJ138" s="352">
        <f t="shared" si="39"/>
        <v>0</v>
      </c>
      <c r="BK138" s="352">
        <f t="shared" si="39"/>
        <v>0</v>
      </c>
      <c r="BL138" s="352">
        <f t="shared" si="39"/>
        <v>0</v>
      </c>
      <c r="BM138" s="353">
        <f t="shared" si="39"/>
        <v>0</v>
      </c>
      <c r="BN138" s="351">
        <f t="shared" si="39"/>
        <v>0</v>
      </c>
      <c r="BO138" s="351">
        <f t="shared" si="39"/>
        <v>0</v>
      </c>
      <c r="BP138" s="351">
        <f t="shared" si="39"/>
        <v>0</v>
      </c>
      <c r="BQ138" s="351">
        <f t="shared" ref="BQ138:CA138" si="40">SUM(BQ139:BQ143)</f>
        <v>0</v>
      </c>
      <c r="BR138" s="351">
        <f t="shared" si="40"/>
        <v>0</v>
      </c>
      <c r="BS138" s="351">
        <f t="shared" si="40"/>
        <v>0</v>
      </c>
      <c r="BT138" s="351">
        <f t="shared" si="40"/>
        <v>0</v>
      </c>
      <c r="BU138" s="351">
        <f t="shared" si="40"/>
        <v>0</v>
      </c>
      <c r="BV138" s="351">
        <f t="shared" si="40"/>
        <v>0</v>
      </c>
      <c r="BW138" s="351">
        <f t="shared" si="40"/>
        <v>0</v>
      </c>
      <c r="BX138" s="351">
        <f t="shared" si="40"/>
        <v>0</v>
      </c>
      <c r="BY138" s="351">
        <f t="shared" si="40"/>
        <v>0</v>
      </c>
      <c r="BZ138" s="351">
        <f t="shared" si="40"/>
        <v>0</v>
      </c>
      <c r="CA138" s="354">
        <f t="shared" si="40"/>
        <v>0</v>
      </c>
      <c r="CB138" s="346" t="s">
        <v>450</v>
      </c>
      <c r="CE138" s="339">
        <f t="shared" si="30"/>
        <v>0</v>
      </c>
      <c r="CF138" s="340" t="str">
        <f t="shared" si="31"/>
        <v>-</v>
      </c>
    </row>
    <row r="139" spans="2:84" s="245" customFormat="1" ht="12.75" customHeight="1" x14ac:dyDescent="0.3">
      <c r="B139" s="260" t="s">
        <v>336</v>
      </c>
      <c r="C139" s="358" t="s">
        <v>337</v>
      </c>
      <c r="D139" s="342">
        <f>'Forma 2'!$F$136</f>
        <v>0</v>
      </c>
      <c r="E139" s="343"/>
      <c r="F139" s="344"/>
      <c r="G139" s="344"/>
      <c r="H139" s="344"/>
      <c r="I139" s="344"/>
      <c r="J139" s="344"/>
      <c r="K139" s="344"/>
      <c r="L139" s="344"/>
      <c r="M139" s="344"/>
      <c r="N139" s="344"/>
      <c r="O139" s="344"/>
      <c r="P139" s="344"/>
      <c r="Q139" s="344"/>
      <c r="R139" s="344"/>
      <c r="S139" s="344"/>
      <c r="T139" s="344"/>
      <c r="U139" s="344"/>
      <c r="V139" s="344"/>
      <c r="W139" s="344"/>
      <c r="X139" s="344"/>
      <c r="Y139" s="344"/>
      <c r="Z139" s="344"/>
      <c r="AA139" s="344"/>
      <c r="AB139" s="344"/>
      <c r="AC139" s="344"/>
      <c r="AD139" s="344"/>
      <c r="AE139" s="344"/>
      <c r="AF139" s="344"/>
      <c r="AG139" s="344"/>
      <c r="AH139" s="344"/>
      <c r="AI139" s="344"/>
      <c r="AJ139" s="344"/>
      <c r="AK139" s="344"/>
      <c r="AL139" s="344"/>
      <c r="AM139" s="344"/>
      <c r="AN139" s="344"/>
      <c r="AO139" s="344"/>
      <c r="AP139" s="344"/>
      <c r="AQ139" s="344"/>
      <c r="AR139" s="344"/>
      <c r="AS139" s="344"/>
      <c r="AT139" s="344"/>
      <c r="AU139" s="344"/>
      <c r="AV139" s="344"/>
      <c r="AW139" s="344"/>
      <c r="AX139" s="344"/>
      <c r="AY139" s="344"/>
      <c r="AZ139" s="344"/>
      <c r="BA139" s="344"/>
      <c r="BB139" s="344"/>
      <c r="BC139" s="344"/>
      <c r="BD139" s="344"/>
      <c r="BE139" s="344"/>
      <c r="BF139" s="344"/>
      <c r="BG139" s="344"/>
      <c r="BH139" s="344"/>
      <c r="BI139" s="344"/>
      <c r="BJ139" s="344"/>
      <c r="BK139" s="344"/>
      <c r="BL139" s="344"/>
      <c r="BM139" s="344"/>
      <c r="BN139" s="344"/>
      <c r="BO139" s="344"/>
      <c r="BP139" s="344"/>
      <c r="BQ139" s="344"/>
      <c r="BR139" s="344"/>
      <c r="BS139" s="344"/>
      <c r="BT139" s="344"/>
      <c r="BU139" s="344"/>
      <c r="BV139" s="344"/>
      <c r="BW139" s="344"/>
      <c r="BX139" s="344"/>
      <c r="BY139" s="344"/>
      <c r="BZ139" s="344"/>
      <c r="CA139" s="345"/>
      <c r="CB139" s="346" t="s">
        <v>450</v>
      </c>
      <c r="CE139" s="339">
        <f t="shared" si="30"/>
        <v>0</v>
      </c>
      <c r="CF139" s="340" t="str">
        <f t="shared" si="31"/>
        <v>-</v>
      </c>
    </row>
    <row r="140" spans="2:84" s="245" customFormat="1" ht="12.75" customHeight="1" x14ac:dyDescent="0.3">
      <c r="B140" s="260" t="s">
        <v>338</v>
      </c>
      <c r="C140" s="358" t="s">
        <v>339</v>
      </c>
      <c r="D140" s="342">
        <f>'Forma 2'!$F$137</f>
        <v>0</v>
      </c>
      <c r="E140" s="343"/>
      <c r="F140" s="344"/>
      <c r="G140" s="344"/>
      <c r="H140" s="344"/>
      <c r="I140" s="344"/>
      <c r="J140" s="344"/>
      <c r="K140" s="344"/>
      <c r="L140" s="344"/>
      <c r="M140" s="344"/>
      <c r="N140" s="344"/>
      <c r="O140" s="344"/>
      <c r="P140" s="344"/>
      <c r="Q140" s="344"/>
      <c r="R140" s="344"/>
      <c r="S140" s="344"/>
      <c r="T140" s="344"/>
      <c r="U140" s="344"/>
      <c r="V140" s="344"/>
      <c r="W140" s="344"/>
      <c r="X140" s="344"/>
      <c r="Y140" s="344"/>
      <c r="Z140" s="344"/>
      <c r="AA140" s="344"/>
      <c r="AB140" s="344"/>
      <c r="AC140" s="344"/>
      <c r="AD140" s="344"/>
      <c r="AE140" s="344"/>
      <c r="AF140" s="344"/>
      <c r="AG140" s="344"/>
      <c r="AH140" s="344"/>
      <c r="AI140" s="344"/>
      <c r="AJ140" s="344"/>
      <c r="AK140" s="344"/>
      <c r="AL140" s="344"/>
      <c r="AM140" s="344"/>
      <c r="AN140" s="344"/>
      <c r="AO140" s="344"/>
      <c r="AP140" s="344"/>
      <c r="AQ140" s="344"/>
      <c r="AR140" s="344"/>
      <c r="AS140" s="344"/>
      <c r="AT140" s="344"/>
      <c r="AU140" s="344"/>
      <c r="AV140" s="344"/>
      <c r="AW140" s="344"/>
      <c r="AX140" s="344"/>
      <c r="AY140" s="344"/>
      <c r="AZ140" s="344"/>
      <c r="BA140" s="344"/>
      <c r="BB140" s="344"/>
      <c r="BC140" s="344"/>
      <c r="BD140" s="344"/>
      <c r="BE140" s="344"/>
      <c r="BF140" s="344"/>
      <c r="BG140" s="344"/>
      <c r="BH140" s="344"/>
      <c r="BI140" s="344"/>
      <c r="BJ140" s="344"/>
      <c r="BK140" s="344"/>
      <c r="BL140" s="344"/>
      <c r="BM140" s="344"/>
      <c r="BN140" s="344"/>
      <c r="BO140" s="344"/>
      <c r="BP140" s="344"/>
      <c r="BQ140" s="344"/>
      <c r="BR140" s="344"/>
      <c r="BS140" s="344"/>
      <c r="BT140" s="344"/>
      <c r="BU140" s="344"/>
      <c r="BV140" s="344"/>
      <c r="BW140" s="344"/>
      <c r="BX140" s="344"/>
      <c r="BY140" s="344"/>
      <c r="BZ140" s="344"/>
      <c r="CA140" s="345"/>
      <c r="CB140" s="346" t="s">
        <v>450</v>
      </c>
      <c r="CE140" s="339">
        <f t="shared" si="30"/>
        <v>0</v>
      </c>
      <c r="CF140" s="340" t="str">
        <f t="shared" si="31"/>
        <v>-</v>
      </c>
    </row>
    <row r="141" spans="2:84" s="245" customFormat="1" ht="12.75" customHeight="1" x14ac:dyDescent="0.3">
      <c r="B141" s="260" t="s">
        <v>340</v>
      </c>
      <c r="C141" s="358" t="s">
        <v>341</v>
      </c>
      <c r="D141" s="342">
        <f>'Forma 2'!$F$138</f>
        <v>0</v>
      </c>
      <c r="E141" s="343"/>
      <c r="F141" s="344"/>
      <c r="G141" s="344"/>
      <c r="H141" s="344"/>
      <c r="I141" s="344"/>
      <c r="J141" s="344"/>
      <c r="K141" s="344"/>
      <c r="L141" s="344"/>
      <c r="M141" s="344"/>
      <c r="N141" s="344"/>
      <c r="O141" s="344"/>
      <c r="P141" s="344"/>
      <c r="Q141" s="344"/>
      <c r="R141" s="344"/>
      <c r="S141" s="344"/>
      <c r="T141" s="344"/>
      <c r="U141" s="344"/>
      <c r="V141" s="344"/>
      <c r="W141" s="344"/>
      <c r="X141" s="344"/>
      <c r="Y141" s="344"/>
      <c r="Z141" s="344"/>
      <c r="AA141" s="344"/>
      <c r="AB141" s="344"/>
      <c r="AC141" s="344"/>
      <c r="AD141" s="344"/>
      <c r="AE141" s="344"/>
      <c r="AF141" s="344"/>
      <c r="AG141" s="344"/>
      <c r="AH141" s="344"/>
      <c r="AI141" s="344"/>
      <c r="AJ141" s="344"/>
      <c r="AK141" s="344"/>
      <c r="AL141" s="344"/>
      <c r="AM141" s="344"/>
      <c r="AN141" s="344"/>
      <c r="AO141" s="344"/>
      <c r="AP141" s="344"/>
      <c r="AQ141" s="344"/>
      <c r="AR141" s="344"/>
      <c r="AS141" s="344"/>
      <c r="AT141" s="344"/>
      <c r="AU141" s="344"/>
      <c r="AV141" s="344"/>
      <c r="AW141" s="344"/>
      <c r="AX141" s="344"/>
      <c r="AY141" s="344"/>
      <c r="AZ141" s="344"/>
      <c r="BA141" s="344"/>
      <c r="BB141" s="344"/>
      <c r="BC141" s="344"/>
      <c r="BD141" s="344"/>
      <c r="BE141" s="344"/>
      <c r="BF141" s="344"/>
      <c r="BG141" s="344"/>
      <c r="BH141" s="344"/>
      <c r="BI141" s="344"/>
      <c r="BJ141" s="344"/>
      <c r="BK141" s="344"/>
      <c r="BL141" s="344"/>
      <c r="BM141" s="344"/>
      <c r="BN141" s="344"/>
      <c r="BO141" s="344"/>
      <c r="BP141" s="344"/>
      <c r="BQ141" s="344"/>
      <c r="BR141" s="344"/>
      <c r="BS141" s="344"/>
      <c r="BT141" s="344"/>
      <c r="BU141" s="344"/>
      <c r="BV141" s="344"/>
      <c r="BW141" s="344"/>
      <c r="BX141" s="344"/>
      <c r="BY141" s="344"/>
      <c r="BZ141" s="344"/>
      <c r="CA141" s="345"/>
      <c r="CB141" s="346" t="s">
        <v>450</v>
      </c>
      <c r="CE141" s="339">
        <f t="shared" si="30"/>
        <v>0</v>
      </c>
      <c r="CF141" s="340" t="str">
        <f t="shared" si="31"/>
        <v>-</v>
      </c>
    </row>
    <row r="142" spans="2:84" s="245" customFormat="1" ht="12.75" customHeight="1" x14ac:dyDescent="0.3">
      <c r="B142" s="260" t="s">
        <v>342</v>
      </c>
      <c r="C142" s="358" t="s">
        <v>343</v>
      </c>
      <c r="D142" s="342">
        <f>'Forma 2'!$F$139</f>
        <v>0</v>
      </c>
      <c r="E142" s="343"/>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44"/>
      <c r="AL142" s="344"/>
      <c r="AM142" s="344"/>
      <c r="AN142" s="344"/>
      <c r="AO142" s="344"/>
      <c r="AP142" s="344"/>
      <c r="AQ142" s="344"/>
      <c r="AR142" s="344"/>
      <c r="AS142" s="344"/>
      <c r="AT142" s="344"/>
      <c r="AU142" s="344"/>
      <c r="AV142" s="344"/>
      <c r="AW142" s="344"/>
      <c r="AX142" s="344"/>
      <c r="AY142" s="344"/>
      <c r="AZ142" s="344"/>
      <c r="BA142" s="344"/>
      <c r="BB142" s="344"/>
      <c r="BC142" s="344"/>
      <c r="BD142" s="344"/>
      <c r="BE142" s="344"/>
      <c r="BF142" s="344"/>
      <c r="BG142" s="344"/>
      <c r="BH142" s="344"/>
      <c r="BI142" s="344"/>
      <c r="BJ142" s="344"/>
      <c r="BK142" s="344"/>
      <c r="BL142" s="344"/>
      <c r="BM142" s="344"/>
      <c r="BN142" s="344"/>
      <c r="BO142" s="344"/>
      <c r="BP142" s="344"/>
      <c r="BQ142" s="344"/>
      <c r="BR142" s="344"/>
      <c r="BS142" s="344"/>
      <c r="BT142" s="344"/>
      <c r="BU142" s="344"/>
      <c r="BV142" s="344"/>
      <c r="BW142" s="344"/>
      <c r="BX142" s="344"/>
      <c r="BY142" s="344"/>
      <c r="BZ142" s="344"/>
      <c r="CA142" s="345"/>
      <c r="CB142" s="346" t="s">
        <v>450</v>
      </c>
      <c r="CE142" s="339">
        <f t="shared" si="30"/>
        <v>0</v>
      </c>
      <c r="CF142" s="340" t="str">
        <f t="shared" si="31"/>
        <v>-</v>
      </c>
    </row>
    <row r="143" spans="2:84" s="245" customFormat="1" ht="12.75" customHeight="1" x14ac:dyDescent="0.3">
      <c r="B143" s="260" t="s">
        <v>344</v>
      </c>
      <c r="C143" s="358" t="s">
        <v>142</v>
      </c>
      <c r="D143" s="342">
        <f>'Forma 2'!$F$140</f>
        <v>0</v>
      </c>
      <c r="E143" s="343"/>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44"/>
      <c r="AL143" s="344"/>
      <c r="AM143" s="344"/>
      <c r="AN143" s="344"/>
      <c r="AO143" s="344"/>
      <c r="AP143" s="344"/>
      <c r="AQ143" s="344"/>
      <c r="AR143" s="344"/>
      <c r="AS143" s="344"/>
      <c r="AT143" s="344"/>
      <c r="AU143" s="344"/>
      <c r="AV143" s="344"/>
      <c r="AW143" s="344"/>
      <c r="AX143" s="344"/>
      <c r="AY143" s="344"/>
      <c r="AZ143" s="344"/>
      <c r="BA143" s="344"/>
      <c r="BB143" s="344"/>
      <c r="BC143" s="344"/>
      <c r="BD143" s="344"/>
      <c r="BE143" s="344"/>
      <c r="BF143" s="344"/>
      <c r="BG143" s="344"/>
      <c r="BH143" s="344"/>
      <c r="BI143" s="344"/>
      <c r="BJ143" s="344"/>
      <c r="BK143" s="344"/>
      <c r="BL143" s="344"/>
      <c r="BM143" s="344"/>
      <c r="BN143" s="344"/>
      <c r="BO143" s="344"/>
      <c r="BP143" s="344"/>
      <c r="BQ143" s="344"/>
      <c r="BR143" s="344"/>
      <c r="BS143" s="344"/>
      <c r="BT143" s="344"/>
      <c r="BU143" s="344"/>
      <c r="BV143" s="344"/>
      <c r="BW143" s="344"/>
      <c r="BX143" s="344"/>
      <c r="BY143" s="344"/>
      <c r="BZ143" s="344"/>
      <c r="CA143" s="345"/>
      <c r="CB143" s="346" t="s">
        <v>450</v>
      </c>
      <c r="CE143" s="339">
        <f t="shared" si="30"/>
        <v>0</v>
      </c>
      <c r="CF143" s="340" t="str">
        <f t="shared" si="31"/>
        <v>-</v>
      </c>
    </row>
    <row r="144" spans="2:84" s="245" customFormat="1" ht="12.75" customHeight="1" x14ac:dyDescent="0.3">
      <c r="B144" s="271" t="s">
        <v>345</v>
      </c>
      <c r="C144" s="357" t="s">
        <v>346</v>
      </c>
      <c r="D144" s="342">
        <f>'Forma 2'!$F$141</f>
        <v>0</v>
      </c>
      <c r="E144" s="350">
        <f t="shared" ref="E144:AJ144" si="41">SUM(E145:E156)</f>
        <v>0</v>
      </c>
      <c r="F144" s="351">
        <f t="shared" si="41"/>
        <v>0</v>
      </c>
      <c r="G144" s="351">
        <f t="shared" si="41"/>
        <v>0</v>
      </c>
      <c r="H144" s="351">
        <f t="shared" si="41"/>
        <v>0</v>
      </c>
      <c r="I144" s="351">
        <f t="shared" si="41"/>
        <v>0</v>
      </c>
      <c r="J144" s="351">
        <f t="shared" si="41"/>
        <v>0</v>
      </c>
      <c r="K144" s="351">
        <f t="shared" si="41"/>
        <v>0</v>
      </c>
      <c r="L144" s="351">
        <f t="shared" si="41"/>
        <v>0</v>
      </c>
      <c r="M144" s="351">
        <f t="shared" si="41"/>
        <v>0</v>
      </c>
      <c r="N144" s="351">
        <f t="shared" si="41"/>
        <v>0</v>
      </c>
      <c r="O144" s="351">
        <f t="shared" si="41"/>
        <v>0</v>
      </c>
      <c r="P144" s="351">
        <f t="shared" si="41"/>
        <v>0</v>
      </c>
      <c r="Q144" s="351">
        <f t="shared" si="41"/>
        <v>0</v>
      </c>
      <c r="R144" s="351">
        <f t="shared" si="41"/>
        <v>0</v>
      </c>
      <c r="S144" s="351">
        <f t="shared" si="41"/>
        <v>0</v>
      </c>
      <c r="T144" s="351">
        <f t="shared" si="41"/>
        <v>0</v>
      </c>
      <c r="U144" s="351">
        <f t="shared" si="41"/>
        <v>0</v>
      </c>
      <c r="V144" s="351">
        <f t="shared" si="41"/>
        <v>0</v>
      </c>
      <c r="W144" s="351">
        <f t="shared" si="41"/>
        <v>0</v>
      </c>
      <c r="X144" s="351">
        <f t="shared" si="41"/>
        <v>0</v>
      </c>
      <c r="Y144" s="351">
        <f t="shared" si="41"/>
        <v>0</v>
      </c>
      <c r="Z144" s="351">
        <f t="shared" si="41"/>
        <v>0</v>
      </c>
      <c r="AA144" s="351">
        <f t="shared" si="41"/>
        <v>0</v>
      </c>
      <c r="AB144" s="351">
        <f t="shared" si="41"/>
        <v>0</v>
      </c>
      <c r="AC144" s="351">
        <f t="shared" si="41"/>
        <v>0</v>
      </c>
      <c r="AD144" s="351">
        <f t="shared" si="41"/>
        <v>0</v>
      </c>
      <c r="AE144" s="351">
        <f t="shared" si="41"/>
        <v>0</v>
      </c>
      <c r="AF144" s="351">
        <f t="shared" si="41"/>
        <v>0</v>
      </c>
      <c r="AG144" s="351">
        <f t="shared" si="41"/>
        <v>0</v>
      </c>
      <c r="AH144" s="351">
        <f t="shared" si="41"/>
        <v>0</v>
      </c>
      <c r="AI144" s="351">
        <f t="shared" si="41"/>
        <v>0</v>
      </c>
      <c r="AJ144" s="351">
        <f t="shared" si="41"/>
        <v>0</v>
      </c>
      <c r="AK144" s="352">
        <f t="shared" ref="AK144:BP144" si="42">SUM(AK145:AK156)</f>
        <v>0</v>
      </c>
      <c r="AL144" s="352">
        <f t="shared" si="42"/>
        <v>0</v>
      </c>
      <c r="AM144" s="352">
        <f t="shared" si="42"/>
        <v>0</v>
      </c>
      <c r="AN144" s="352">
        <f t="shared" si="42"/>
        <v>0</v>
      </c>
      <c r="AO144" s="351">
        <f t="shared" si="42"/>
        <v>0</v>
      </c>
      <c r="AP144" s="352">
        <f t="shared" si="42"/>
        <v>0</v>
      </c>
      <c r="AQ144" s="352">
        <f t="shared" si="42"/>
        <v>0</v>
      </c>
      <c r="AR144" s="352">
        <f t="shared" si="42"/>
        <v>0</v>
      </c>
      <c r="AS144" s="351">
        <f t="shared" si="42"/>
        <v>0</v>
      </c>
      <c r="AT144" s="351">
        <f t="shared" si="42"/>
        <v>0</v>
      </c>
      <c r="AU144" s="352">
        <f t="shared" si="42"/>
        <v>0</v>
      </c>
      <c r="AV144" s="352">
        <f t="shared" si="42"/>
        <v>0</v>
      </c>
      <c r="AW144" s="352">
        <f t="shared" si="42"/>
        <v>0</v>
      </c>
      <c r="AX144" s="351">
        <f t="shared" si="42"/>
        <v>0</v>
      </c>
      <c r="AY144" s="351">
        <f t="shared" si="42"/>
        <v>0</v>
      </c>
      <c r="AZ144" s="352">
        <f t="shared" si="42"/>
        <v>0</v>
      </c>
      <c r="BA144" s="352">
        <f t="shared" si="42"/>
        <v>0</v>
      </c>
      <c r="BB144" s="352">
        <f t="shared" si="42"/>
        <v>0</v>
      </c>
      <c r="BC144" s="351">
        <f t="shared" si="42"/>
        <v>0</v>
      </c>
      <c r="BD144" s="351">
        <f t="shared" si="42"/>
        <v>0</v>
      </c>
      <c r="BE144" s="352">
        <f t="shared" si="42"/>
        <v>0</v>
      </c>
      <c r="BF144" s="352">
        <f t="shared" si="42"/>
        <v>0</v>
      </c>
      <c r="BG144" s="352">
        <f t="shared" si="42"/>
        <v>0</v>
      </c>
      <c r="BH144" s="351">
        <f t="shared" si="42"/>
        <v>0</v>
      </c>
      <c r="BI144" s="351">
        <f t="shared" si="42"/>
        <v>0</v>
      </c>
      <c r="BJ144" s="352">
        <f t="shared" si="42"/>
        <v>0</v>
      </c>
      <c r="BK144" s="352">
        <f t="shared" si="42"/>
        <v>0</v>
      </c>
      <c r="BL144" s="352">
        <f t="shared" si="42"/>
        <v>0</v>
      </c>
      <c r="BM144" s="353">
        <f t="shared" si="42"/>
        <v>0</v>
      </c>
      <c r="BN144" s="351">
        <f t="shared" si="42"/>
        <v>0</v>
      </c>
      <c r="BO144" s="351">
        <f t="shared" si="42"/>
        <v>0</v>
      </c>
      <c r="BP144" s="351">
        <f t="shared" si="42"/>
        <v>0</v>
      </c>
      <c r="BQ144" s="351">
        <f t="shared" ref="BQ144:CA144" si="43">SUM(BQ145:BQ156)</f>
        <v>0</v>
      </c>
      <c r="BR144" s="351">
        <f t="shared" si="43"/>
        <v>0</v>
      </c>
      <c r="BS144" s="351">
        <f t="shared" si="43"/>
        <v>0</v>
      </c>
      <c r="BT144" s="351">
        <f t="shared" si="43"/>
        <v>0</v>
      </c>
      <c r="BU144" s="351">
        <f t="shared" si="43"/>
        <v>0</v>
      </c>
      <c r="BV144" s="351">
        <f t="shared" si="43"/>
        <v>0</v>
      </c>
      <c r="BW144" s="351">
        <f t="shared" si="43"/>
        <v>0</v>
      </c>
      <c r="BX144" s="351">
        <f t="shared" si="43"/>
        <v>0</v>
      </c>
      <c r="BY144" s="351">
        <f t="shared" si="43"/>
        <v>0</v>
      </c>
      <c r="BZ144" s="351">
        <f t="shared" si="43"/>
        <v>0</v>
      </c>
      <c r="CA144" s="354">
        <f t="shared" si="43"/>
        <v>0</v>
      </c>
      <c r="CB144" s="346" t="s">
        <v>450</v>
      </c>
      <c r="CE144" s="339">
        <f t="shared" ref="CE144:CE175" si="44">D144-SUM(E144:CA144)</f>
        <v>0</v>
      </c>
      <c r="CF144" s="340" t="str">
        <f t="shared" ref="CF144:CF175" si="45">IF(CE144&gt;0.5,"Prašome paskirstyti likusias sąnaudas",IF(CE144&lt;-0.5,"Paskirstėte daugiau sąnaudų negu yra priskirta šiam pogrupiui","-"))</f>
        <v>-</v>
      </c>
    </row>
    <row r="145" spans="2:84" s="245" customFormat="1" ht="12.75" customHeight="1" x14ac:dyDescent="0.3">
      <c r="B145" s="287" t="s">
        <v>347</v>
      </c>
      <c r="C145" s="358" t="s">
        <v>348</v>
      </c>
      <c r="D145" s="342">
        <f>'Forma 2'!$F$142</f>
        <v>0</v>
      </c>
      <c r="E145" s="343"/>
      <c r="F145" s="344"/>
      <c r="G145" s="344"/>
      <c r="H145" s="344"/>
      <c r="I145" s="344"/>
      <c r="J145" s="344"/>
      <c r="K145" s="344"/>
      <c r="L145" s="344"/>
      <c r="M145" s="344"/>
      <c r="N145" s="344"/>
      <c r="O145" s="344"/>
      <c r="P145" s="344"/>
      <c r="Q145" s="344"/>
      <c r="R145" s="344"/>
      <c r="S145" s="344"/>
      <c r="T145" s="344"/>
      <c r="U145" s="344"/>
      <c r="V145" s="344"/>
      <c r="W145" s="344"/>
      <c r="X145" s="344"/>
      <c r="Y145" s="344"/>
      <c r="Z145" s="344"/>
      <c r="AA145" s="344"/>
      <c r="AB145" s="344"/>
      <c r="AC145" s="344"/>
      <c r="AD145" s="344"/>
      <c r="AE145" s="344"/>
      <c r="AF145" s="344"/>
      <c r="AG145" s="344"/>
      <c r="AH145" s="344"/>
      <c r="AI145" s="344"/>
      <c r="AJ145" s="344"/>
      <c r="AK145" s="344"/>
      <c r="AL145" s="344"/>
      <c r="AM145" s="344"/>
      <c r="AN145" s="344"/>
      <c r="AO145" s="344"/>
      <c r="AP145" s="344"/>
      <c r="AQ145" s="344"/>
      <c r="AR145" s="344"/>
      <c r="AS145" s="344"/>
      <c r="AT145" s="344"/>
      <c r="AU145" s="344"/>
      <c r="AV145" s="344"/>
      <c r="AW145" s="344"/>
      <c r="AX145" s="344"/>
      <c r="AY145" s="344"/>
      <c r="AZ145" s="344"/>
      <c r="BA145" s="344"/>
      <c r="BB145" s="344"/>
      <c r="BC145" s="344"/>
      <c r="BD145" s="344"/>
      <c r="BE145" s="344"/>
      <c r="BF145" s="344"/>
      <c r="BG145" s="344"/>
      <c r="BH145" s="344"/>
      <c r="BI145" s="344"/>
      <c r="BJ145" s="344"/>
      <c r="BK145" s="344"/>
      <c r="BL145" s="344"/>
      <c r="BM145" s="344"/>
      <c r="BN145" s="344"/>
      <c r="BO145" s="344"/>
      <c r="BP145" s="344"/>
      <c r="BQ145" s="344"/>
      <c r="BR145" s="344"/>
      <c r="BS145" s="344"/>
      <c r="BT145" s="344"/>
      <c r="BU145" s="344"/>
      <c r="BV145" s="344"/>
      <c r="BW145" s="344"/>
      <c r="BX145" s="344"/>
      <c r="BY145" s="344"/>
      <c r="BZ145" s="344"/>
      <c r="CA145" s="345"/>
      <c r="CB145" s="346" t="s">
        <v>450</v>
      </c>
      <c r="CE145" s="339">
        <f t="shared" si="44"/>
        <v>0</v>
      </c>
      <c r="CF145" s="340" t="str">
        <f t="shared" si="45"/>
        <v>-</v>
      </c>
    </row>
    <row r="146" spans="2:84" s="245" customFormat="1" ht="12.75" customHeight="1" x14ac:dyDescent="0.3">
      <c r="B146" s="287" t="s">
        <v>349</v>
      </c>
      <c r="C146" s="358" t="s">
        <v>350</v>
      </c>
      <c r="D146" s="342">
        <f>'Forma 2'!$F$143</f>
        <v>0</v>
      </c>
      <c r="E146" s="343"/>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4"/>
      <c r="AL146" s="344"/>
      <c r="AM146" s="344"/>
      <c r="AN146" s="344"/>
      <c r="AO146" s="344"/>
      <c r="AP146" s="344"/>
      <c r="AQ146" s="344"/>
      <c r="AR146" s="344"/>
      <c r="AS146" s="344"/>
      <c r="AT146" s="344"/>
      <c r="AU146" s="344"/>
      <c r="AV146" s="344"/>
      <c r="AW146" s="344"/>
      <c r="AX146" s="344"/>
      <c r="AY146" s="344"/>
      <c r="AZ146" s="344"/>
      <c r="BA146" s="344"/>
      <c r="BB146" s="344"/>
      <c r="BC146" s="344"/>
      <c r="BD146" s="344"/>
      <c r="BE146" s="344"/>
      <c r="BF146" s="344"/>
      <c r="BG146" s="344"/>
      <c r="BH146" s="344"/>
      <c r="BI146" s="344"/>
      <c r="BJ146" s="344"/>
      <c r="BK146" s="344"/>
      <c r="BL146" s="344"/>
      <c r="BM146" s="344"/>
      <c r="BN146" s="344"/>
      <c r="BO146" s="344"/>
      <c r="BP146" s="344"/>
      <c r="BQ146" s="344"/>
      <c r="BR146" s="344"/>
      <c r="BS146" s="344"/>
      <c r="BT146" s="344"/>
      <c r="BU146" s="344"/>
      <c r="BV146" s="344"/>
      <c r="BW146" s="344"/>
      <c r="BX146" s="344"/>
      <c r="BY146" s="344"/>
      <c r="BZ146" s="344"/>
      <c r="CA146" s="345"/>
      <c r="CB146" s="346" t="s">
        <v>450</v>
      </c>
      <c r="CE146" s="339">
        <f t="shared" si="44"/>
        <v>0</v>
      </c>
      <c r="CF146" s="340" t="str">
        <f t="shared" si="45"/>
        <v>-</v>
      </c>
    </row>
    <row r="147" spans="2:84" s="245" customFormat="1" ht="12.75" customHeight="1" x14ac:dyDescent="0.3">
      <c r="B147" s="287" t="s">
        <v>351</v>
      </c>
      <c r="C147" s="358" t="s">
        <v>352</v>
      </c>
      <c r="D147" s="342">
        <f>'Forma 2'!$F$144</f>
        <v>0</v>
      </c>
      <c r="E147" s="343"/>
      <c r="F147" s="344"/>
      <c r="G147" s="344"/>
      <c r="H147" s="344"/>
      <c r="I147" s="344"/>
      <c r="J147" s="344"/>
      <c r="K147" s="344"/>
      <c r="L147" s="344"/>
      <c r="M147" s="344"/>
      <c r="N147" s="344"/>
      <c r="O147" s="344"/>
      <c r="P147" s="344"/>
      <c r="Q147" s="344"/>
      <c r="R147" s="344"/>
      <c r="S147" s="344"/>
      <c r="T147" s="344"/>
      <c r="U147" s="344"/>
      <c r="V147" s="344"/>
      <c r="W147" s="344"/>
      <c r="X147" s="344"/>
      <c r="Y147" s="344"/>
      <c r="Z147" s="344"/>
      <c r="AA147" s="344"/>
      <c r="AB147" s="344"/>
      <c r="AC147" s="344"/>
      <c r="AD147" s="344"/>
      <c r="AE147" s="344"/>
      <c r="AF147" s="344"/>
      <c r="AG147" s="344"/>
      <c r="AH147" s="344"/>
      <c r="AI147" s="344"/>
      <c r="AJ147" s="344"/>
      <c r="AK147" s="344"/>
      <c r="AL147" s="344"/>
      <c r="AM147" s="344"/>
      <c r="AN147" s="344"/>
      <c r="AO147" s="344"/>
      <c r="AP147" s="344"/>
      <c r="AQ147" s="344"/>
      <c r="AR147" s="344"/>
      <c r="AS147" s="344"/>
      <c r="AT147" s="344"/>
      <c r="AU147" s="344"/>
      <c r="AV147" s="344"/>
      <c r="AW147" s="344"/>
      <c r="AX147" s="344"/>
      <c r="AY147" s="344"/>
      <c r="AZ147" s="344"/>
      <c r="BA147" s="344"/>
      <c r="BB147" s="344"/>
      <c r="BC147" s="344"/>
      <c r="BD147" s="344"/>
      <c r="BE147" s="344"/>
      <c r="BF147" s="344"/>
      <c r="BG147" s="344"/>
      <c r="BH147" s="344"/>
      <c r="BI147" s="344"/>
      <c r="BJ147" s="344"/>
      <c r="BK147" s="344"/>
      <c r="BL147" s="344"/>
      <c r="BM147" s="344"/>
      <c r="BN147" s="344"/>
      <c r="BO147" s="344"/>
      <c r="BP147" s="344"/>
      <c r="BQ147" s="344"/>
      <c r="BR147" s="344"/>
      <c r="BS147" s="344"/>
      <c r="BT147" s="344"/>
      <c r="BU147" s="344"/>
      <c r="BV147" s="344"/>
      <c r="BW147" s="344"/>
      <c r="BX147" s="344"/>
      <c r="BY147" s="344"/>
      <c r="BZ147" s="344"/>
      <c r="CA147" s="345"/>
      <c r="CB147" s="346" t="s">
        <v>450</v>
      </c>
      <c r="CE147" s="339">
        <f t="shared" si="44"/>
        <v>0</v>
      </c>
      <c r="CF147" s="340" t="str">
        <f t="shared" si="45"/>
        <v>-</v>
      </c>
    </row>
    <row r="148" spans="2:84" s="245" customFormat="1" ht="12.75" customHeight="1" x14ac:dyDescent="0.3">
      <c r="B148" s="287" t="s">
        <v>353</v>
      </c>
      <c r="C148" s="358" t="s">
        <v>354</v>
      </c>
      <c r="D148" s="342">
        <f>'Forma 2'!$F$145</f>
        <v>0</v>
      </c>
      <c r="E148" s="343"/>
      <c r="F148" s="344"/>
      <c r="G148" s="344"/>
      <c r="H148" s="344"/>
      <c r="I148" s="344"/>
      <c r="J148" s="344"/>
      <c r="K148" s="344"/>
      <c r="L148" s="344"/>
      <c r="M148" s="344"/>
      <c r="N148" s="344"/>
      <c r="O148" s="344"/>
      <c r="P148" s="344"/>
      <c r="Q148" s="344"/>
      <c r="R148" s="344"/>
      <c r="S148" s="344"/>
      <c r="T148" s="344"/>
      <c r="U148" s="344"/>
      <c r="V148" s="344"/>
      <c r="W148" s="344"/>
      <c r="X148" s="344"/>
      <c r="Y148" s="344"/>
      <c r="Z148" s="344"/>
      <c r="AA148" s="344"/>
      <c r="AB148" s="344"/>
      <c r="AC148" s="344"/>
      <c r="AD148" s="344"/>
      <c r="AE148" s="344"/>
      <c r="AF148" s="344"/>
      <c r="AG148" s="344"/>
      <c r="AH148" s="344"/>
      <c r="AI148" s="344"/>
      <c r="AJ148" s="344"/>
      <c r="AK148" s="344"/>
      <c r="AL148" s="344"/>
      <c r="AM148" s="344"/>
      <c r="AN148" s="344"/>
      <c r="AO148" s="344"/>
      <c r="AP148" s="344"/>
      <c r="AQ148" s="344"/>
      <c r="AR148" s="344"/>
      <c r="AS148" s="344"/>
      <c r="AT148" s="344"/>
      <c r="AU148" s="344"/>
      <c r="AV148" s="344"/>
      <c r="AW148" s="344"/>
      <c r="AX148" s="344"/>
      <c r="AY148" s="344"/>
      <c r="AZ148" s="344"/>
      <c r="BA148" s="344"/>
      <c r="BB148" s="344"/>
      <c r="BC148" s="344"/>
      <c r="BD148" s="344"/>
      <c r="BE148" s="344"/>
      <c r="BF148" s="344"/>
      <c r="BG148" s="344"/>
      <c r="BH148" s="344"/>
      <c r="BI148" s="344"/>
      <c r="BJ148" s="344"/>
      <c r="BK148" s="344"/>
      <c r="BL148" s="344"/>
      <c r="BM148" s="344"/>
      <c r="BN148" s="344"/>
      <c r="BO148" s="344"/>
      <c r="BP148" s="344"/>
      <c r="BQ148" s="344"/>
      <c r="BR148" s="344"/>
      <c r="BS148" s="344"/>
      <c r="BT148" s="344"/>
      <c r="BU148" s="344"/>
      <c r="BV148" s="344"/>
      <c r="BW148" s="344"/>
      <c r="BX148" s="344"/>
      <c r="BY148" s="344"/>
      <c r="BZ148" s="344"/>
      <c r="CA148" s="345"/>
      <c r="CB148" s="346" t="s">
        <v>450</v>
      </c>
      <c r="CE148" s="339">
        <f t="shared" si="44"/>
        <v>0</v>
      </c>
      <c r="CF148" s="340" t="str">
        <f t="shared" si="45"/>
        <v>-</v>
      </c>
    </row>
    <row r="149" spans="2:84" s="245" customFormat="1" ht="12.75" customHeight="1" x14ac:dyDescent="0.3">
      <c r="B149" s="287" t="s">
        <v>355</v>
      </c>
      <c r="C149" s="358" t="s">
        <v>356</v>
      </c>
      <c r="D149" s="342">
        <f>'Forma 2'!$F$146</f>
        <v>0</v>
      </c>
      <c r="E149" s="343"/>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c r="AH149" s="344"/>
      <c r="AI149" s="344"/>
      <c r="AJ149" s="344"/>
      <c r="AK149" s="344"/>
      <c r="AL149" s="344"/>
      <c r="AM149" s="344"/>
      <c r="AN149" s="344"/>
      <c r="AO149" s="344"/>
      <c r="AP149" s="344"/>
      <c r="AQ149" s="344"/>
      <c r="AR149" s="344"/>
      <c r="AS149" s="344"/>
      <c r="AT149" s="344"/>
      <c r="AU149" s="344"/>
      <c r="AV149" s="344"/>
      <c r="AW149" s="344"/>
      <c r="AX149" s="344"/>
      <c r="AY149" s="344"/>
      <c r="AZ149" s="344"/>
      <c r="BA149" s="344"/>
      <c r="BB149" s="344"/>
      <c r="BC149" s="344"/>
      <c r="BD149" s="344"/>
      <c r="BE149" s="344"/>
      <c r="BF149" s="344"/>
      <c r="BG149" s="344"/>
      <c r="BH149" s="344"/>
      <c r="BI149" s="344"/>
      <c r="BJ149" s="344"/>
      <c r="BK149" s="344"/>
      <c r="BL149" s="344"/>
      <c r="BM149" s="344"/>
      <c r="BN149" s="344"/>
      <c r="BO149" s="344"/>
      <c r="BP149" s="344"/>
      <c r="BQ149" s="344"/>
      <c r="BR149" s="344"/>
      <c r="BS149" s="344"/>
      <c r="BT149" s="344"/>
      <c r="BU149" s="344"/>
      <c r="BV149" s="344"/>
      <c r="BW149" s="344"/>
      <c r="BX149" s="344"/>
      <c r="BY149" s="344"/>
      <c r="BZ149" s="344"/>
      <c r="CA149" s="345"/>
      <c r="CB149" s="346" t="s">
        <v>450</v>
      </c>
      <c r="CE149" s="339">
        <f t="shared" si="44"/>
        <v>0</v>
      </c>
      <c r="CF149" s="340" t="str">
        <f t="shared" si="45"/>
        <v>-</v>
      </c>
    </row>
    <row r="150" spans="2:84" s="245" customFormat="1" ht="12.75" customHeight="1" x14ac:dyDescent="0.3">
      <c r="B150" s="287" t="s">
        <v>357</v>
      </c>
      <c r="C150" s="358" t="s">
        <v>358</v>
      </c>
      <c r="D150" s="342">
        <f>'Forma 2'!$F$147</f>
        <v>0</v>
      </c>
      <c r="E150" s="343"/>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c r="AH150" s="344"/>
      <c r="AI150" s="344"/>
      <c r="AJ150" s="344"/>
      <c r="AK150" s="344"/>
      <c r="AL150" s="344"/>
      <c r="AM150" s="344"/>
      <c r="AN150" s="344"/>
      <c r="AO150" s="344"/>
      <c r="AP150" s="344"/>
      <c r="AQ150" s="344"/>
      <c r="AR150" s="344"/>
      <c r="AS150" s="344"/>
      <c r="AT150" s="344"/>
      <c r="AU150" s="344"/>
      <c r="AV150" s="344"/>
      <c r="AW150" s="344"/>
      <c r="AX150" s="344"/>
      <c r="AY150" s="344"/>
      <c r="AZ150" s="344"/>
      <c r="BA150" s="344"/>
      <c r="BB150" s="344"/>
      <c r="BC150" s="344"/>
      <c r="BD150" s="344"/>
      <c r="BE150" s="344"/>
      <c r="BF150" s="344"/>
      <c r="BG150" s="344"/>
      <c r="BH150" s="344"/>
      <c r="BI150" s="344"/>
      <c r="BJ150" s="344"/>
      <c r="BK150" s="344"/>
      <c r="BL150" s="344"/>
      <c r="BM150" s="344"/>
      <c r="BN150" s="344"/>
      <c r="BO150" s="344"/>
      <c r="BP150" s="344"/>
      <c r="BQ150" s="344"/>
      <c r="BR150" s="344"/>
      <c r="BS150" s="344"/>
      <c r="BT150" s="344"/>
      <c r="BU150" s="344"/>
      <c r="BV150" s="344"/>
      <c r="BW150" s="344"/>
      <c r="BX150" s="344"/>
      <c r="BY150" s="344"/>
      <c r="BZ150" s="344"/>
      <c r="CA150" s="345"/>
      <c r="CB150" s="346" t="s">
        <v>450</v>
      </c>
      <c r="CE150" s="339">
        <f t="shared" si="44"/>
        <v>0</v>
      </c>
      <c r="CF150" s="340" t="str">
        <f t="shared" si="45"/>
        <v>-</v>
      </c>
    </row>
    <row r="151" spans="2:84" s="245" customFormat="1" ht="12.75" customHeight="1" x14ac:dyDescent="0.3">
      <c r="B151" s="287" t="s">
        <v>359</v>
      </c>
      <c r="C151" s="358" t="s">
        <v>360</v>
      </c>
      <c r="D151" s="342">
        <f>'Forma 2'!$F$148</f>
        <v>0</v>
      </c>
      <c r="E151" s="343"/>
      <c r="F151" s="344"/>
      <c r="G151" s="344"/>
      <c r="H151" s="344"/>
      <c r="I151" s="344"/>
      <c r="J151" s="344"/>
      <c r="K151" s="344"/>
      <c r="L151" s="344"/>
      <c r="M151" s="344"/>
      <c r="N151" s="344"/>
      <c r="O151" s="344"/>
      <c r="P151" s="344"/>
      <c r="Q151" s="344"/>
      <c r="R151" s="344"/>
      <c r="S151" s="344"/>
      <c r="T151" s="344"/>
      <c r="U151" s="344"/>
      <c r="V151" s="344"/>
      <c r="W151" s="344"/>
      <c r="X151" s="344"/>
      <c r="Y151" s="344"/>
      <c r="Z151" s="344"/>
      <c r="AA151" s="344"/>
      <c r="AB151" s="344"/>
      <c r="AC151" s="344"/>
      <c r="AD151" s="344"/>
      <c r="AE151" s="344"/>
      <c r="AF151" s="344"/>
      <c r="AG151" s="344"/>
      <c r="AH151" s="344"/>
      <c r="AI151" s="344"/>
      <c r="AJ151" s="344"/>
      <c r="AK151" s="344"/>
      <c r="AL151" s="344"/>
      <c r="AM151" s="344"/>
      <c r="AN151" s="344"/>
      <c r="AO151" s="344"/>
      <c r="AP151" s="344"/>
      <c r="AQ151" s="344"/>
      <c r="AR151" s="344"/>
      <c r="AS151" s="344"/>
      <c r="AT151" s="344"/>
      <c r="AU151" s="344"/>
      <c r="AV151" s="344"/>
      <c r="AW151" s="344"/>
      <c r="AX151" s="344"/>
      <c r="AY151" s="344"/>
      <c r="AZ151" s="344"/>
      <c r="BA151" s="344"/>
      <c r="BB151" s="344"/>
      <c r="BC151" s="344"/>
      <c r="BD151" s="344"/>
      <c r="BE151" s="344"/>
      <c r="BF151" s="344"/>
      <c r="BG151" s="344"/>
      <c r="BH151" s="344"/>
      <c r="BI151" s="344"/>
      <c r="BJ151" s="344"/>
      <c r="BK151" s="344"/>
      <c r="BL151" s="344"/>
      <c r="BM151" s="344"/>
      <c r="BN151" s="344"/>
      <c r="BO151" s="344"/>
      <c r="BP151" s="344"/>
      <c r="BQ151" s="344"/>
      <c r="BR151" s="344"/>
      <c r="BS151" s="344"/>
      <c r="BT151" s="344"/>
      <c r="BU151" s="344"/>
      <c r="BV151" s="344"/>
      <c r="BW151" s="344"/>
      <c r="BX151" s="344"/>
      <c r="BY151" s="344"/>
      <c r="BZ151" s="344"/>
      <c r="CA151" s="345"/>
      <c r="CB151" s="346" t="s">
        <v>450</v>
      </c>
      <c r="CE151" s="339">
        <f t="shared" si="44"/>
        <v>0</v>
      </c>
      <c r="CF151" s="340" t="str">
        <f t="shared" si="45"/>
        <v>-</v>
      </c>
    </row>
    <row r="152" spans="2:84" s="245" customFormat="1" ht="12.75" customHeight="1" x14ac:dyDescent="0.3">
      <c r="B152" s="287" t="s">
        <v>361</v>
      </c>
      <c r="C152" s="358" t="s">
        <v>362</v>
      </c>
      <c r="D152" s="342">
        <f>'Forma 2'!$F$149</f>
        <v>0</v>
      </c>
      <c r="E152" s="343"/>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344"/>
      <c r="AC152" s="344"/>
      <c r="AD152" s="344"/>
      <c r="AE152" s="344"/>
      <c r="AF152" s="344"/>
      <c r="AG152" s="344"/>
      <c r="AH152" s="344"/>
      <c r="AI152" s="344"/>
      <c r="AJ152" s="344"/>
      <c r="AK152" s="344"/>
      <c r="AL152" s="344"/>
      <c r="AM152" s="344"/>
      <c r="AN152" s="344"/>
      <c r="AO152" s="344"/>
      <c r="AP152" s="344"/>
      <c r="AQ152" s="344"/>
      <c r="AR152" s="344"/>
      <c r="AS152" s="344"/>
      <c r="AT152" s="344"/>
      <c r="AU152" s="344"/>
      <c r="AV152" s="344"/>
      <c r="AW152" s="344"/>
      <c r="AX152" s="344"/>
      <c r="AY152" s="344"/>
      <c r="AZ152" s="344"/>
      <c r="BA152" s="344"/>
      <c r="BB152" s="344"/>
      <c r="BC152" s="344"/>
      <c r="BD152" s="344"/>
      <c r="BE152" s="344"/>
      <c r="BF152" s="344"/>
      <c r="BG152" s="344"/>
      <c r="BH152" s="344"/>
      <c r="BI152" s="344"/>
      <c r="BJ152" s="344"/>
      <c r="BK152" s="344"/>
      <c r="BL152" s="344"/>
      <c r="BM152" s="344"/>
      <c r="BN152" s="344"/>
      <c r="BO152" s="344"/>
      <c r="BP152" s="344"/>
      <c r="BQ152" s="344"/>
      <c r="BR152" s="344"/>
      <c r="BS152" s="344"/>
      <c r="BT152" s="344"/>
      <c r="BU152" s="344"/>
      <c r="BV152" s="344"/>
      <c r="BW152" s="344"/>
      <c r="BX152" s="344"/>
      <c r="BY152" s="344"/>
      <c r="BZ152" s="344"/>
      <c r="CA152" s="345"/>
      <c r="CB152" s="346" t="s">
        <v>450</v>
      </c>
      <c r="CE152" s="339">
        <f t="shared" si="44"/>
        <v>0</v>
      </c>
      <c r="CF152" s="340" t="str">
        <f t="shared" si="45"/>
        <v>-</v>
      </c>
    </row>
    <row r="153" spans="2:84" s="245" customFormat="1" ht="12.75" customHeight="1" x14ac:dyDescent="0.3">
      <c r="B153" s="287" t="s">
        <v>363</v>
      </c>
      <c r="C153" s="355" t="s">
        <v>364</v>
      </c>
      <c r="D153" s="342">
        <f>'Forma 2'!$F$150</f>
        <v>0</v>
      </c>
      <c r="E153" s="343"/>
      <c r="F153" s="344"/>
      <c r="G153" s="344"/>
      <c r="H153" s="344"/>
      <c r="I153" s="344"/>
      <c r="J153" s="344"/>
      <c r="K153" s="344"/>
      <c r="L153" s="344"/>
      <c r="M153" s="344"/>
      <c r="N153" s="344"/>
      <c r="O153" s="344"/>
      <c r="P153" s="344"/>
      <c r="Q153" s="344"/>
      <c r="R153" s="344"/>
      <c r="S153" s="344"/>
      <c r="T153" s="344"/>
      <c r="U153" s="344"/>
      <c r="V153" s="344"/>
      <c r="W153" s="344"/>
      <c r="X153" s="344"/>
      <c r="Y153" s="344"/>
      <c r="Z153" s="344"/>
      <c r="AA153" s="344"/>
      <c r="AB153" s="344"/>
      <c r="AC153" s="344"/>
      <c r="AD153" s="344"/>
      <c r="AE153" s="344"/>
      <c r="AF153" s="344"/>
      <c r="AG153" s="344"/>
      <c r="AH153" s="344"/>
      <c r="AI153" s="344"/>
      <c r="AJ153" s="344"/>
      <c r="AK153" s="344"/>
      <c r="AL153" s="344"/>
      <c r="AM153" s="344"/>
      <c r="AN153" s="344"/>
      <c r="AO153" s="344"/>
      <c r="AP153" s="344"/>
      <c r="AQ153" s="344"/>
      <c r="AR153" s="344"/>
      <c r="AS153" s="344"/>
      <c r="AT153" s="344"/>
      <c r="AU153" s="344"/>
      <c r="AV153" s="344"/>
      <c r="AW153" s="344"/>
      <c r="AX153" s="344"/>
      <c r="AY153" s="344"/>
      <c r="AZ153" s="344"/>
      <c r="BA153" s="344"/>
      <c r="BB153" s="344"/>
      <c r="BC153" s="344"/>
      <c r="BD153" s="344"/>
      <c r="BE153" s="344"/>
      <c r="BF153" s="344"/>
      <c r="BG153" s="344"/>
      <c r="BH153" s="344"/>
      <c r="BI153" s="344"/>
      <c r="BJ153" s="344"/>
      <c r="BK153" s="344"/>
      <c r="BL153" s="344"/>
      <c r="BM153" s="344"/>
      <c r="BN153" s="344"/>
      <c r="BO153" s="344"/>
      <c r="BP153" s="344"/>
      <c r="BQ153" s="344"/>
      <c r="BR153" s="344"/>
      <c r="BS153" s="344"/>
      <c r="BT153" s="344"/>
      <c r="BU153" s="344"/>
      <c r="BV153" s="344"/>
      <c r="BW153" s="344"/>
      <c r="BX153" s="344"/>
      <c r="BY153" s="344"/>
      <c r="BZ153" s="344"/>
      <c r="CA153" s="345"/>
      <c r="CB153" s="346" t="s">
        <v>450</v>
      </c>
      <c r="CE153" s="339">
        <f t="shared" si="44"/>
        <v>0</v>
      </c>
      <c r="CF153" s="340" t="str">
        <f t="shared" si="45"/>
        <v>-</v>
      </c>
    </row>
    <row r="154" spans="2:84" s="245" customFormat="1" ht="12.75" customHeight="1" x14ac:dyDescent="0.3">
      <c r="B154" s="287" t="s">
        <v>452</v>
      </c>
      <c r="C154" s="358" t="s">
        <v>366</v>
      </c>
      <c r="D154" s="342">
        <f>'Forma 2'!$F$151</f>
        <v>0</v>
      </c>
      <c r="E154" s="343"/>
      <c r="F154" s="344"/>
      <c r="G154" s="344"/>
      <c r="H154" s="344"/>
      <c r="I154" s="344"/>
      <c r="J154" s="344"/>
      <c r="K154" s="344"/>
      <c r="L154" s="344"/>
      <c r="M154" s="344"/>
      <c r="N154" s="344"/>
      <c r="O154" s="344"/>
      <c r="P154" s="344"/>
      <c r="Q154" s="344"/>
      <c r="R154" s="344"/>
      <c r="S154" s="344"/>
      <c r="T154" s="344"/>
      <c r="U154" s="344"/>
      <c r="V154" s="344"/>
      <c r="W154" s="344"/>
      <c r="X154" s="344"/>
      <c r="Y154" s="344"/>
      <c r="Z154" s="344"/>
      <c r="AA154" s="344"/>
      <c r="AB154" s="344"/>
      <c r="AC154" s="344"/>
      <c r="AD154" s="344"/>
      <c r="AE154" s="344"/>
      <c r="AF154" s="344"/>
      <c r="AG154" s="344"/>
      <c r="AH154" s="344"/>
      <c r="AI154" s="344"/>
      <c r="AJ154" s="344"/>
      <c r="AK154" s="344"/>
      <c r="AL154" s="344"/>
      <c r="AM154" s="344"/>
      <c r="AN154" s="344"/>
      <c r="AO154" s="344"/>
      <c r="AP154" s="344"/>
      <c r="AQ154" s="344"/>
      <c r="AR154" s="344"/>
      <c r="AS154" s="344"/>
      <c r="AT154" s="344"/>
      <c r="AU154" s="344"/>
      <c r="AV154" s="344"/>
      <c r="AW154" s="344"/>
      <c r="AX154" s="344"/>
      <c r="AY154" s="344"/>
      <c r="AZ154" s="344"/>
      <c r="BA154" s="344"/>
      <c r="BB154" s="344"/>
      <c r="BC154" s="344"/>
      <c r="BD154" s="344"/>
      <c r="BE154" s="344"/>
      <c r="BF154" s="344"/>
      <c r="BG154" s="344"/>
      <c r="BH154" s="344"/>
      <c r="BI154" s="344"/>
      <c r="BJ154" s="344"/>
      <c r="BK154" s="344"/>
      <c r="BL154" s="344"/>
      <c r="BM154" s="344"/>
      <c r="BN154" s="344"/>
      <c r="BO154" s="344"/>
      <c r="BP154" s="344"/>
      <c r="BQ154" s="344"/>
      <c r="BR154" s="344"/>
      <c r="BS154" s="344"/>
      <c r="BT154" s="344"/>
      <c r="BU154" s="344"/>
      <c r="BV154" s="344"/>
      <c r="BW154" s="344"/>
      <c r="BX154" s="344"/>
      <c r="BY154" s="344"/>
      <c r="BZ154" s="344"/>
      <c r="CA154" s="345"/>
      <c r="CB154" s="346" t="s">
        <v>450</v>
      </c>
      <c r="CE154" s="339">
        <f t="shared" si="44"/>
        <v>0</v>
      </c>
      <c r="CF154" s="340" t="str">
        <f t="shared" si="45"/>
        <v>-</v>
      </c>
    </row>
    <row r="155" spans="2:84" s="245" customFormat="1" ht="12.75" customHeight="1" x14ac:dyDescent="0.3">
      <c r="B155" s="287" t="s">
        <v>453</v>
      </c>
      <c r="C155" s="358" t="s">
        <v>142</v>
      </c>
      <c r="D155" s="342">
        <f>'Forma 2'!$F$152</f>
        <v>0</v>
      </c>
      <c r="E155" s="343"/>
      <c r="F155" s="344"/>
      <c r="G155" s="344"/>
      <c r="H155" s="344"/>
      <c r="I155" s="344"/>
      <c r="J155" s="344"/>
      <c r="K155" s="344"/>
      <c r="L155" s="344"/>
      <c r="M155" s="344"/>
      <c r="N155" s="344"/>
      <c r="O155" s="344"/>
      <c r="P155" s="344"/>
      <c r="Q155" s="344"/>
      <c r="R155" s="344"/>
      <c r="S155" s="344"/>
      <c r="T155" s="344"/>
      <c r="U155" s="344"/>
      <c r="V155" s="344"/>
      <c r="W155" s="344"/>
      <c r="X155" s="344"/>
      <c r="Y155" s="344"/>
      <c r="Z155" s="344"/>
      <c r="AA155" s="344"/>
      <c r="AB155" s="344"/>
      <c r="AC155" s="344"/>
      <c r="AD155" s="344"/>
      <c r="AE155" s="344"/>
      <c r="AF155" s="344"/>
      <c r="AG155" s="344"/>
      <c r="AH155" s="344"/>
      <c r="AI155" s="344"/>
      <c r="AJ155" s="344"/>
      <c r="AK155" s="344"/>
      <c r="AL155" s="344"/>
      <c r="AM155" s="344"/>
      <c r="AN155" s="344"/>
      <c r="AO155" s="344"/>
      <c r="AP155" s="344"/>
      <c r="AQ155" s="344"/>
      <c r="AR155" s="344"/>
      <c r="AS155" s="344"/>
      <c r="AT155" s="344"/>
      <c r="AU155" s="344"/>
      <c r="AV155" s="344"/>
      <c r="AW155" s="344"/>
      <c r="AX155" s="344"/>
      <c r="AY155" s="344"/>
      <c r="AZ155" s="344"/>
      <c r="BA155" s="344"/>
      <c r="BB155" s="344"/>
      <c r="BC155" s="344"/>
      <c r="BD155" s="344"/>
      <c r="BE155" s="344"/>
      <c r="BF155" s="344"/>
      <c r="BG155" s="344"/>
      <c r="BH155" s="344"/>
      <c r="BI155" s="344"/>
      <c r="BJ155" s="344"/>
      <c r="BK155" s="344"/>
      <c r="BL155" s="344"/>
      <c r="BM155" s="344"/>
      <c r="BN155" s="344"/>
      <c r="BO155" s="344"/>
      <c r="BP155" s="344"/>
      <c r="BQ155" s="344"/>
      <c r="BR155" s="344"/>
      <c r="BS155" s="344"/>
      <c r="BT155" s="344"/>
      <c r="BU155" s="344"/>
      <c r="BV155" s="344"/>
      <c r="BW155" s="344"/>
      <c r="BX155" s="344"/>
      <c r="BY155" s="344"/>
      <c r="BZ155" s="344"/>
      <c r="CA155" s="345"/>
      <c r="CB155" s="346" t="s">
        <v>450</v>
      </c>
      <c r="CE155" s="339">
        <f t="shared" si="44"/>
        <v>0</v>
      </c>
      <c r="CF155" s="340" t="str">
        <f t="shared" si="45"/>
        <v>-</v>
      </c>
    </row>
    <row r="156" spans="2:84" s="245" customFormat="1" ht="12.75" customHeight="1" x14ac:dyDescent="0.3">
      <c r="B156" s="287" t="s">
        <v>454</v>
      </c>
      <c r="C156" s="358" t="s">
        <v>142</v>
      </c>
      <c r="D156" s="342">
        <f>'Forma 2'!$F$153</f>
        <v>0</v>
      </c>
      <c r="E156" s="343"/>
      <c r="F156" s="344"/>
      <c r="G156" s="344"/>
      <c r="H156" s="344"/>
      <c r="I156" s="344"/>
      <c r="J156" s="344"/>
      <c r="K156" s="344"/>
      <c r="L156" s="344"/>
      <c r="M156" s="344"/>
      <c r="N156" s="344"/>
      <c r="O156" s="344"/>
      <c r="P156" s="344"/>
      <c r="Q156" s="344"/>
      <c r="R156" s="344"/>
      <c r="S156" s="344"/>
      <c r="T156" s="344"/>
      <c r="U156" s="344"/>
      <c r="V156" s="344"/>
      <c r="W156" s="344"/>
      <c r="X156" s="344"/>
      <c r="Y156" s="344"/>
      <c r="Z156" s="344"/>
      <c r="AA156" s="344"/>
      <c r="AB156" s="344"/>
      <c r="AC156" s="344"/>
      <c r="AD156" s="344"/>
      <c r="AE156" s="344"/>
      <c r="AF156" s="344"/>
      <c r="AG156" s="344"/>
      <c r="AH156" s="344"/>
      <c r="AI156" s="344"/>
      <c r="AJ156" s="344"/>
      <c r="AK156" s="344"/>
      <c r="AL156" s="344"/>
      <c r="AM156" s="344"/>
      <c r="AN156" s="344"/>
      <c r="AO156" s="344"/>
      <c r="AP156" s="344"/>
      <c r="AQ156" s="344"/>
      <c r="AR156" s="344"/>
      <c r="AS156" s="344"/>
      <c r="AT156" s="344"/>
      <c r="AU156" s="344"/>
      <c r="AV156" s="344"/>
      <c r="AW156" s="344"/>
      <c r="AX156" s="344"/>
      <c r="AY156" s="344"/>
      <c r="AZ156" s="344"/>
      <c r="BA156" s="344"/>
      <c r="BB156" s="344"/>
      <c r="BC156" s="344"/>
      <c r="BD156" s="344"/>
      <c r="BE156" s="344"/>
      <c r="BF156" s="344"/>
      <c r="BG156" s="344"/>
      <c r="BH156" s="344"/>
      <c r="BI156" s="344"/>
      <c r="BJ156" s="344"/>
      <c r="BK156" s="344"/>
      <c r="BL156" s="344"/>
      <c r="BM156" s="344"/>
      <c r="BN156" s="344"/>
      <c r="BO156" s="344"/>
      <c r="BP156" s="344"/>
      <c r="BQ156" s="344"/>
      <c r="BR156" s="344"/>
      <c r="BS156" s="344"/>
      <c r="BT156" s="344"/>
      <c r="BU156" s="344"/>
      <c r="BV156" s="344"/>
      <c r="BW156" s="344"/>
      <c r="BX156" s="344"/>
      <c r="BY156" s="344"/>
      <c r="BZ156" s="344"/>
      <c r="CA156" s="345"/>
      <c r="CB156" s="346" t="s">
        <v>450</v>
      </c>
      <c r="CE156" s="339">
        <f t="shared" si="44"/>
        <v>0</v>
      </c>
      <c r="CF156" s="340" t="str">
        <f t="shared" si="45"/>
        <v>-</v>
      </c>
    </row>
    <row r="157" spans="2:84" s="245" customFormat="1" ht="12.75" customHeight="1" x14ac:dyDescent="0.3">
      <c r="B157" s="271" t="s">
        <v>369</v>
      </c>
      <c r="C157" s="357" t="s">
        <v>370</v>
      </c>
      <c r="D157" s="342">
        <f>'Forma 2'!$F$154</f>
        <v>0</v>
      </c>
      <c r="E157" s="350">
        <f t="shared" ref="E157:AJ157" si="46">SUM(E158:E167)</f>
        <v>0</v>
      </c>
      <c r="F157" s="351">
        <f t="shared" si="46"/>
        <v>0</v>
      </c>
      <c r="G157" s="351">
        <f t="shared" si="46"/>
        <v>0</v>
      </c>
      <c r="H157" s="351">
        <f t="shared" si="46"/>
        <v>0</v>
      </c>
      <c r="I157" s="351">
        <f t="shared" si="46"/>
        <v>0</v>
      </c>
      <c r="J157" s="351">
        <f t="shared" si="46"/>
        <v>0</v>
      </c>
      <c r="K157" s="351">
        <f t="shared" si="46"/>
        <v>0</v>
      </c>
      <c r="L157" s="351">
        <f t="shared" si="46"/>
        <v>0</v>
      </c>
      <c r="M157" s="351">
        <f t="shared" si="46"/>
        <v>0</v>
      </c>
      <c r="N157" s="351">
        <f t="shared" si="46"/>
        <v>0</v>
      </c>
      <c r="O157" s="351">
        <f t="shared" si="46"/>
        <v>0</v>
      </c>
      <c r="P157" s="351">
        <f t="shared" si="46"/>
        <v>0</v>
      </c>
      <c r="Q157" s="351">
        <f t="shared" si="46"/>
        <v>0</v>
      </c>
      <c r="R157" s="351">
        <f t="shared" si="46"/>
        <v>0</v>
      </c>
      <c r="S157" s="351">
        <f t="shared" si="46"/>
        <v>0</v>
      </c>
      <c r="T157" s="351">
        <f t="shared" si="46"/>
        <v>0</v>
      </c>
      <c r="U157" s="351">
        <f t="shared" si="46"/>
        <v>0</v>
      </c>
      <c r="V157" s="351">
        <f t="shared" si="46"/>
        <v>0</v>
      </c>
      <c r="W157" s="351">
        <f t="shared" si="46"/>
        <v>0</v>
      </c>
      <c r="X157" s="351">
        <f t="shared" si="46"/>
        <v>0</v>
      </c>
      <c r="Y157" s="351">
        <f t="shared" si="46"/>
        <v>0</v>
      </c>
      <c r="Z157" s="351">
        <f t="shared" si="46"/>
        <v>0</v>
      </c>
      <c r="AA157" s="351">
        <f t="shared" si="46"/>
        <v>0</v>
      </c>
      <c r="AB157" s="351">
        <f t="shared" si="46"/>
        <v>0</v>
      </c>
      <c r="AC157" s="351">
        <f t="shared" si="46"/>
        <v>0</v>
      </c>
      <c r="AD157" s="351">
        <f t="shared" si="46"/>
        <v>0</v>
      </c>
      <c r="AE157" s="351">
        <f t="shared" si="46"/>
        <v>0</v>
      </c>
      <c r="AF157" s="351">
        <f t="shared" si="46"/>
        <v>0</v>
      </c>
      <c r="AG157" s="351">
        <f t="shared" si="46"/>
        <v>0</v>
      </c>
      <c r="AH157" s="351">
        <f t="shared" si="46"/>
        <v>0</v>
      </c>
      <c r="AI157" s="351">
        <f t="shared" si="46"/>
        <v>0</v>
      </c>
      <c r="AJ157" s="351">
        <f t="shared" si="46"/>
        <v>0</v>
      </c>
      <c r="AK157" s="352">
        <f t="shared" ref="AK157:BP157" si="47">SUM(AK158:AK167)</f>
        <v>0</v>
      </c>
      <c r="AL157" s="352">
        <f t="shared" si="47"/>
        <v>0</v>
      </c>
      <c r="AM157" s="352">
        <f t="shared" si="47"/>
        <v>0</v>
      </c>
      <c r="AN157" s="352">
        <f t="shared" si="47"/>
        <v>0</v>
      </c>
      <c r="AO157" s="351">
        <f t="shared" si="47"/>
        <v>0</v>
      </c>
      <c r="AP157" s="352">
        <f t="shared" si="47"/>
        <v>0</v>
      </c>
      <c r="AQ157" s="352">
        <f t="shared" si="47"/>
        <v>0</v>
      </c>
      <c r="AR157" s="352">
        <f t="shared" si="47"/>
        <v>0</v>
      </c>
      <c r="AS157" s="351">
        <f t="shared" si="47"/>
        <v>0</v>
      </c>
      <c r="AT157" s="351">
        <f t="shared" si="47"/>
        <v>0</v>
      </c>
      <c r="AU157" s="352">
        <f t="shared" si="47"/>
        <v>0</v>
      </c>
      <c r="AV157" s="352">
        <f t="shared" si="47"/>
        <v>0</v>
      </c>
      <c r="AW157" s="352">
        <f t="shared" si="47"/>
        <v>0</v>
      </c>
      <c r="AX157" s="351">
        <f t="shared" si="47"/>
        <v>0</v>
      </c>
      <c r="AY157" s="351">
        <f t="shared" si="47"/>
        <v>0</v>
      </c>
      <c r="AZ157" s="352">
        <f t="shared" si="47"/>
        <v>0</v>
      </c>
      <c r="BA157" s="352">
        <f t="shared" si="47"/>
        <v>0</v>
      </c>
      <c r="BB157" s="352">
        <f t="shared" si="47"/>
        <v>0</v>
      </c>
      <c r="BC157" s="351">
        <f t="shared" si="47"/>
        <v>0</v>
      </c>
      <c r="BD157" s="351">
        <f t="shared" si="47"/>
        <v>0</v>
      </c>
      <c r="BE157" s="352">
        <f t="shared" si="47"/>
        <v>0</v>
      </c>
      <c r="BF157" s="352">
        <f t="shared" si="47"/>
        <v>0</v>
      </c>
      <c r="BG157" s="352">
        <f t="shared" si="47"/>
        <v>0</v>
      </c>
      <c r="BH157" s="351">
        <f t="shared" si="47"/>
        <v>0</v>
      </c>
      <c r="BI157" s="351">
        <f t="shared" si="47"/>
        <v>0</v>
      </c>
      <c r="BJ157" s="352">
        <f t="shared" si="47"/>
        <v>0</v>
      </c>
      <c r="BK157" s="352">
        <f t="shared" si="47"/>
        <v>0</v>
      </c>
      <c r="BL157" s="352">
        <f t="shared" si="47"/>
        <v>0</v>
      </c>
      <c r="BM157" s="353">
        <f t="shared" si="47"/>
        <v>0</v>
      </c>
      <c r="BN157" s="351">
        <f t="shared" si="47"/>
        <v>0</v>
      </c>
      <c r="BO157" s="351">
        <f t="shared" si="47"/>
        <v>0</v>
      </c>
      <c r="BP157" s="351">
        <f t="shared" si="47"/>
        <v>0</v>
      </c>
      <c r="BQ157" s="351">
        <f t="shared" ref="BQ157:CA157" si="48">SUM(BQ158:BQ167)</f>
        <v>0</v>
      </c>
      <c r="BR157" s="351">
        <f t="shared" si="48"/>
        <v>0</v>
      </c>
      <c r="BS157" s="351">
        <f t="shared" si="48"/>
        <v>0</v>
      </c>
      <c r="BT157" s="351">
        <f t="shared" si="48"/>
        <v>0</v>
      </c>
      <c r="BU157" s="351">
        <f t="shared" si="48"/>
        <v>0</v>
      </c>
      <c r="BV157" s="351">
        <f t="shared" si="48"/>
        <v>0</v>
      </c>
      <c r="BW157" s="351">
        <f t="shared" si="48"/>
        <v>0</v>
      </c>
      <c r="BX157" s="351">
        <f t="shared" si="48"/>
        <v>0</v>
      </c>
      <c r="BY157" s="351">
        <f t="shared" si="48"/>
        <v>0</v>
      </c>
      <c r="BZ157" s="351">
        <f t="shared" si="48"/>
        <v>0</v>
      </c>
      <c r="CA157" s="354">
        <f t="shared" si="48"/>
        <v>0</v>
      </c>
      <c r="CB157" s="346" t="s">
        <v>450</v>
      </c>
      <c r="CE157" s="339">
        <f t="shared" si="44"/>
        <v>0</v>
      </c>
      <c r="CF157" s="340" t="str">
        <f t="shared" si="45"/>
        <v>-</v>
      </c>
    </row>
    <row r="158" spans="2:84" s="245" customFormat="1" ht="12.75" customHeight="1" x14ac:dyDescent="0.3">
      <c r="B158" s="287" t="s">
        <v>371</v>
      </c>
      <c r="C158" s="358" t="s">
        <v>372</v>
      </c>
      <c r="D158" s="342">
        <f>'Forma 2'!$F$155</f>
        <v>0</v>
      </c>
      <c r="E158" s="343"/>
      <c r="F158" s="344"/>
      <c r="G158" s="344"/>
      <c r="H158" s="344"/>
      <c r="I158" s="344"/>
      <c r="J158" s="344"/>
      <c r="K158" s="344"/>
      <c r="L158" s="344"/>
      <c r="M158" s="344"/>
      <c r="N158" s="344"/>
      <c r="O158" s="344"/>
      <c r="P158" s="344"/>
      <c r="Q158" s="344"/>
      <c r="R158" s="344"/>
      <c r="S158" s="344"/>
      <c r="T158" s="344"/>
      <c r="U158" s="344"/>
      <c r="V158" s="344"/>
      <c r="W158" s="344"/>
      <c r="X158" s="344"/>
      <c r="Y158" s="344"/>
      <c r="Z158" s="344"/>
      <c r="AA158" s="344"/>
      <c r="AB158" s="344"/>
      <c r="AC158" s="344"/>
      <c r="AD158" s="344"/>
      <c r="AE158" s="344"/>
      <c r="AF158" s="344"/>
      <c r="AG158" s="344"/>
      <c r="AH158" s="344"/>
      <c r="AI158" s="344"/>
      <c r="AJ158" s="344"/>
      <c r="AK158" s="344"/>
      <c r="AL158" s="344"/>
      <c r="AM158" s="344"/>
      <c r="AN158" s="344"/>
      <c r="AO158" s="344"/>
      <c r="AP158" s="344"/>
      <c r="AQ158" s="344"/>
      <c r="AR158" s="344"/>
      <c r="AS158" s="344"/>
      <c r="AT158" s="344"/>
      <c r="AU158" s="344"/>
      <c r="AV158" s="344"/>
      <c r="AW158" s="344"/>
      <c r="AX158" s="344"/>
      <c r="AY158" s="344"/>
      <c r="AZ158" s="344"/>
      <c r="BA158" s="344"/>
      <c r="BB158" s="344"/>
      <c r="BC158" s="344"/>
      <c r="BD158" s="344"/>
      <c r="BE158" s="344"/>
      <c r="BF158" s="344"/>
      <c r="BG158" s="344"/>
      <c r="BH158" s="344"/>
      <c r="BI158" s="344"/>
      <c r="BJ158" s="344"/>
      <c r="BK158" s="344"/>
      <c r="BL158" s="344"/>
      <c r="BM158" s="344"/>
      <c r="BN158" s="344"/>
      <c r="BO158" s="344"/>
      <c r="BP158" s="344"/>
      <c r="BQ158" s="344"/>
      <c r="BR158" s="344"/>
      <c r="BS158" s="344"/>
      <c r="BT158" s="344"/>
      <c r="BU158" s="344"/>
      <c r="BV158" s="344"/>
      <c r="BW158" s="344"/>
      <c r="BX158" s="344"/>
      <c r="BY158" s="344"/>
      <c r="BZ158" s="344"/>
      <c r="CA158" s="345"/>
      <c r="CB158" s="346" t="s">
        <v>450</v>
      </c>
      <c r="CE158" s="339">
        <f t="shared" si="44"/>
        <v>0</v>
      </c>
      <c r="CF158" s="340" t="str">
        <f t="shared" si="45"/>
        <v>-</v>
      </c>
    </row>
    <row r="159" spans="2:84" s="245" customFormat="1" ht="12.75" customHeight="1" x14ac:dyDescent="0.3">
      <c r="B159" s="287" t="s">
        <v>373</v>
      </c>
      <c r="C159" s="358" t="s">
        <v>374</v>
      </c>
      <c r="D159" s="342">
        <f>'Forma 2'!$F$156</f>
        <v>0</v>
      </c>
      <c r="E159" s="343"/>
      <c r="F159" s="344"/>
      <c r="G159" s="344"/>
      <c r="H159" s="344"/>
      <c r="I159" s="344"/>
      <c r="J159" s="344"/>
      <c r="K159" s="344"/>
      <c r="L159" s="344"/>
      <c r="M159" s="344"/>
      <c r="N159" s="344"/>
      <c r="O159" s="344"/>
      <c r="P159" s="344"/>
      <c r="Q159" s="344"/>
      <c r="R159" s="344"/>
      <c r="S159" s="344"/>
      <c r="T159" s="344"/>
      <c r="U159" s="344"/>
      <c r="V159" s="344"/>
      <c r="W159" s="344"/>
      <c r="X159" s="344"/>
      <c r="Y159" s="344"/>
      <c r="Z159" s="344"/>
      <c r="AA159" s="344"/>
      <c r="AB159" s="344"/>
      <c r="AC159" s="344"/>
      <c r="AD159" s="344"/>
      <c r="AE159" s="344"/>
      <c r="AF159" s="344"/>
      <c r="AG159" s="344"/>
      <c r="AH159" s="344"/>
      <c r="AI159" s="344"/>
      <c r="AJ159" s="344"/>
      <c r="AK159" s="344"/>
      <c r="AL159" s="344"/>
      <c r="AM159" s="344"/>
      <c r="AN159" s="344"/>
      <c r="AO159" s="344"/>
      <c r="AP159" s="344"/>
      <c r="AQ159" s="344"/>
      <c r="AR159" s="344"/>
      <c r="AS159" s="344"/>
      <c r="AT159" s="344"/>
      <c r="AU159" s="344"/>
      <c r="AV159" s="344"/>
      <c r="AW159" s="344"/>
      <c r="AX159" s="344"/>
      <c r="AY159" s="344"/>
      <c r="AZ159" s="344"/>
      <c r="BA159" s="344"/>
      <c r="BB159" s="344"/>
      <c r="BC159" s="344"/>
      <c r="BD159" s="344"/>
      <c r="BE159" s="344"/>
      <c r="BF159" s="344"/>
      <c r="BG159" s="344"/>
      <c r="BH159" s="344"/>
      <c r="BI159" s="344"/>
      <c r="BJ159" s="344"/>
      <c r="BK159" s="344"/>
      <c r="BL159" s="344"/>
      <c r="BM159" s="344"/>
      <c r="BN159" s="344"/>
      <c r="BO159" s="344"/>
      <c r="BP159" s="344"/>
      <c r="BQ159" s="344"/>
      <c r="BR159" s="344"/>
      <c r="BS159" s="344"/>
      <c r="BT159" s="344"/>
      <c r="BU159" s="344"/>
      <c r="BV159" s="344"/>
      <c r="BW159" s="344"/>
      <c r="BX159" s="344"/>
      <c r="BY159" s="344"/>
      <c r="BZ159" s="344"/>
      <c r="CA159" s="345"/>
      <c r="CB159" s="346" t="s">
        <v>450</v>
      </c>
      <c r="CE159" s="339">
        <f t="shared" si="44"/>
        <v>0</v>
      </c>
      <c r="CF159" s="340" t="str">
        <f t="shared" si="45"/>
        <v>-</v>
      </c>
    </row>
    <row r="160" spans="2:84" s="245" customFormat="1" ht="12.75" customHeight="1" x14ac:dyDescent="0.3">
      <c r="B160" s="287" t="s">
        <v>375</v>
      </c>
      <c r="C160" s="358" t="s">
        <v>376</v>
      </c>
      <c r="D160" s="342">
        <f>'Forma 2'!$F$157</f>
        <v>0</v>
      </c>
      <c r="E160" s="343"/>
      <c r="F160" s="344"/>
      <c r="G160" s="344"/>
      <c r="H160" s="344"/>
      <c r="I160" s="344"/>
      <c r="J160" s="344"/>
      <c r="K160" s="344"/>
      <c r="L160" s="344"/>
      <c r="M160" s="344"/>
      <c r="N160" s="344"/>
      <c r="O160" s="344"/>
      <c r="P160" s="344"/>
      <c r="Q160" s="344"/>
      <c r="R160" s="344"/>
      <c r="S160" s="344"/>
      <c r="T160" s="344"/>
      <c r="U160" s="344"/>
      <c r="V160" s="344"/>
      <c r="W160" s="344"/>
      <c r="X160" s="344"/>
      <c r="Y160" s="344"/>
      <c r="Z160" s="344"/>
      <c r="AA160" s="344"/>
      <c r="AB160" s="344"/>
      <c r="AC160" s="344"/>
      <c r="AD160" s="344"/>
      <c r="AE160" s="344"/>
      <c r="AF160" s="344"/>
      <c r="AG160" s="344"/>
      <c r="AH160" s="344"/>
      <c r="AI160" s="344"/>
      <c r="AJ160" s="344"/>
      <c r="AK160" s="344"/>
      <c r="AL160" s="344"/>
      <c r="AM160" s="344"/>
      <c r="AN160" s="344"/>
      <c r="AO160" s="344"/>
      <c r="AP160" s="344"/>
      <c r="AQ160" s="344"/>
      <c r="AR160" s="344"/>
      <c r="AS160" s="344"/>
      <c r="AT160" s="344"/>
      <c r="AU160" s="344"/>
      <c r="AV160" s="344"/>
      <c r="AW160" s="344"/>
      <c r="AX160" s="344"/>
      <c r="AY160" s="344"/>
      <c r="AZ160" s="344"/>
      <c r="BA160" s="344"/>
      <c r="BB160" s="344"/>
      <c r="BC160" s="344"/>
      <c r="BD160" s="344"/>
      <c r="BE160" s="344"/>
      <c r="BF160" s="344"/>
      <c r="BG160" s="344"/>
      <c r="BH160" s="344"/>
      <c r="BI160" s="344"/>
      <c r="BJ160" s="344"/>
      <c r="BK160" s="344"/>
      <c r="BL160" s="344"/>
      <c r="BM160" s="344"/>
      <c r="BN160" s="344"/>
      <c r="BO160" s="344"/>
      <c r="BP160" s="344"/>
      <c r="BQ160" s="344"/>
      <c r="BR160" s="344"/>
      <c r="BS160" s="344"/>
      <c r="BT160" s="344"/>
      <c r="BU160" s="344"/>
      <c r="BV160" s="344"/>
      <c r="BW160" s="344"/>
      <c r="BX160" s="344"/>
      <c r="BY160" s="344"/>
      <c r="BZ160" s="344"/>
      <c r="CA160" s="345"/>
      <c r="CB160" s="346" t="s">
        <v>450</v>
      </c>
      <c r="CE160" s="339">
        <f t="shared" si="44"/>
        <v>0</v>
      </c>
      <c r="CF160" s="340" t="str">
        <f t="shared" si="45"/>
        <v>-</v>
      </c>
    </row>
    <row r="161" spans="2:84" s="245" customFormat="1" ht="12.75" customHeight="1" x14ac:dyDescent="0.3">
      <c r="B161" s="287" t="s">
        <v>377</v>
      </c>
      <c r="C161" s="358" t="s">
        <v>378</v>
      </c>
      <c r="D161" s="342">
        <f>'Forma 2'!$F$158</f>
        <v>0</v>
      </c>
      <c r="E161" s="343"/>
      <c r="F161" s="344"/>
      <c r="G161" s="344"/>
      <c r="H161" s="344"/>
      <c r="I161" s="344"/>
      <c r="J161" s="344"/>
      <c r="K161" s="344"/>
      <c r="L161" s="344"/>
      <c r="M161" s="344"/>
      <c r="N161" s="344"/>
      <c r="O161" s="344"/>
      <c r="P161" s="344"/>
      <c r="Q161" s="344"/>
      <c r="R161" s="344"/>
      <c r="S161" s="344"/>
      <c r="T161" s="344"/>
      <c r="U161" s="344"/>
      <c r="V161" s="344"/>
      <c r="W161" s="344"/>
      <c r="X161" s="344"/>
      <c r="Y161" s="344"/>
      <c r="Z161" s="344"/>
      <c r="AA161" s="344"/>
      <c r="AB161" s="344"/>
      <c r="AC161" s="344"/>
      <c r="AD161" s="344"/>
      <c r="AE161" s="344"/>
      <c r="AF161" s="344"/>
      <c r="AG161" s="344"/>
      <c r="AH161" s="344"/>
      <c r="AI161" s="344"/>
      <c r="AJ161" s="344"/>
      <c r="AK161" s="344"/>
      <c r="AL161" s="344"/>
      <c r="AM161" s="344"/>
      <c r="AN161" s="344"/>
      <c r="AO161" s="344"/>
      <c r="AP161" s="344"/>
      <c r="AQ161" s="344"/>
      <c r="AR161" s="344"/>
      <c r="AS161" s="344"/>
      <c r="AT161" s="344"/>
      <c r="AU161" s="344"/>
      <c r="AV161" s="344"/>
      <c r="AW161" s="344"/>
      <c r="AX161" s="344"/>
      <c r="AY161" s="344"/>
      <c r="AZ161" s="344"/>
      <c r="BA161" s="344"/>
      <c r="BB161" s="344"/>
      <c r="BC161" s="344"/>
      <c r="BD161" s="344"/>
      <c r="BE161" s="344"/>
      <c r="BF161" s="344"/>
      <c r="BG161" s="344"/>
      <c r="BH161" s="344"/>
      <c r="BI161" s="344"/>
      <c r="BJ161" s="344"/>
      <c r="BK161" s="344"/>
      <c r="BL161" s="344"/>
      <c r="BM161" s="344"/>
      <c r="BN161" s="344"/>
      <c r="BO161" s="344"/>
      <c r="BP161" s="344"/>
      <c r="BQ161" s="344"/>
      <c r="BR161" s="344"/>
      <c r="BS161" s="344"/>
      <c r="BT161" s="344"/>
      <c r="BU161" s="344"/>
      <c r="BV161" s="344"/>
      <c r="BW161" s="344"/>
      <c r="BX161" s="344"/>
      <c r="BY161" s="344"/>
      <c r="BZ161" s="344"/>
      <c r="CA161" s="345"/>
      <c r="CB161" s="346" t="s">
        <v>450</v>
      </c>
      <c r="CE161" s="339">
        <f t="shared" si="44"/>
        <v>0</v>
      </c>
      <c r="CF161" s="340" t="str">
        <f t="shared" si="45"/>
        <v>-</v>
      </c>
    </row>
    <row r="162" spans="2:84" s="245" customFormat="1" ht="12.75" customHeight="1" x14ac:dyDescent="0.3">
      <c r="B162" s="287" t="s">
        <v>379</v>
      </c>
      <c r="C162" s="358" t="s">
        <v>380</v>
      </c>
      <c r="D162" s="342">
        <f>'Forma 2'!$F$159</f>
        <v>0</v>
      </c>
      <c r="E162" s="343"/>
      <c r="F162" s="344"/>
      <c r="G162" s="344"/>
      <c r="H162" s="344"/>
      <c r="I162" s="344"/>
      <c r="J162" s="344"/>
      <c r="K162" s="344"/>
      <c r="L162" s="344"/>
      <c r="M162" s="344"/>
      <c r="N162" s="344"/>
      <c r="O162" s="344"/>
      <c r="P162" s="344"/>
      <c r="Q162" s="344"/>
      <c r="R162" s="344"/>
      <c r="S162" s="344"/>
      <c r="T162" s="344"/>
      <c r="U162" s="344"/>
      <c r="V162" s="344"/>
      <c r="W162" s="344"/>
      <c r="X162" s="344"/>
      <c r="Y162" s="344"/>
      <c r="Z162" s="344"/>
      <c r="AA162" s="344"/>
      <c r="AB162" s="344"/>
      <c r="AC162" s="344"/>
      <c r="AD162" s="344"/>
      <c r="AE162" s="344"/>
      <c r="AF162" s="344"/>
      <c r="AG162" s="344"/>
      <c r="AH162" s="344"/>
      <c r="AI162" s="344"/>
      <c r="AJ162" s="344"/>
      <c r="AK162" s="344"/>
      <c r="AL162" s="344"/>
      <c r="AM162" s="344"/>
      <c r="AN162" s="344"/>
      <c r="AO162" s="344"/>
      <c r="AP162" s="344"/>
      <c r="AQ162" s="344"/>
      <c r="AR162" s="344"/>
      <c r="AS162" s="344"/>
      <c r="AT162" s="344"/>
      <c r="AU162" s="344"/>
      <c r="AV162" s="344"/>
      <c r="AW162" s="344"/>
      <c r="AX162" s="344"/>
      <c r="AY162" s="344"/>
      <c r="AZ162" s="344"/>
      <c r="BA162" s="344"/>
      <c r="BB162" s="344"/>
      <c r="BC162" s="344"/>
      <c r="BD162" s="344"/>
      <c r="BE162" s="344"/>
      <c r="BF162" s="344"/>
      <c r="BG162" s="344"/>
      <c r="BH162" s="344"/>
      <c r="BI162" s="344"/>
      <c r="BJ162" s="344"/>
      <c r="BK162" s="344"/>
      <c r="BL162" s="344"/>
      <c r="BM162" s="344"/>
      <c r="BN162" s="344"/>
      <c r="BO162" s="344"/>
      <c r="BP162" s="344"/>
      <c r="BQ162" s="344"/>
      <c r="BR162" s="344"/>
      <c r="BS162" s="344"/>
      <c r="BT162" s="344"/>
      <c r="BU162" s="344"/>
      <c r="BV162" s="344"/>
      <c r="BW162" s="344"/>
      <c r="BX162" s="344"/>
      <c r="BY162" s="344"/>
      <c r="BZ162" s="344"/>
      <c r="CA162" s="345"/>
      <c r="CB162" s="346" t="s">
        <v>450</v>
      </c>
      <c r="CE162" s="339">
        <f t="shared" si="44"/>
        <v>0</v>
      </c>
      <c r="CF162" s="340" t="str">
        <f t="shared" si="45"/>
        <v>-</v>
      </c>
    </row>
    <row r="163" spans="2:84" s="245" customFormat="1" ht="12.75" customHeight="1" x14ac:dyDescent="0.3">
      <c r="B163" s="287" t="s">
        <v>381</v>
      </c>
      <c r="C163" s="358" t="s">
        <v>382</v>
      </c>
      <c r="D163" s="342">
        <f>'Forma 2'!$F$160</f>
        <v>0</v>
      </c>
      <c r="E163" s="343"/>
      <c r="F163" s="344"/>
      <c r="G163" s="344"/>
      <c r="H163" s="344"/>
      <c r="I163" s="344"/>
      <c r="J163" s="344"/>
      <c r="K163" s="344"/>
      <c r="L163" s="344"/>
      <c r="M163" s="344"/>
      <c r="N163" s="344"/>
      <c r="O163" s="344"/>
      <c r="P163" s="344"/>
      <c r="Q163" s="344"/>
      <c r="R163" s="344"/>
      <c r="S163" s="344"/>
      <c r="T163" s="344"/>
      <c r="U163" s="344"/>
      <c r="V163" s="344"/>
      <c r="W163" s="344"/>
      <c r="X163" s="344"/>
      <c r="Y163" s="344"/>
      <c r="Z163" s="344"/>
      <c r="AA163" s="344"/>
      <c r="AB163" s="344"/>
      <c r="AC163" s="344"/>
      <c r="AD163" s="344"/>
      <c r="AE163" s="344"/>
      <c r="AF163" s="344"/>
      <c r="AG163" s="344"/>
      <c r="AH163" s="344"/>
      <c r="AI163" s="344"/>
      <c r="AJ163" s="344"/>
      <c r="AK163" s="344"/>
      <c r="AL163" s="344"/>
      <c r="AM163" s="344"/>
      <c r="AN163" s="344"/>
      <c r="AO163" s="344"/>
      <c r="AP163" s="344"/>
      <c r="AQ163" s="344"/>
      <c r="AR163" s="344"/>
      <c r="AS163" s="344"/>
      <c r="AT163" s="344"/>
      <c r="AU163" s="344"/>
      <c r="AV163" s="344"/>
      <c r="AW163" s="344"/>
      <c r="AX163" s="344"/>
      <c r="AY163" s="344"/>
      <c r="AZ163" s="344"/>
      <c r="BA163" s="344"/>
      <c r="BB163" s="344"/>
      <c r="BC163" s="344"/>
      <c r="BD163" s="344"/>
      <c r="BE163" s="344"/>
      <c r="BF163" s="344"/>
      <c r="BG163" s="344"/>
      <c r="BH163" s="344"/>
      <c r="BI163" s="344"/>
      <c r="BJ163" s="344"/>
      <c r="BK163" s="344"/>
      <c r="BL163" s="344"/>
      <c r="BM163" s="344"/>
      <c r="BN163" s="344"/>
      <c r="BO163" s="344"/>
      <c r="BP163" s="344"/>
      <c r="BQ163" s="344"/>
      <c r="BR163" s="344"/>
      <c r="BS163" s="344"/>
      <c r="BT163" s="344"/>
      <c r="BU163" s="344"/>
      <c r="BV163" s="344"/>
      <c r="BW163" s="344"/>
      <c r="BX163" s="344"/>
      <c r="BY163" s="344"/>
      <c r="BZ163" s="344"/>
      <c r="CA163" s="345"/>
      <c r="CB163" s="346" t="s">
        <v>450</v>
      </c>
      <c r="CE163" s="339">
        <f t="shared" si="44"/>
        <v>0</v>
      </c>
      <c r="CF163" s="340" t="str">
        <f t="shared" si="45"/>
        <v>-</v>
      </c>
    </row>
    <row r="164" spans="2:84" s="245" customFormat="1" ht="12.75" customHeight="1" x14ac:dyDescent="0.3">
      <c r="B164" s="287" t="s">
        <v>383</v>
      </c>
      <c r="C164" s="358" t="s">
        <v>384</v>
      </c>
      <c r="D164" s="342">
        <f>'Forma 2'!$F$161</f>
        <v>0</v>
      </c>
      <c r="E164" s="343"/>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344"/>
      <c r="AC164" s="344"/>
      <c r="AD164" s="344"/>
      <c r="AE164" s="344"/>
      <c r="AF164" s="344"/>
      <c r="AG164" s="344"/>
      <c r="AH164" s="344"/>
      <c r="AI164" s="344"/>
      <c r="AJ164" s="344"/>
      <c r="AK164" s="344"/>
      <c r="AL164" s="344"/>
      <c r="AM164" s="344"/>
      <c r="AN164" s="344"/>
      <c r="AO164" s="344"/>
      <c r="AP164" s="344"/>
      <c r="AQ164" s="344"/>
      <c r="AR164" s="344"/>
      <c r="AS164" s="344"/>
      <c r="AT164" s="344"/>
      <c r="AU164" s="344"/>
      <c r="AV164" s="344"/>
      <c r="AW164" s="344"/>
      <c r="AX164" s="344"/>
      <c r="AY164" s="344"/>
      <c r="AZ164" s="344"/>
      <c r="BA164" s="344"/>
      <c r="BB164" s="344"/>
      <c r="BC164" s="344"/>
      <c r="BD164" s="344"/>
      <c r="BE164" s="344"/>
      <c r="BF164" s="344"/>
      <c r="BG164" s="344"/>
      <c r="BH164" s="344"/>
      <c r="BI164" s="344"/>
      <c r="BJ164" s="344"/>
      <c r="BK164" s="344"/>
      <c r="BL164" s="344"/>
      <c r="BM164" s="344"/>
      <c r="BN164" s="344"/>
      <c r="BO164" s="344"/>
      <c r="BP164" s="344"/>
      <c r="BQ164" s="344"/>
      <c r="BR164" s="344"/>
      <c r="BS164" s="344"/>
      <c r="BT164" s="344"/>
      <c r="BU164" s="344"/>
      <c r="BV164" s="344"/>
      <c r="BW164" s="344"/>
      <c r="BX164" s="344"/>
      <c r="BY164" s="344"/>
      <c r="BZ164" s="344"/>
      <c r="CA164" s="345"/>
      <c r="CB164" s="346" t="s">
        <v>450</v>
      </c>
      <c r="CE164" s="339">
        <f t="shared" si="44"/>
        <v>0</v>
      </c>
      <c r="CF164" s="340" t="str">
        <f t="shared" si="45"/>
        <v>-</v>
      </c>
    </row>
    <row r="165" spans="2:84" s="245" customFormat="1" ht="14.25" customHeight="1" x14ac:dyDescent="0.3">
      <c r="B165" s="287" t="s">
        <v>385</v>
      </c>
      <c r="C165" s="358" t="s">
        <v>455</v>
      </c>
      <c r="D165" s="342">
        <f>'Forma 2'!$F$162</f>
        <v>0</v>
      </c>
      <c r="E165" s="343"/>
      <c r="F165" s="344"/>
      <c r="G165" s="344"/>
      <c r="H165" s="344"/>
      <c r="I165" s="344"/>
      <c r="J165" s="344"/>
      <c r="K165" s="344"/>
      <c r="L165" s="344"/>
      <c r="M165" s="344"/>
      <c r="N165" s="344"/>
      <c r="O165" s="344"/>
      <c r="P165" s="344"/>
      <c r="Q165" s="344"/>
      <c r="R165" s="344"/>
      <c r="S165" s="344"/>
      <c r="T165" s="344"/>
      <c r="U165" s="344"/>
      <c r="V165" s="344"/>
      <c r="W165" s="344"/>
      <c r="X165" s="344"/>
      <c r="Y165" s="344"/>
      <c r="Z165" s="344"/>
      <c r="AA165" s="344"/>
      <c r="AB165" s="344"/>
      <c r="AC165" s="344"/>
      <c r="AD165" s="344"/>
      <c r="AE165" s="344"/>
      <c r="AF165" s="344"/>
      <c r="AG165" s="344"/>
      <c r="AH165" s="344"/>
      <c r="AI165" s="344"/>
      <c r="AJ165" s="344"/>
      <c r="AK165" s="344"/>
      <c r="AL165" s="344"/>
      <c r="AM165" s="344"/>
      <c r="AN165" s="344"/>
      <c r="AO165" s="344"/>
      <c r="AP165" s="344"/>
      <c r="AQ165" s="344"/>
      <c r="AR165" s="344"/>
      <c r="AS165" s="344"/>
      <c r="AT165" s="344"/>
      <c r="AU165" s="344"/>
      <c r="AV165" s="344"/>
      <c r="AW165" s="344"/>
      <c r="AX165" s="344"/>
      <c r="AY165" s="344"/>
      <c r="AZ165" s="344"/>
      <c r="BA165" s="344"/>
      <c r="BB165" s="344"/>
      <c r="BC165" s="344"/>
      <c r="BD165" s="344"/>
      <c r="BE165" s="344"/>
      <c r="BF165" s="344"/>
      <c r="BG165" s="344"/>
      <c r="BH165" s="344"/>
      <c r="BI165" s="344"/>
      <c r="BJ165" s="344"/>
      <c r="BK165" s="344"/>
      <c r="BL165" s="344"/>
      <c r="BM165" s="344"/>
      <c r="BN165" s="344"/>
      <c r="BO165" s="344"/>
      <c r="BP165" s="344"/>
      <c r="BQ165" s="344"/>
      <c r="BR165" s="344"/>
      <c r="BS165" s="344"/>
      <c r="BT165" s="344"/>
      <c r="BU165" s="344"/>
      <c r="BV165" s="344"/>
      <c r="BW165" s="344"/>
      <c r="BX165" s="344"/>
      <c r="BY165" s="344"/>
      <c r="BZ165" s="344"/>
      <c r="CA165" s="345"/>
      <c r="CE165" s="339">
        <f t="shared" si="44"/>
        <v>0</v>
      </c>
      <c r="CF165" s="340" t="str">
        <f t="shared" si="45"/>
        <v>-</v>
      </c>
    </row>
    <row r="166" spans="2:84" s="245" customFormat="1" ht="12.75" customHeight="1" x14ac:dyDescent="0.3">
      <c r="B166" s="287" t="s">
        <v>387</v>
      </c>
      <c r="C166" s="358" t="s">
        <v>388</v>
      </c>
      <c r="D166" s="342">
        <f>'Forma 2'!$F$163</f>
        <v>0</v>
      </c>
      <c r="E166" s="343"/>
      <c r="F166" s="344"/>
      <c r="G166" s="344"/>
      <c r="H166" s="344"/>
      <c r="I166" s="344"/>
      <c r="J166" s="344"/>
      <c r="K166" s="344"/>
      <c r="L166" s="344"/>
      <c r="M166" s="344"/>
      <c r="N166" s="344"/>
      <c r="O166" s="344"/>
      <c r="P166" s="344"/>
      <c r="Q166" s="344"/>
      <c r="R166" s="344"/>
      <c r="S166" s="344"/>
      <c r="T166" s="344"/>
      <c r="U166" s="344"/>
      <c r="V166" s="344"/>
      <c r="W166" s="344"/>
      <c r="X166" s="344"/>
      <c r="Y166" s="344"/>
      <c r="Z166" s="344"/>
      <c r="AA166" s="344"/>
      <c r="AB166" s="344"/>
      <c r="AC166" s="344"/>
      <c r="AD166" s="344"/>
      <c r="AE166" s="344"/>
      <c r="AF166" s="344"/>
      <c r="AG166" s="344"/>
      <c r="AH166" s="344"/>
      <c r="AI166" s="344"/>
      <c r="AJ166" s="344"/>
      <c r="AK166" s="344"/>
      <c r="AL166" s="344"/>
      <c r="AM166" s="344"/>
      <c r="AN166" s="344"/>
      <c r="AO166" s="344"/>
      <c r="AP166" s="344"/>
      <c r="AQ166" s="344"/>
      <c r="AR166" s="344"/>
      <c r="AS166" s="344"/>
      <c r="AT166" s="344"/>
      <c r="AU166" s="344"/>
      <c r="AV166" s="344"/>
      <c r="AW166" s="344"/>
      <c r="AX166" s="344"/>
      <c r="AY166" s="344"/>
      <c r="AZ166" s="344"/>
      <c r="BA166" s="344"/>
      <c r="BB166" s="344"/>
      <c r="BC166" s="344"/>
      <c r="BD166" s="344"/>
      <c r="BE166" s="344"/>
      <c r="BF166" s="344"/>
      <c r="BG166" s="344"/>
      <c r="BH166" s="344"/>
      <c r="BI166" s="344"/>
      <c r="BJ166" s="344"/>
      <c r="BK166" s="344"/>
      <c r="BL166" s="344"/>
      <c r="BM166" s="344"/>
      <c r="BN166" s="344"/>
      <c r="BO166" s="344"/>
      <c r="BP166" s="344"/>
      <c r="BQ166" s="344"/>
      <c r="BR166" s="344"/>
      <c r="BS166" s="344"/>
      <c r="BT166" s="344"/>
      <c r="BU166" s="344"/>
      <c r="BV166" s="344"/>
      <c r="BW166" s="344"/>
      <c r="BX166" s="344"/>
      <c r="BY166" s="344"/>
      <c r="BZ166" s="344"/>
      <c r="CA166" s="345"/>
      <c r="CB166" s="346" t="s">
        <v>450</v>
      </c>
      <c r="CE166" s="339">
        <f t="shared" si="44"/>
        <v>0</v>
      </c>
      <c r="CF166" s="340" t="str">
        <f t="shared" si="45"/>
        <v>-</v>
      </c>
    </row>
    <row r="167" spans="2:84" s="245" customFormat="1" ht="12.75" customHeight="1" x14ac:dyDescent="0.3">
      <c r="B167" s="287" t="s">
        <v>389</v>
      </c>
      <c r="C167" s="358" t="s">
        <v>142</v>
      </c>
      <c r="D167" s="342">
        <f>'Forma 2'!$F$164</f>
        <v>0</v>
      </c>
      <c r="E167" s="343"/>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C167" s="344"/>
      <c r="AD167" s="344"/>
      <c r="AE167" s="344"/>
      <c r="AF167" s="344"/>
      <c r="AG167" s="344"/>
      <c r="AH167" s="344"/>
      <c r="AI167" s="344"/>
      <c r="AJ167" s="344"/>
      <c r="AK167" s="344"/>
      <c r="AL167" s="344"/>
      <c r="AM167" s="344"/>
      <c r="AN167" s="344"/>
      <c r="AO167" s="344"/>
      <c r="AP167" s="344"/>
      <c r="AQ167" s="344"/>
      <c r="AR167" s="344"/>
      <c r="AS167" s="344"/>
      <c r="AT167" s="344"/>
      <c r="AU167" s="344"/>
      <c r="AV167" s="344"/>
      <c r="AW167" s="344"/>
      <c r="AX167" s="344"/>
      <c r="AY167" s="344"/>
      <c r="AZ167" s="344"/>
      <c r="BA167" s="344"/>
      <c r="BB167" s="344"/>
      <c r="BC167" s="344"/>
      <c r="BD167" s="344"/>
      <c r="BE167" s="344"/>
      <c r="BF167" s="344"/>
      <c r="BG167" s="344"/>
      <c r="BH167" s="344"/>
      <c r="BI167" s="344"/>
      <c r="BJ167" s="344"/>
      <c r="BK167" s="344"/>
      <c r="BL167" s="344"/>
      <c r="BM167" s="344"/>
      <c r="BN167" s="344"/>
      <c r="BO167" s="344"/>
      <c r="BP167" s="344"/>
      <c r="BQ167" s="344"/>
      <c r="BR167" s="344"/>
      <c r="BS167" s="344"/>
      <c r="BT167" s="344"/>
      <c r="BU167" s="344"/>
      <c r="BV167" s="344"/>
      <c r="BW167" s="344"/>
      <c r="BX167" s="344"/>
      <c r="BY167" s="344"/>
      <c r="BZ167" s="344"/>
      <c r="CA167" s="345"/>
      <c r="CB167" s="346" t="s">
        <v>450</v>
      </c>
      <c r="CE167" s="339">
        <f t="shared" si="44"/>
        <v>0</v>
      </c>
      <c r="CF167" s="340" t="str">
        <f t="shared" si="45"/>
        <v>-</v>
      </c>
    </row>
    <row r="168" spans="2:84" s="245" customFormat="1" ht="12.75" customHeight="1" x14ac:dyDescent="0.3">
      <c r="B168" s="271" t="s">
        <v>390</v>
      </c>
      <c r="C168" s="356" t="s">
        <v>391</v>
      </c>
      <c r="D168" s="342">
        <f>'Forma 2'!$F$165</f>
        <v>0</v>
      </c>
      <c r="E168" s="350">
        <f t="shared" ref="E168:AJ168" si="49">SUM(E169:E170)</f>
        <v>0</v>
      </c>
      <c r="F168" s="351">
        <f t="shared" si="49"/>
        <v>0</v>
      </c>
      <c r="G168" s="351">
        <f t="shared" si="49"/>
        <v>0</v>
      </c>
      <c r="H168" s="351">
        <f t="shared" si="49"/>
        <v>0</v>
      </c>
      <c r="I168" s="351">
        <f t="shared" si="49"/>
        <v>0</v>
      </c>
      <c r="J168" s="351">
        <f t="shared" si="49"/>
        <v>0</v>
      </c>
      <c r="K168" s="351">
        <f t="shared" si="49"/>
        <v>0</v>
      </c>
      <c r="L168" s="351">
        <f t="shared" si="49"/>
        <v>0</v>
      </c>
      <c r="M168" s="351">
        <f t="shared" si="49"/>
        <v>0</v>
      </c>
      <c r="N168" s="351">
        <f t="shared" si="49"/>
        <v>0</v>
      </c>
      <c r="O168" s="351">
        <f t="shared" si="49"/>
        <v>0</v>
      </c>
      <c r="P168" s="351">
        <f t="shared" si="49"/>
        <v>0</v>
      </c>
      <c r="Q168" s="351">
        <f t="shared" si="49"/>
        <v>0</v>
      </c>
      <c r="R168" s="351">
        <f t="shared" si="49"/>
        <v>0</v>
      </c>
      <c r="S168" s="351">
        <f t="shared" si="49"/>
        <v>0</v>
      </c>
      <c r="T168" s="351">
        <f t="shared" si="49"/>
        <v>0</v>
      </c>
      <c r="U168" s="351">
        <f t="shared" si="49"/>
        <v>0</v>
      </c>
      <c r="V168" s="351">
        <f t="shared" si="49"/>
        <v>0</v>
      </c>
      <c r="W168" s="351">
        <f t="shared" si="49"/>
        <v>0</v>
      </c>
      <c r="X168" s="351">
        <f t="shared" si="49"/>
        <v>0</v>
      </c>
      <c r="Y168" s="351">
        <f t="shared" si="49"/>
        <v>0</v>
      </c>
      <c r="Z168" s="351">
        <f t="shared" si="49"/>
        <v>0</v>
      </c>
      <c r="AA168" s="351">
        <f t="shared" si="49"/>
        <v>0</v>
      </c>
      <c r="AB168" s="351">
        <f t="shared" si="49"/>
        <v>0</v>
      </c>
      <c r="AC168" s="351">
        <f t="shared" si="49"/>
        <v>0</v>
      </c>
      <c r="AD168" s="351">
        <f t="shared" si="49"/>
        <v>0</v>
      </c>
      <c r="AE168" s="351">
        <f t="shared" si="49"/>
        <v>0</v>
      </c>
      <c r="AF168" s="351">
        <f t="shared" si="49"/>
        <v>0</v>
      </c>
      <c r="AG168" s="351">
        <f t="shared" si="49"/>
        <v>0</v>
      </c>
      <c r="AH168" s="351">
        <f t="shared" si="49"/>
        <v>0</v>
      </c>
      <c r="AI168" s="351">
        <f t="shared" si="49"/>
        <v>0</v>
      </c>
      <c r="AJ168" s="351">
        <f t="shared" si="49"/>
        <v>0</v>
      </c>
      <c r="AK168" s="352">
        <f t="shared" ref="AK168:BP168" si="50">SUM(AK169:AK170)</f>
        <v>0</v>
      </c>
      <c r="AL168" s="352">
        <f t="shared" si="50"/>
        <v>0</v>
      </c>
      <c r="AM168" s="352">
        <f t="shared" si="50"/>
        <v>0</v>
      </c>
      <c r="AN168" s="352">
        <f t="shared" si="50"/>
        <v>0</v>
      </c>
      <c r="AO168" s="351">
        <f t="shared" si="50"/>
        <v>0</v>
      </c>
      <c r="AP168" s="352">
        <f t="shared" si="50"/>
        <v>0</v>
      </c>
      <c r="AQ168" s="352">
        <f t="shared" si="50"/>
        <v>0</v>
      </c>
      <c r="AR168" s="352">
        <f t="shared" si="50"/>
        <v>0</v>
      </c>
      <c r="AS168" s="351">
        <f t="shared" si="50"/>
        <v>0</v>
      </c>
      <c r="AT168" s="351">
        <f t="shared" si="50"/>
        <v>0</v>
      </c>
      <c r="AU168" s="352">
        <f t="shared" si="50"/>
        <v>0</v>
      </c>
      <c r="AV168" s="352">
        <f t="shared" si="50"/>
        <v>0</v>
      </c>
      <c r="AW168" s="352">
        <f t="shared" si="50"/>
        <v>0</v>
      </c>
      <c r="AX168" s="351">
        <f t="shared" si="50"/>
        <v>0</v>
      </c>
      <c r="AY168" s="351">
        <f t="shared" si="50"/>
        <v>0</v>
      </c>
      <c r="AZ168" s="352">
        <f t="shared" si="50"/>
        <v>0</v>
      </c>
      <c r="BA168" s="352">
        <f t="shared" si="50"/>
        <v>0</v>
      </c>
      <c r="BB168" s="352">
        <f t="shared" si="50"/>
        <v>0</v>
      </c>
      <c r="BC168" s="351">
        <f t="shared" si="50"/>
        <v>0</v>
      </c>
      <c r="BD168" s="351">
        <f t="shared" si="50"/>
        <v>0</v>
      </c>
      <c r="BE168" s="352">
        <f t="shared" si="50"/>
        <v>0</v>
      </c>
      <c r="BF168" s="352">
        <f t="shared" si="50"/>
        <v>0</v>
      </c>
      <c r="BG168" s="352">
        <f t="shared" si="50"/>
        <v>0</v>
      </c>
      <c r="BH168" s="351">
        <f t="shared" si="50"/>
        <v>0</v>
      </c>
      <c r="BI168" s="351">
        <f t="shared" si="50"/>
        <v>0</v>
      </c>
      <c r="BJ168" s="352">
        <f t="shared" si="50"/>
        <v>0</v>
      </c>
      <c r="BK168" s="352">
        <f t="shared" si="50"/>
        <v>0</v>
      </c>
      <c r="BL168" s="352">
        <f t="shared" si="50"/>
        <v>0</v>
      </c>
      <c r="BM168" s="353">
        <f t="shared" si="50"/>
        <v>0</v>
      </c>
      <c r="BN168" s="351">
        <f t="shared" si="50"/>
        <v>0</v>
      </c>
      <c r="BO168" s="351">
        <f t="shared" si="50"/>
        <v>0</v>
      </c>
      <c r="BP168" s="351">
        <f t="shared" si="50"/>
        <v>0</v>
      </c>
      <c r="BQ168" s="351">
        <f t="shared" ref="BQ168:CA168" si="51">SUM(BQ169:BQ170)</f>
        <v>0</v>
      </c>
      <c r="BR168" s="351">
        <f t="shared" si="51"/>
        <v>0</v>
      </c>
      <c r="BS168" s="351">
        <f t="shared" si="51"/>
        <v>0</v>
      </c>
      <c r="BT168" s="351">
        <f t="shared" si="51"/>
        <v>0</v>
      </c>
      <c r="BU168" s="351">
        <f t="shared" si="51"/>
        <v>0</v>
      </c>
      <c r="BV168" s="351">
        <f t="shared" si="51"/>
        <v>0</v>
      </c>
      <c r="BW168" s="351">
        <f t="shared" si="51"/>
        <v>0</v>
      </c>
      <c r="BX168" s="351">
        <f t="shared" si="51"/>
        <v>0</v>
      </c>
      <c r="BY168" s="351">
        <f t="shared" si="51"/>
        <v>0</v>
      </c>
      <c r="BZ168" s="351">
        <f t="shared" si="51"/>
        <v>0</v>
      </c>
      <c r="CA168" s="354">
        <f t="shared" si="51"/>
        <v>0</v>
      </c>
      <c r="CB168" s="346" t="s">
        <v>450</v>
      </c>
      <c r="CE168" s="339">
        <f t="shared" si="44"/>
        <v>0</v>
      </c>
      <c r="CF168" s="340" t="str">
        <f t="shared" si="45"/>
        <v>-</v>
      </c>
    </row>
    <row r="169" spans="2:84" s="245" customFormat="1" ht="12.75" customHeight="1" x14ac:dyDescent="0.3">
      <c r="B169" s="260" t="s">
        <v>392</v>
      </c>
      <c r="C169" s="358" t="s">
        <v>393</v>
      </c>
      <c r="D169" s="342">
        <f>'Forma 2'!$F$166</f>
        <v>0</v>
      </c>
      <c r="E169" s="343"/>
      <c r="F169" s="344"/>
      <c r="G169" s="344"/>
      <c r="H169" s="344"/>
      <c r="I169" s="344"/>
      <c r="J169" s="344"/>
      <c r="K169" s="344"/>
      <c r="L169" s="344"/>
      <c r="M169" s="344"/>
      <c r="N169" s="344"/>
      <c r="O169" s="344"/>
      <c r="P169" s="344"/>
      <c r="Q169" s="344"/>
      <c r="R169" s="344"/>
      <c r="S169" s="344"/>
      <c r="T169" s="344"/>
      <c r="U169" s="344"/>
      <c r="V169" s="344"/>
      <c r="W169" s="344"/>
      <c r="X169" s="344"/>
      <c r="Y169" s="344"/>
      <c r="Z169" s="344"/>
      <c r="AA169" s="344"/>
      <c r="AB169" s="344"/>
      <c r="AC169" s="344"/>
      <c r="AD169" s="344"/>
      <c r="AE169" s="344"/>
      <c r="AF169" s="344"/>
      <c r="AG169" s="344"/>
      <c r="AH169" s="344"/>
      <c r="AI169" s="344"/>
      <c r="AJ169" s="344"/>
      <c r="AK169" s="344"/>
      <c r="AL169" s="344"/>
      <c r="AM169" s="344"/>
      <c r="AN169" s="344"/>
      <c r="AO169" s="344"/>
      <c r="AP169" s="344"/>
      <c r="AQ169" s="344"/>
      <c r="AR169" s="344"/>
      <c r="AS169" s="344"/>
      <c r="AT169" s="344"/>
      <c r="AU169" s="344"/>
      <c r="AV169" s="344"/>
      <c r="AW169" s="344"/>
      <c r="AX169" s="344"/>
      <c r="AY169" s="344"/>
      <c r="AZ169" s="344"/>
      <c r="BA169" s="344"/>
      <c r="BB169" s="344"/>
      <c r="BC169" s="344"/>
      <c r="BD169" s="344"/>
      <c r="BE169" s="344"/>
      <c r="BF169" s="344"/>
      <c r="BG169" s="344"/>
      <c r="BH169" s="344"/>
      <c r="BI169" s="344"/>
      <c r="BJ169" s="344"/>
      <c r="BK169" s="344"/>
      <c r="BL169" s="344"/>
      <c r="BM169" s="344"/>
      <c r="BN169" s="344"/>
      <c r="BO169" s="344"/>
      <c r="BP169" s="344"/>
      <c r="BQ169" s="344"/>
      <c r="BR169" s="344"/>
      <c r="BS169" s="344"/>
      <c r="BT169" s="344"/>
      <c r="BU169" s="344"/>
      <c r="BV169" s="344"/>
      <c r="BW169" s="344"/>
      <c r="BX169" s="344"/>
      <c r="BY169" s="344"/>
      <c r="BZ169" s="344"/>
      <c r="CA169" s="345"/>
      <c r="CB169" s="346" t="s">
        <v>450</v>
      </c>
      <c r="CE169" s="339">
        <f t="shared" si="44"/>
        <v>0</v>
      </c>
      <c r="CF169" s="340" t="str">
        <f t="shared" si="45"/>
        <v>-</v>
      </c>
    </row>
    <row r="170" spans="2:84" s="245" customFormat="1" ht="12.75" customHeight="1" x14ac:dyDescent="0.3">
      <c r="B170" s="260" t="s">
        <v>394</v>
      </c>
      <c r="C170" s="358" t="s">
        <v>395</v>
      </c>
      <c r="D170" s="342">
        <f>'Forma 2'!$F$167</f>
        <v>0</v>
      </c>
      <c r="E170" s="343"/>
      <c r="F170" s="344"/>
      <c r="G170" s="344"/>
      <c r="H170" s="344"/>
      <c r="I170" s="344"/>
      <c r="J170" s="344"/>
      <c r="K170" s="344"/>
      <c r="L170" s="344"/>
      <c r="M170" s="344"/>
      <c r="N170" s="344"/>
      <c r="O170" s="344"/>
      <c r="P170" s="344"/>
      <c r="Q170" s="344"/>
      <c r="R170" s="344"/>
      <c r="S170" s="344"/>
      <c r="T170" s="344"/>
      <c r="U170" s="344"/>
      <c r="V170" s="344"/>
      <c r="W170" s="344"/>
      <c r="X170" s="344"/>
      <c r="Y170" s="344"/>
      <c r="Z170" s="344"/>
      <c r="AA170" s="344"/>
      <c r="AB170" s="344"/>
      <c r="AC170" s="344"/>
      <c r="AD170" s="344"/>
      <c r="AE170" s="344"/>
      <c r="AF170" s="344"/>
      <c r="AG170" s="344"/>
      <c r="AH170" s="344"/>
      <c r="AI170" s="344"/>
      <c r="AJ170" s="344"/>
      <c r="AK170" s="344"/>
      <c r="AL170" s="344"/>
      <c r="AM170" s="344"/>
      <c r="AN170" s="344"/>
      <c r="AO170" s="344"/>
      <c r="AP170" s="344"/>
      <c r="AQ170" s="344"/>
      <c r="AR170" s="344"/>
      <c r="AS170" s="344"/>
      <c r="AT170" s="344"/>
      <c r="AU170" s="344"/>
      <c r="AV170" s="344"/>
      <c r="AW170" s="344"/>
      <c r="AX170" s="344"/>
      <c r="AY170" s="344"/>
      <c r="AZ170" s="344"/>
      <c r="BA170" s="344"/>
      <c r="BB170" s="344"/>
      <c r="BC170" s="344"/>
      <c r="BD170" s="344"/>
      <c r="BE170" s="344"/>
      <c r="BF170" s="344"/>
      <c r="BG170" s="344"/>
      <c r="BH170" s="344"/>
      <c r="BI170" s="344"/>
      <c r="BJ170" s="344"/>
      <c r="BK170" s="344"/>
      <c r="BL170" s="344"/>
      <c r="BM170" s="344"/>
      <c r="BN170" s="344"/>
      <c r="BO170" s="344"/>
      <c r="BP170" s="344"/>
      <c r="BQ170" s="344"/>
      <c r="BR170" s="344"/>
      <c r="BS170" s="344"/>
      <c r="BT170" s="344"/>
      <c r="BU170" s="344"/>
      <c r="BV170" s="344"/>
      <c r="BW170" s="344"/>
      <c r="BX170" s="344"/>
      <c r="BY170" s="344"/>
      <c r="BZ170" s="344"/>
      <c r="CA170" s="345"/>
      <c r="CB170" s="346" t="s">
        <v>450</v>
      </c>
      <c r="CE170" s="339">
        <f t="shared" si="44"/>
        <v>0</v>
      </c>
      <c r="CF170" s="340" t="str">
        <f t="shared" si="45"/>
        <v>-</v>
      </c>
    </row>
    <row r="171" spans="2:84" s="245" customFormat="1" ht="12.75" customHeight="1" x14ac:dyDescent="0.3">
      <c r="B171" s="271" t="s">
        <v>396</v>
      </c>
      <c r="C171" s="357" t="s">
        <v>397</v>
      </c>
      <c r="D171" s="342">
        <f>'Forma 2'!$F$168</f>
        <v>0</v>
      </c>
      <c r="E171" s="350">
        <f t="shared" ref="E171:AJ171" si="52">SUM(E172:E187)</f>
        <v>0</v>
      </c>
      <c r="F171" s="351">
        <f t="shared" si="52"/>
        <v>0</v>
      </c>
      <c r="G171" s="351">
        <f t="shared" si="52"/>
        <v>0</v>
      </c>
      <c r="H171" s="351">
        <f t="shared" si="52"/>
        <v>0</v>
      </c>
      <c r="I171" s="351">
        <f t="shared" si="52"/>
        <v>0</v>
      </c>
      <c r="J171" s="351">
        <f t="shared" si="52"/>
        <v>0</v>
      </c>
      <c r="K171" s="351">
        <f t="shared" si="52"/>
        <v>0</v>
      </c>
      <c r="L171" s="351">
        <f t="shared" si="52"/>
        <v>0</v>
      </c>
      <c r="M171" s="351">
        <f t="shared" si="52"/>
        <v>0</v>
      </c>
      <c r="N171" s="351">
        <f t="shared" si="52"/>
        <v>0</v>
      </c>
      <c r="O171" s="351">
        <f t="shared" si="52"/>
        <v>0</v>
      </c>
      <c r="P171" s="351">
        <f t="shared" si="52"/>
        <v>0</v>
      </c>
      <c r="Q171" s="351">
        <f t="shared" si="52"/>
        <v>0</v>
      </c>
      <c r="R171" s="351">
        <f t="shared" si="52"/>
        <v>0</v>
      </c>
      <c r="S171" s="351">
        <f t="shared" si="52"/>
        <v>0</v>
      </c>
      <c r="T171" s="351">
        <f t="shared" si="52"/>
        <v>0</v>
      </c>
      <c r="U171" s="351">
        <f t="shared" si="52"/>
        <v>0</v>
      </c>
      <c r="V171" s="351">
        <f t="shared" si="52"/>
        <v>0</v>
      </c>
      <c r="W171" s="351">
        <f t="shared" si="52"/>
        <v>0</v>
      </c>
      <c r="X171" s="351">
        <f t="shared" si="52"/>
        <v>0</v>
      </c>
      <c r="Y171" s="351">
        <f t="shared" si="52"/>
        <v>0</v>
      </c>
      <c r="Z171" s="351">
        <f t="shared" si="52"/>
        <v>0</v>
      </c>
      <c r="AA171" s="351">
        <f t="shared" si="52"/>
        <v>0</v>
      </c>
      <c r="AB171" s="351">
        <f t="shared" si="52"/>
        <v>0</v>
      </c>
      <c r="AC171" s="351">
        <f t="shared" si="52"/>
        <v>0</v>
      </c>
      <c r="AD171" s="351">
        <f t="shared" si="52"/>
        <v>0</v>
      </c>
      <c r="AE171" s="351">
        <f t="shared" si="52"/>
        <v>0</v>
      </c>
      <c r="AF171" s="351">
        <f t="shared" si="52"/>
        <v>0</v>
      </c>
      <c r="AG171" s="351">
        <f t="shared" si="52"/>
        <v>0</v>
      </c>
      <c r="AH171" s="351">
        <f t="shared" si="52"/>
        <v>0</v>
      </c>
      <c r="AI171" s="351">
        <f t="shared" si="52"/>
        <v>0</v>
      </c>
      <c r="AJ171" s="351">
        <f t="shared" si="52"/>
        <v>0</v>
      </c>
      <c r="AK171" s="352">
        <f t="shared" ref="AK171:BP171" si="53">SUM(AK172:AK187)</f>
        <v>0</v>
      </c>
      <c r="AL171" s="352">
        <f t="shared" si="53"/>
        <v>0</v>
      </c>
      <c r="AM171" s="352">
        <f t="shared" si="53"/>
        <v>0</v>
      </c>
      <c r="AN171" s="352">
        <f t="shared" si="53"/>
        <v>0</v>
      </c>
      <c r="AO171" s="351">
        <f t="shared" si="53"/>
        <v>0</v>
      </c>
      <c r="AP171" s="352">
        <f t="shared" si="53"/>
        <v>0</v>
      </c>
      <c r="AQ171" s="352">
        <f t="shared" si="53"/>
        <v>0</v>
      </c>
      <c r="AR171" s="352">
        <f t="shared" si="53"/>
        <v>0</v>
      </c>
      <c r="AS171" s="351">
        <f t="shared" si="53"/>
        <v>0</v>
      </c>
      <c r="AT171" s="351">
        <f t="shared" si="53"/>
        <v>0</v>
      </c>
      <c r="AU171" s="352">
        <f t="shared" si="53"/>
        <v>0</v>
      </c>
      <c r="AV171" s="352">
        <f t="shared" si="53"/>
        <v>0</v>
      </c>
      <c r="AW171" s="352">
        <f t="shared" si="53"/>
        <v>0</v>
      </c>
      <c r="AX171" s="351">
        <f t="shared" si="53"/>
        <v>0</v>
      </c>
      <c r="AY171" s="351">
        <f t="shared" si="53"/>
        <v>0</v>
      </c>
      <c r="AZ171" s="352">
        <f t="shared" si="53"/>
        <v>0</v>
      </c>
      <c r="BA171" s="352">
        <f t="shared" si="53"/>
        <v>0</v>
      </c>
      <c r="BB171" s="352">
        <f t="shared" si="53"/>
        <v>0</v>
      </c>
      <c r="BC171" s="351">
        <f t="shared" si="53"/>
        <v>0</v>
      </c>
      <c r="BD171" s="351">
        <f t="shared" si="53"/>
        <v>0</v>
      </c>
      <c r="BE171" s="352">
        <f t="shared" si="53"/>
        <v>0</v>
      </c>
      <c r="BF171" s="352">
        <f t="shared" si="53"/>
        <v>0</v>
      </c>
      <c r="BG171" s="352">
        <f t="shared" si="53"/>
        <v>0</v>
      </c>
      <c r="BH171" s="351">
        <f t="shared" si="53"/>
        <v>0</v>
      </c>
      <c r="BI171" s="351">
        <f t="shared" si="53"/>
        <v>0</v>
      </c>
      <c r="BJ171" s="352">
        <f t="shared" si="53"/>
        <v>0</v>
      </c>
      <c r="BK171" s="352">
        <f t="shared" si="53"/>
        <v>0</v>
      </c>
      <c r="BL171" s="352">
        <f t="shared" si="53"/>
        <v>0</v>
      </c>
      <c r="BM171" s="353">
        <f t="shared" si="53"/>
        <v>0</v>
      </c>
      <c r="BN171" s="351">
        <f t="shared" si="53"/>
        <v>0</v>
      </c>
      <c r="BO171" s="351">
        <f t="shared" si="53"/>
        <v>0</v>
      </c>
      <c r="BP171" s="351">
        <f t="shared" si="53"/>
        <v>0</v>
      </c>
      <c r="BQ171" s="351">
        <f t="shared" ref="BQ171:CA171" si="54">SUM(BQ172:BQ187)</f>
        <v>0</v>
      </c>
      <c r="BR171" s="351">
        <f t="shared" si="54"/>
        <v>0</v>
      </c>
      <c r="BS171" s="351">
        <f t="shared" si="54"/>
        <v>0</v>
      </c>
      <c r="BT171" s="351">
        <f t="shared" si="54"/>
        <v>0</v>
      </c>
      <c r="BU171" s="351">
        <f t="shared" si="54"/>
        <v>0</v>
      </c>
      <c r="BV171" s="351">
        <f t="shared" si="54"/>
        <v>0</v>
      </c>
      <c r="BW171" s="351">
        <f t="shared" si="54"/>
        <v>0</v>
      </c>
      <c r="BX171" s="351">
        <f t="shared" si="54"/>
        <v>0</v>
      </c>
      <c r="BY171" s="351">
        <f t="shared" si="54"/>
        <v>0</v>
      </c>
      <c r="BZ171" s="351">
        <f t="shared" si="54"/>
        <v>0</v>
      </c>
      <c r="CA171" s="354">
        <f t="shared" si="54"/>
        <v>0</v>
      </c>
      <c r="CB171" s="346" t="s">
        <v>450</v>
      </c>
      <c r="CE171" s="339">
        <f t="shared" si="44"/>
        <v>0</v>
      </c>
      <c r="CF171" s="340" t="str">
        <f t="shared" si="45"/>
        <v>-</v>
      </c>
    </row>
    <row r="172" spans="2:84" s="245" customFormat="1" ht="12.75" customHeight="1" x14ac:dyDescent="0.3">
      <c r="B172" s="287" t="s">
        <v>398</v>
      </c>
      <c r="C172" s="355" t="s">
        <v>399</v>
      </c>
      <c r="D172" s="342">
        <f>'Forma 2'!$F$169</f>
        <v>0</v>
      </c>
      <c r="E172" s="343"/>
      <c r="F172" s="344"/>
      <c r="G172" s="344"/>
      <c r="H172" s="344"/>
      <c r="I172" s="344"/>
      <c r="J172" s="344"/>
      <c r="K172" s="344"/>
      <c r="L172" s="344"/>
      <c r="M172" s="344"/>
      <c r="N172" s="344"/>
      <c r="O172" s="344"/>
      <c r="P172" s="344"/>
      <c r="Q172" s="344"/>
      <c r="R172" s="344"/>
      <c r="S172" s="344"/>
      <c r="T172" s="344"/>
      <c r="U172" s="344"/>
      <c r="V172" s="344"/>
      <c r="W172" s="344"/>
      <c r="X172" s="344"/>
      <c r="Y172" s="344"/>
      <c r="Z172" s="344"/>
      <c r="AA172" s="344"/>
      <c r="AB172" s="344"/>
      <c r="AC172" s="344"/>
      <c r="AD172" s="344"/>
      <c r="AE172" s="344"/>
      <c r="AF172" s="344"/>
      <c r="AG172" s="344"/>
      <c r="AH172" s="344"/>
      <c r="AI172" s="344"/>
      <c r="AJ172" s="344"/>
      <c r="AK172" s="344"/>
      <c r="AL172" s="344"/>
      <c r="AM172" s="344"/>
      <c r="AN172" s="344"/>
      <c r="AO172" s="344"/>
      <c r="AP172" s="344"/>
      <c r="AQ172" s="344"/>
      <c r="AR172" s="344"/>
      <c r="AS172" s="344"/>
      <c r="AT172" s="344"/>
      <c r="AU172" s="344"/>
      <c r="AV172" s="344"/>
      <c r="AW172" s="344"/>
      <c r="AX172" s="344"/>
      <c r="AY172" s="344"/>
      <c r="AZ172" s="344"/>
      <c r="BA172" s="344"/>
      <c r="BB172" s="344"/>
      <c r="BC172" s="344"/>
      <c r="BD172" s="344"/>
      <c r="BE172" s="344"/>
      <c r="BF172" s="344"/>
      <c r="BG172" s="344"/>
      <c r="BH172" s="344"/>
      <c r="BI172" s="344"/>
      <c r="BJ172" s="344"/>
      <c r="BK172" s="344"/>
      <c r="BL172" s="344"/>
      <c r="BM172" s="344"/>
      <c r="BN172" s="344"/>
      <c r="BO172" s="344"/>
      <c r="BP172" s="344"/>
      <c r="BQ172" s="344"/>
      <c r="BR172" s="344"/>
      <c r="BS172" s="344"/>
      <c r="BT172" s="344"/>
      <c r="BU172" s="344"/>
      <c r="BV172" s="344"/>
      <c r="BW172" s="344"/>
      <c r="BX172" s="344"/>
      <c r="BY172" s="344"/>
      <c r="BZ172" s="344"/>
      <c r="CA172" s="345"/>
      <c r="CB172" s="346" t="s">
        <v>450</v>
      </c>
      <c r="CE172" s="339">
        <f t="shared" si="44"/>
        <v>0</v>
      </c>
      <c r="CF172" s="340" t="str">
        <f t="shared" si="45"/>
        <v>-</v>
      </c>
    </row>
    <row r="173" spans="2:84" s="245" customFormat="1" ht="12.75" customHeight="1" x14ac:dyDescent="0.3">
      <c r="B173" s="287" t="s">
        <v>400</v>
      </c>
      <c r="C173" s="355" t="s">
        <v>401</v>
      </c>
      <c r="D173" s="342">
        <f>'Forma 2'!$F$170</f>
        <v>0</v>
      </c>
      <c r="E173" s="343"/>
      <c r="F173" s="344"/>
      <c r="G173" s="344"/>
      <c r="H173" s="344"/>
      <c r="I173" s="344"/>
      <c r="J173" s="344"/>
      <c r="K173" s="344"/>
      <c r="L173" s="344"/>
      <c r="M173" s="344"/>
      <c r="N173" s="344"/>
      <c r="O173" s="344"/>
      <c r="P173" s="344"/>
      <c r="Q173" s="344"/>
      <c r="R173" s="344"/>
      <c r="S173" s="344"/>
      <c r="T173" s="344"/>
      <c r="U173" s="344"/>
      <c r="V173" s="344"/>
      <c r="W173" s="344"/>
      <c r="X173" s="344"/>
      <c r="Y173" s="344"/>
      <c r="Z173" s="344"/>
      <c r="AA173" s="344"/>
      <c r="AB173" s="344"/>
      <c r="AC173" s="344"/>
      <c r="AD173" s="344"/>
      <c r="AE173" s="344"/>
      <c r="AF173" s="344"/>
      <c r="AG173" s="344"/>
      <c r="AH173" s="344"/>
      <c r="AI173" s="344"/>
      <c r="AJ173" s="344"/>
      <c r="AK173" s="344"/>
      <c r="AL173" s="344"/>
      <c r="AM173" s="344"/>
      <c r="AN173" s="344"/>
      <c r="AO173" s="344"/>
      <c r="AP173" s="344"/>
      <c r="AQ173" s="344"/>
      <c r="AR173" s="344"/>
      <c r="AS173" s="344"/>
      <c r="AT173" s="344"/>
      <c r="AU173" s="344"/>
      <c r="AV173" s="344"/>
      <c r="AW173" s="344"/>
      <c r="AX173" s="344"/>
      <c r="AY173" s="344"/>
      <c r="AZ173" s="344"/>
      <c r="BA173" s="344"/>
      <c r="BB173" s="344"/>
      <c r="BC173" s="344"/>
      <c r="BD173" s="344"/>
      <c r="BE173" s="344"/>
      <c r="BF173" s="344"/>
      <c r="BG173" s="344"/>
      <c r="BH173" s="344"/>
      <c r="BI173" s="344"/>
      <c r="BJ173" s="344"/>
      <c r="BK173" s="344"/>
      <c r="BL173" s="344"/>
      <c r="BM173" s="344"/>
      <c r="BN173" s="344"/>
      <c r="BO173" s="344"/>
      <c r="BP173" s="344"/>
      <c r="BQ173" s="344"/>
      <c r="BR173" s="344"/>
      <c r="BS173" s="344"/>
      <c r="BT173" s="344"/>
      <c r="BU173" s="344"/>
      <c r="BV173" s="344"/>
      <c r="BW173" s="344"/>
      <c r="BX173" s="344"/>
      <c r="BY173" s="344"/>
      <c r="BZ173" s="344"/>
      <c r="CA173" s="345"/>
      <c r="CB173" s="346" t="s">
        <v>450</v>
      </c>
      <c r="CE173" s="339">
        <f t="shared" si="44"/>
        <v>0</v>
      </c>
      <c r="CF173" s="340" t="str">
        <f t="shared" si="45"/>
        <v>-</v>
      </c>
    </row>
    <row r="174" spans="2:84" s="245" customFormat="1" ht="12.75" customHeight="1" x14ac:dyDescent="0.3">
      <c r="B174" s="287" t="s">
        <v>402</v>
      </c>
      <c r="C174" s="355" t="s">
        <v>403</v>
      </c>
      <c r="D174" s="342">
        <f>'Forma 2'!$F$171</f>
        <v>0</v>
      </c>
      <c r="E174" s="343"/>
      <c r="F174" s="344"/>
      <c r="G174" s="344"/>
      <c r="H174" s="344"/>
      <c r="I174" s="344"/>
      <c r="J174" s="344"/>
      <c r="K174" s="344"/>
      <c r="L174" s="344"/>
      <c r="M174" s="344"/>
      <c r="N174" s="344"/>
      <c r="O174" s="344"/>
      <c r="P174" s="344"/>
      <c r="Q174" s="344"/>
      <c r="R174" s="344"/>
      <c r="S174" s="344"/>
      <c r="T174" s="344"/>
      <c r="U174" s="344"/>
      <c r="V174" s="344"/>
      <c r="W174" s="344"/>
      <c r="X174" s="344"/>
      <c r="Y174" s="344"/>
      <c r="Z174" s="344"/>
      <c r="AA174" s="344"/>
      <c r="AB174" s="344"/>
      <c r="AC174" s="344"/>
      <c r="AD174" s="344"/>
      <c r="AE174" s="344"/>
      <c r="AF174" s="344"/>
      <c r="AG174" s="344"/>
      <c r="AH174" s="344"/>
      <c r="AI174" s="344"/>
      <c r="AJ174" s="344"/>
      <c r="AK174" s="344"/>
      <c r="AL174" s="344"/>
      <c r="AM174" s="344"/>
      <c r="AN174" s="344"/>
      <c r="AO174" s="344"/>
      <c r="AP174" s="344"/>
      <c r="AQ174" s="344"/>
      <c r="AR174" s="344"/>
      <c r="AS174" s="344"/>
      <c r="AT174" s="344"/>
      <c r="AU174" s="344"/>
      <c r="AV174" s="344"/>
      <c r="AW174" s="344"/>
      <c r="AX174" s="344"/>
      <c r="AY174" s="344"/>
      <c r="AZ174" s="344"/>
      <c r="BA174" s="344"/>
      <c r="BB174" s="344"/>
      <c r="BC174" s="344"/>
      <c r="BD174" s="344"/>
      <c r="BE174" s="344"/>
      <c r="BF174" s="344"/>
      <c r="BG174" s="344"/>
      <c r="BH174" s="344"/>
      <c r="BI174" s="344"/>
      <c r="BJ174" s="344"/>
      <c r="BK174" s="344"/>
      <c r="BL174" s="344"/>
      <c r="BM174" s="344"/>
      <c r="BN174" s="344"/>
      <c r="BO174" s="344"/>
      <c r="BP174" s="344"/>
      <c r="BQ174" s="344"/>
      <c r="BR174" s="344"/>
      <c r="BS174" s="344"/>
      <c r="BT174" s="344"/>
      <c r="BU174" s="344"/>
      <c r="BV174" s="344"/>
      <c r="BW174" s="344"/>
      <c r="BX174" s="344"/>
      <c r="BY174" s="344"/>
      <c r="BZ174" s="344"/>
      <c r="CA174" s="345"/>
      <c r="CB174" s="346" t="s">
        <v>450</v>
      </c>
      <c r="CE174" s="339">
        <f t="shared" si="44"/>
        <v>0</v>
      </c>
      <c r="CF174" s="340" t="str">
        <f t="shared" si="45"/>
        <v>-</v>
      </c>
    </row>
    <row r="175" spans="2:84" s="245" customFormat="1" ht="12.75" customHeight="1" x14ac:dyDescent="0.3">
      <c r="B175" s="287" t="s">
        <v>404</v>
      </c>
      <c r="C175" s="355" t="s">
        <v>405</v>
      </c>
      <c r="D175" s="342">
        <f>'Forma 2'!$F$172</f>
        <v>0</v>
      </c>
      <c r="E175" s="343"/>
      <c r="F175" s="344"/>
      <c r="G175" s="344"/>
      <c r="H175" s="344"/>
      <c r="I175" s="344"/>
      <c r="J175" s="344"/>
      <c r="K175" s="344"/>
      <c r="L175" s="344"/>
      <c r="M175" s="344"/>
      <c r="N175" s="344"/>
      <c r="O175" s="344"/>
      <c r="P175" s="344"/>
      <c r="Q175" s="344"/>
      <c r="R175" s="344"/>
      <c r="S175" s="344"/>
      <c r="T175" s="344"/>
      <c r="U175" s="344"/>
      <c r="V175" s="344"/>
      <c r="W175" s="344"/>
      <c r="X175" s="344"/>
      <c r="Y175" s="344"/>
      <c r="Z175" s="344"/>
      <c r="AA175" s="344"/>
      <c r="AB175" s="344"/>
      <c r="AC175" s="344"/>
      <c r="AD175" s="344"/>
      <c r="AE175" s="344"/>
      <c r="AF175" s="344"/>
      <c r="AG175" s="344"/>
      <c r="AH175" s="344"/>
      <c r="AI175" s="344"/>
      <c r="AJ175" s="344"/>
      <c r="AK175" s="344"/>
      <c r="AL175" s="344"/>
      <c r="AM175" s="344"/>
      <c r="AN175" s="344"/>
      <c r="AO175" s="344"/>
      <c r="AP175" s="344"/>
      <c r="AQ175" s="344"/>
      <c r="AR175" s="344"/>
      <c r="AS175" s="344"/>
      <c r="AT175" s="344"/>
      <c r="AU175" s="344"/>
      <c r="AV175" s="344"/>
      <c r="AW175" s="344"/>
      <c r="AX175" s="344"/>
      <c r="AY175" s="344"/>
      <c r="AZ175" s="344"/>
      <c r="BA175" s="344"/>
      <c r="BB175" s="344"/>
      <c r="BC175" s="344"/>
      <c r="BD175" s="344"/>
      <c r="BE175" s="344"/>
      <c r="BF175" s="344"/>
      <c r="BG175" s="344"/>
      <c r="BH175" s="344"/>
      <c r="BI175" s="344"/>
      <c r="BJ175" s="344"/>
      <c r="BK175" s="344"/>
      <c r="BL175" s="344"/>
      <c r="BM175" s="344"/>
      <c r="BN175" s="344"/>
      <c r="BO175" s="344"/>
      <c r="BP175" s="344"/>
      <c r="BQ175" s="344"/>
      <c r="BR175" s="344"/>
      <c r="BS175" s="344"/>
      <c r="BT175" s="344"/>
      <c r="BU175" s="344"/>
      <c r="BV175" s="344"/>
      <c r="BW175" s="344"/>
      <c r="BX175" s="344"/>
      <c r="BY175" s="344"/>
      <c r="BZ175" s="344"/>
      <c r="CA175" s="345"/>
      <c r="CE175" s="339">
        <f t="shared" si="44"/>
        <v>0</v>
      </c>
      <c r="CF175" s="340" t="str">
        <f t="shared" si="45"/>
        <v>-</v>
      </c>
    </row>
    <row r="176" spans="2:84" s="245" customFormat="1" ht="12.75" customHeight="1" x14ac:dyDescent="0.3">
      <c r="B176" s="287" t="s">
        <v>406</v>
      </c>
      <c r="C176" s="355" t="s">
        <v>407</v>
      </c>
      <c r="D176" s="342">
        <f>'Forma 2'!$F$173</f>
        <v>0</v>
      </c>
      <c r="E176" s="343"/>
      <c r="F176" s="344"/>
      <c r="G176" s="344"/>
      <c r="H176" s="344"/>
      <c r="I176" s="344"/>
      <c r="J176" s="344"/>
      <c r="K176" s="344"/>
      <c r="L176" s="344"/>
      <c r="M176" s="344"/>
      <c r="N176" s="344"/>
      <c r="O176" s="344"/>
      <c r="P176" s="344"/>
      <c r="Q176" s="344"/>
      <c r="R176" s="344"/>
      <c r="S176" s="344"/>
      <c r="T176" s="344"/>
      <c r="U176" s="344"/>
      <c r="V176" s="344"/>
      <c r="W176" s="344"/>
      <c r="X176" s="344"/>
      <c r="Y176" s="344"/>
      <c r="Z176" s="344"/>
      <c r="AA176" s="344"/>
      <c r="AB176" s="344"/>
      <c r="AC176" s="344"/>
      <c r="AD176" s="344"/>
      <c r="AE176" s="344"/>
      <c r="AF176" s="344"/>
      <c r="AG176" s="344"/>
      <c r="AH176" s="344"/>
      <c r="AI176" s="344"/>
      <c r="AJ176" s="344"/>
      <c r="AK176" s="344"/>
      <c r="AL176" s="344"/>
      <c r="AM176" s="344"/>
      <c r="AN176" s="344"/>
      <c r="AO176" s="344"/>
      <c r="AP176" s="344"/>
      <c r="AQ176" s="344"/>
      <c r="AR176" s="344"/>
      <c r="AS176" s="344"/>
      <c r="AT176" s="344"/>
      <c r="AU176" s="344"/>
      <c r="AV176" s="344"/>
      <c r="AW176" s="344"/>
      <c r="AX176" s="344"/>
      <c r="AY176" s="344"/>
      <c r="AZ176" s="344"/>
      <c r="BA176" s="344"/>
      <c r="BB176" s="344"/>
      <c r="BC176" s="344"/>
      <c r="BD176" s="344"/>
      <c r="BE176" s="344"/>
      <c r="BF176" s="344"/>
      <c r="BG176" s="344"/>
      <c r="BH176" s="344"/>
      <c r="BI176" s="344"/>
      <c r="BJ176" s="344"/>
      <c r="BK176" s="344"/>
      <c r="BL176" s="344"/>
      <c r="BM176" s="344"/>
      <c r="BN176" s="344"/>
      <c r="BO176" s="344"/>
      <c r="BP176" s="344"/>
      <c r="BQ176" s="344"/>
      <c r="BR176" s="344"/>
      <c r="BS176" s="344"/>
      <c r="BT176" s="344"/>
      <c r="BU176" s="344"/>
      <c r="BV176" s="344"/>
      <c r="BW176" s="344"/>
      <c r="BX176" s="344"/>
      <c r="BY176" s="344"/>
      <c r="BZ176" s="344"/>
      <c r="CA176" s="345"/>
      <c r="CB176" s="346" t="s">
        <v>450</v>
      </c>
      <c r="CE176" s="339">
        <f t="shared" ref="CE176:CE188" si="55">D176-SUM(E176:CA176)</f>
        <v>0</v>
      </c>
      <c r="CF176" s="340" t="str">
        <f t="shared" ref="CF176:CF188" si="56">IF(CE176&gt;0.5,"Prašome paskirstyti likusias sąnaudas",IF(CE176&lt;-0.5,"Paskirstėte daugiau sąnaudų negu yra priskirta šiam pogrupiui","-"))</f>
        <v>-</v>
      </c>
    </row>
    <row r="177" spans="2:84" s="245" customFormat="1" ht="12.75" customHeight="1" x14ac:dyDescent="0.3">
      <c r="B177" s="287" t="s">
        <v>408</v>
      </c>
      <c r="C177" s="355" t="s">
        <v>409</v>
      </c>
      <c r="D177" s="342">
        <f>'Forma 2'!$F$174</f>
        <v>0</v>
      </c>
      <c r="E177" s="343"/>
      <c r="F177" s="344"/>
      <c r="G177" s="344"/>
      <c r="H177" s="344"/>
      <c r="I177" s="344"/>
      <c r="J177" s="344"/>
      <c r="K177" s="344"/>
      <c r="L177" s="344"/>
      <c r="M177" s="344"/>
      <c r="N177" s="344"/>
      <c r="O177" s="344"/>
      <c r="P177" s="344"/>
      <c r="Q177" s="344"/>
      <c r="R177" s="344"/>
      <c r="S177" s="344"/>
      <c r="T177" s="344"/>
      <c r="U177" s="344"/>
      <c r="V177" s="344"/>
      <c r="W177" s="344"/>
      <c r="X177" s="344"/>
      <c r="Y177" s="344"/>
      <c r="Z177" s="344"/>
      <c r="AA177" s="344"/>
      <c r="AB177" s="344"/>
      <c r="AC177" s="344"/>
      <c r="AD177" s="344"/>
      <c r="AE177" s="344"/>
      <c r="AF177" s="344"/>
      <c r="AG177" s="344"/>
      <c r="AH177" s="344"/>
      <c r="AI177" s="344"/>
      <c r="AJ177" s="344"/>
      <c r="AK177" s="344"/>
      <c r="AL177" s="344"/>
      <c r="AM177" s="344"/>
      <c r="AN177" s="344"/>
      <c r="AO177" s="344"/>
      <c r="AP177" s="344"/>
      <c r="AQ177" s="344"/>
      <c r="AR177" s="344"/>
      <c r="AS177" s="344"/>
      <c r="AT177" s="344"/>
      <c r="AU177" s="344"/>
      <c r="AV177" s="344"/>
      <c r="AW177" s="344"/>
      <c r="AX177" s="344"/>
      <c r="AY177" s="344"/>
      <c r="AZ177" s="344"/>
      <c r="BA177" s="344"/>
      <c r="BB177" s="344"/>
      <c r="BC177" s="344"/>
      <c r="BD177" s="344"/>
      <c r="BE177" s="344"/>
      <c r="BF177" s="344"/>
      <c r="BG177" s="344"/>
      <c r="BH177" s="344"/>
      <c r="BI177" s="344"/>
      <c r="BJ177" s="344"/>
      <c r="BK177" s="344"/>
      <c r="BL177" s="344"/>
      <c r="BM177" s="344"/>
      <c r="BN177" s="344"/>
      <c r="BO177" s="344"/>
      <c r="BP177" s="344"/>
      <c r="BQ177" s="344"/>
      <c r="BR177" s="344"/>
      <c r="BS177" s="344"/>
      <c r="BT177" s="344"/>
      <c r="BU177" s="344"/>
      <c r="BV177" s="344"/>
      <c r="BW177" s="344"/>
      <c r="BX177" s="344"/>
      <c r="BY177" s="344"/>
      <c r="BZ177" s="344"/>
      <c r="CA177" s="345"/>
      <c r="CB177" s="346" t="s">
        <v>450</v>
      </c>
      <c r="CE177" s="339">
        <f t="shared" si="55"/>
        <v>0</v>
      </c>
      <c r="CF177" s="340" t="str">
        <f t="shared" si="56"/>
        <v>-</v>
      </c>
    </row>
    <row r="178" spans="2:84" s="245" customFormat="1" ht="12.75" customHeight="1" x14ac:dyDescent="0.3">
      <c r="B178" s="287" t="s">
        <v>410</v>
      </c>
      <c r="C178" s="355" t="s">
        <v>411</v>
      </c>
      <c r="D178" s="342">
        <f>'Forma 2'!$F$175</f>
        <v>0</v>
      </c>
      <c r="E178" s="343"/>
      <c r="F178" s="344"/>
      <c r="G178" s="344"/>
      <c r="H178" s="344"/>
      <c r="I178" s="344"/>
      <c r="J178" s="344"/>
      <c r="K178" s="344"/>
      <c r="L178" s="344"/>
      <c r="M178" s="344"/>
      <c r="N178" s="344"/>
      <c r="O178" s="344"/>
      <c r="P178" s="344"/>
      <c r="Q178" s="344"/>
      <c r="R178" s="344"/>
      <c r="S178" s="344"/>
      <c r="T178" s="344"/>
      <c r="U178" s="344"/>
      <c r="V178" s="344"/>
      <c r="W178" s="344"/>
      <c r="X178" s="344"/>
      <c r="Y178" s="344"/>
      <c r="Z178" s="344"/>
      <c r="AA178" s="344"/>
      <c r="AB178" s="344"/>
      <c r="AC178" s="344"/>
      <c r="AD178" s="344"/>
      <c r="AE178" s="344"/>
      <c r="AF178" s="344"/>
      <c r="AG178" s="344"/>
      <c r="AH178" s="344"/>
      <c r="AI178" s="344"/>
      <c r="AJ178" s="344"/>
      <c r="AK178" s="344"/>
      <c r="AL178" s="344"/>
      <c r="AM178" s="344"/>
      <c r="AN178" s="344"/>
      <c r="AO178" s="344"/>
      <c r="AP178" s="344"/>
      <c r="AQ178" s="344"/>
      <c r="AR178" s="344"/>
      <c r="AS178" s="344"/>
      <c r="AT178" s="344"/>
      <c r="AU178" s="344"/>
      <c r="AV178" s="344"/>
      <c r="AW178" s="344"/>
      <c r="AX178" s="344"/>
      <c r="AY178" s="344"/>
      <c r="AZ178" s="344"/>
      <c r="BA178" s="344"/>
      <c r="BB178" s="344"/>
      <c r="BC178" s="344"/>
      <c r="BD178" s="344"/>
      <c r="BE178" s="344"/>
      <c r="BF178" s="344"/>
      <c r="BG178" s="344"/>
      <c r="BH178" s="344"/>
      <c r="BI178" s="344"/>
      <c r="BJ178" s="344"/>
      <c r="BK178" s="344"/>
      <c r="BL178" s="344"/>
      <c r="BM178" s="344"/>
      <c r="BN178" s="344"/>
      <c r="BO178" s="344"/>
      <c r="BP178" s="344"/>
      <c r="BQ178" s="344"/>
      <c r="BR178" s="344"/>
      <c r="BS178" s="344"/>
      <c r="BT178" s="344"/>
      <c r="BU178" s="344"/>
      <c r="BV178" s="344"/>
      <c r="BW178" s="344"/>
      <c r="BX178" s="344"/>
      <c r="BY178" s="344"/>
      <c r="BZ178" s="344"/>
      <c r="CA178" s="345"/>
      <c r="CB178" s="346" t="s">
        <v>450</v>
      </c>
      <c r="CE178" s="339">
        <f t="shared" si="55"/>
        <v>0</v>
      </c>
      <c r="CF178" s="340" t="str">
        <f t="shared" si="56"/>
        <v>-</v>
      </c>
    </row>
    <row r="179" spans="2:84" s="245" customFormat="1" ht="12.75" customHeight="1" x14ac:dyDescent="0.3">
      <c r="B179" s="287" t="s">
        <v>412</v>
      </c>
      <c r="C179" s="355" t="s">
        <v>413</v>
      </c>
      <c r="D179" s="342">
        <f>'Forma 2'!$F$176</f>
        <v>0</v>
      </c>
      <c r="E179" s="343"/>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4"/>
      <c r="AC179" s="344"/>
      <c r="AD179" s="344"/>
      <c r="AE179" s="344"/>
      <c r="AF179" s="344"/>
      <c r="AG179" s="344"/>
      <c r="AH179" s="344"/>
      <c r="AI179" s="344"/>
      <c r="AJ179" s="344"/>
      <c r="AK179" s="344"/>
      <c r="AL179" s="344"/>
      <c r="AM179" s="344"/>
      <c r="AN179" s="344"/>
      <c r="AO179" s="344"/>
      <c r="AP179" s="344"/>
      <c r="AQ179" s="344"/>
      <c r="AR179" s="344"/>
      <c r="AS179" s="344"/>
      <c r="AT179" s="344"/>
      <c r="AU179" s="344"/>
      <c r="AV179" s="344"/>
      <c r="AW179" s="344"/>
      <c r="AX179" s="344"/>
      <c r="AY179" s="344"/>
      <c r="AZ179" s="344"/>
      <c r="BA179" s="344"/>
      <c r="BB179" s="344"/>
      <c r="BC179" s="344"/>
      <c r="BD179" s="344"/>
      <c r="BE179" s="344"/>
      <c r="BF179" s="344"/>
      <c r="BG179" s="344"/>
      <c r="BH179" s="344"/>
      <c r="BI179" s="344"/>
      <c r="BJ179" s="344"/>
      <c r="BK179" s="344"/>
      <c r="BL179" s="344"/>
      <c r="BM179" s="344"/>
      <c r="BN179" s="344"/>
      <c r="BO179" s="344"/>
      <c r="BP179" s="344"/>
      <c r="BQ179" s="344"/>
      <c r="BR179" s="344"/>
      <c r="BS179" s="344"/>
      <c r="BT179" s="344"/>
      <c r="BU179" s="344"/>
      <c r="BV179" s="344"/>
      <c r="BW179" s="344"/>
      <c r="BX179" s="344"/>
      <c r="BY179" s="344"/>
      <c r="BZ179" s="344"/>
      <c r="CA179" s="345"/>
      <c r="CB179" s="346" t="s">
        <v>450</v>
      </c>
      <c r="CE179" s="339">
        <f t="shared" si="55"/>
        <v>0</v>
      </c>
      <c r="CF179" s="340" t="str">
        <f t="shared" si="56"/>
        <v>-</v>
      </c>
    </row>
    <row r="180" spans="2:84" s="245" customFormat="1" ht="12.75" customHeight="1" x14ac:dyDescent="0.3">
      <c r="B180" s="287" t="s">
        <v>414</v>
      </c>
      <c r="C180" s="355" t="s">
        <v>415</v>
      </c>
      <c r="D180" s="342">
        <f>'Forma 2'!$F$177</f>
        <v>0</v>
      </c>
      <c r="E180" s="343"/>
      <c r="F180" s="344"/>
      <c r="G180" s="344"/>
      <c r="H180" s="344"/>
      <c r="I180" s="344"/>
      <c r="J180" s="344"/>
      <c r="K180" s="344"/>
      <c r="L180" s="344"/>
      <c r="M180" s="344"/>
      <c r="N180" s="344"/>
      <c r="O180" s="344"/>
      <c r="P180" s="344"/>
      <c r="Q180" s="344"/>
      <c r="R180" s="344"/>
      <c r="S180" s="344"/>
      <c r="T180" s="344"/>
      <c r="U180" s="344"/>
      <c r="V180" s="344"/>
      <c r="W180" s="344"/>
      <c r="X180" s="344"/>
      <c r="Y180" s="344"/>
      <c r="Z180" s="344"/>
      <c r="AA180" s="344"/>
      <c r="AB180" s="344"/>
      <c r="AC180" s="344"/>
      <c r="AD180" s="344"/>
      <c r="AE180" s="344"/>
      <c r="AF180" s="344"/>
      <c r="AG180" s="344"/>
      <c r="AH180" s="344"/>
      <c r="AI180" s="344"/>
      <c r="AJ180" s="344"/>
      <c r="AK180" s="344"/>
      <c r="AL180" s="344"/>
      <c r="AM180" s="344"/>
      <c r="AN180" s="344"/>
      <c r="AO180" s="344"/>
      <c r="AP180" s="344"/>
      <c r="AQ180" s="344"/>
      <c r="AR180" s="344"/>
      <c r="AS180" s="344"/>
      <c r="AT180" s="344"/>
      <c r="AU180" s="344"/>
      <c r="AV180" s="344"/>
      <c r="AW180" s="344"/>
      <c r="AX180" s="344"/>
      <c r="AY180" s="344"/>
      <c r="AZ180" s="344"/>
      <c r="BA180" s="344"/>
      <c r="BB180" s="344"/>
      <c r="BC180" s="344"/>
      <c r="BD180" s="344"/>
      <c r="BE180" s="344"/>
      <c r="BF180" s="344"/>
      <c r="BG180" s="344"/>
      <c r="BH180" s="344"/>
      <c r="BI180" s="344"/>
      <c r="BJ180" s="344"/>
      <c r="BK180" s="344"/>
      <c r="BL180" s="344"/>
      <c r="BM180" s="344"/>
      <c r="BN180" s="344"/>
      <c r="BO180" s="344"/>
      <c r="BP180" s="344"/>
      <c r="BQ180" s="344"/>
      <c r="BR180" s="344"/>
      <c r="BS180" s="344"/>
      <c r="BT180" s="344"/>
      <c r="BU180" s="344"/>
      <c r="BV180" s="344"/>
      <c r="BW180" s="344"/>
      <c r="BX180" s="344"/>
      <c r="BY180" s="344"/>
      <c r="BZ180" s="344"/>
      <c r="CA180" s="345"/>
      <c r="CE180" s="339">
        <f t="shared" si="55"/>
        <v>0</v>
      </c>
      <c r="CF180" s="340" t="str">
        <f t="shared" si="56"/>
        <v>-</v>
      </c>
    </row>
    <row r="181" spans="2:84" s="245" customFormat="1" ht="12.75" customHeight="1" x14ac:dyDescent="0.3">
      <c r="B181" s="287" t="s">
        <v>416</v>
      </c>
      <c r="C181" s="358" t="s">
        <v>417</v>
      </c>
      <c r="D181" s="342">
        <f>'Forma 2'!$F$178</f>
        <v>0</v>
      </c>
      <c r="E181" s="343"/>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4"/>
      <c r="AT181" s="344"/>
      <c r="AU181" s="344"/>
      <c r="AV181" s="344"/>
      <c r="AW181" s="344"/>
      <c r="AX181" s="344"/>
      <c r="AY181" s="344"/>
      <c r="AZ181" s="344"/>
      <c r="BA181" s="344"/>
      <c r="BB181" s="344"/>
      <c r="BC181" s="344"/>
      <c r="BD181" s="344"/>
      <c r="BE181" s="344"/>
      <c r="BF181" s="344"/>
      <c r="BG181" s="344"/>
      <c r="BH181" s="344"/>
      <c r="BI181" s="344"/>
      <c r="BJ181" s="344"/>
      <c r="BK181" s="344"/>
      <c r="BL181" s="344"/>
      <c r="BM181" s="344"/>
      <c r="BN181" s="344"/>
      <c r="BO181" s="344"/>
      <c r="BP181" s="344"/>
      <c r="BQ181" s="344"/>
      <c r="BR181" s="344"/>
      <c r="BS181" s="344"/>
      <c r="BT181" s="344"/>
      <c r="BU181" s="344"/>
      <c r="BV181" s="344"/>
      <c r="BW181" s="344"/>
      <c r="BX181" s="344"/>
      <c r="BY181" s="344"/>
      <c r="BZ181" s="344"/>
      <c r="CA181" s="345"/>
      <c r="CE181" s="339">
        <f t="shared" si="55"/>
        <v>0</v>
      </c>
      <c r="CF181" s="340" t="str">
        <f t="shared" si="56"/>
        <v>-</v>
      </c>
    </row>
    <row r="182" spans="2:84" s="245" customFormat="1" ht="12.75" customHeight="1" x14ac:dyDescent="0.3">
      <c r="B182" s="305" t="s">
        <v>418</v>
      </c>
      <c r="C182" s="358" t="s">
        <v>419</v>
      </c>
      <c r="D182" s="342">
        <f>'Forma 2'!$F$179</f>
        <v>0</v>
      </c>
      <c r="E182" s="343"/>
      <c r="F182" s="344"/>
      <c r="G182" s="344"/>
      <c r="H182" s="344"/>
      <c r="I182" s="344"/>
      <c r="J182" s="344"/>
      <c r="K182" s="344"/>
      <c r="L182" s="344"/>
      <c r="M182" s="344"/>
      <c r="N182" s="344"/>
      <c r="O182" s="344"/>
      <c r="P182" s="344"/>
      <c r="Q182" s="344"/>
      <c r="R182" s="344"/>
      <c r="S182" s="344"/>
      <c r="T182" s="344"/>
      <c r="U182" s="344"/>
      <c r="V182" s="344"/>
      <c r="W182" s="344"/>
      <c r="X182" s="344"/>
      <c r="Y182" s="344"/>
      <c r="Z182" s="344"/>
      <c r="AA182" s="344"/>
      <c r="AB182" s="344"/>
      <c r="AC182" s="344"/>
      <c r="AD182" s="344"/>
      <c r="AE182" s="344"/>
      <c r="AF182" s="344"/>
      <c r="AG182" s="344"/>
      <c r="AH182" s="344"/>
      <c r="AI182" s="344"/>
      <c r="AJ182" s="344"/>
      <c r="AK182" s="344"/>
      <c r="AL182" s="344"/>
      <c r="AM182" s="344"/>
      <c r="AN182" s="344"/>
      <c r="AO182" s="344"/>
      <c r="AP182" s="344"/>
      <c r="AQ182" s="344"/>
      <c r="AR182" s="344"/>
      <c r="AS182" s="344"/>
      <c r="AT182" s="344"/>
      <c r="AU182" s="344"/>
      <c r="AV182" s="344"/>
      <c r="AW182" s="344"/>
      <c r="AX182" s="344"/>
      <c r="AY182" s="344"/>
      <c r="AZ182" s="344"/>
      <c r="BA182" s="344"/>
      <c r="BB182" s="344"/>
      <c r="BC182" s="344"/>
      <c r="BD182" s="344"/>
      <c r="BE182" s="344"/>
      <c r="BF182" s="344"/>
      <c r="BG182" s="344"/>
      <c r="BH182" s="344"/>
      <c r="BI182" s="344"/>
      <c r="BJ182" s="344"/>
      <c r="BK182" s="344"/>
      <c r="BL182" s="344"/>
      <c r="BM182" s="344"/>
      <c r="BN182" s="344"/>
      <c r="BO182" s="344"/>
      <c r="BP182" s="344"/>
      <c r="BQ182" s="344"/>
      <c r="BR182" s="344"/>
      <c r="BS182" s="344"/>
      <c r="BT182" s="344"/>
      <c r="BU182" s="344"/>
      <c r="BV182" s="344"/>
      <c r="BW182" s="344"/>
      <c r="BX182" s="344"/>
      <c r="BY182" s="344"/>
      <c r="BZ182" s="344"/>
      <c r="CA182" s="345"/>
      <c r="CE182" s="339">
        <f t="shared" si="55"/>
        <v>0</v>
      </c>
      <c r="CF182" s="340" t="str">
        <f t="shared" si="56"/>
        <v>-</v>
      </c>
    </row>
    <row r="183" spans="2:84" s="245" customFormat="1" ht="12.75" customHeight="1" x14ac:dyDescent="0.3">
      <c r="B183" s="305" t="s">
        <v>420</v>
      </c>
      <c r="C183" s="358" t="s">
        <v>421</v>
      </c>
      <c r="D183" s="342">
        <f>'Forma 2'!$F$180</f>
        <v>0</v>
      </c>
      <c r="E183" s="343"/>
      <c r="F183" s="344"/>
      <c r="G183" s="344"/>
      <c r="H183" s="344"/>
      <c r="I183" s="344"/>
      <c r="J183" s="344"/>
      <c r="K183" s="344"/>
      <c r="L183" s="344"/>
      <c r="M183" s="344"/>
      <c r="N183" s="344"/>
      <c r="O183" s="344"/>
      <c r="P183" s="344"/>
      <c r="Q183" s="344"/>
      <c r="R183" s="344"/>
      <c r="S183" s="344"/>
      <c r="T183" s="344"/>
      <c r="U183" s="344"/>
      <c r="V183" s="344"/>
      <c r="W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c r="AS183" s="344"/>
      <c r="AT183" s="344"/>
      <c r="AU183" s="344"/>
      <c r="AV183" s="344"/>
      <c r="AW183" s="344"/>
      <c r="AX183" s="344"/>
      <c r="AY183" s="344"/>
      <c r="AZ183" s="344"/>
      <c r="BA183" s="344"/>
      <c r="BB183" s="344"/>
      <c r="BC183" s="344"/>
      <c r="BD183" s="344"/>
      <c r="BE183" s="344"/>
      <c r="BF183" s="344"/>
      <c r="BG183" s="344"/>
      <c r="BH183" s="344"/>
      <c r="BI183" s="344"/>
      <c r="BJ183" s="344"/>
      <c r="BK183" s="344"/>
      <c r="BL183" s="344"/>
      <c r="BM183" s="344"/>
      <c r="BN183" s="344"/>
      <c r="BO183" s="344"/>
      <c r="BP183" s="344"/>
      <c r="BQ183" s="344"/>
      <c r="BR183" s="344"/>
      <c r="BS183" s="344"/>
      <c r="BT183" s="344"/>
      <c r="BU183" s="344"/>
      <c r="BV183" s="344"/>
      <c r="BW183" s="344"/>
      <c r="BX183" s="344"/>
      <c r="BY183" s="344"/>
      <c r="BZ183" s="344"/>
      <c r="CA183" s="345"/>
      <c r="CE183" s="339">
        <f t="shared" si="55"/>
        <v>0</v>
      </c>
      <c r="CF183" s="340" t="str">
        <f t="shared" si="56"/>
        <v>-</v>
      </c>
    </row>
    <row r="184" spans="2:84" s="245" customFormat="1" ht="12.75" customHeight="1" x14ac:dyDescent="0.3">
      <c r="B184" s="305" t="s">
        <v>422</v>
      </c>
      <c r="C184" s="358" t="s">
        <v>423</v>
      </c>
      <c r="D184" s="342">
        <f>'Forma 2'!$F$181</f>
        <v>0</v>
      </c>
      <c r="E184" s="343"/>
      <c r="F184" s="344"/>
      <c r="G184" s="344"/>
      <c r="H184" s="344"/>
      <c r="I184" s="344"/>
      <c r="J184" s="344"/>
      <c r="K184" s="344"/>
      <c r="L184" s="344"/>
      <c r="M184" s="344"/>
      <c r="N184" s="344"/>
      <c r="O184" s="344"/>
      <c r="P184" s="344"/>
      <c r="Q184" s="344"/>
      <c r="R184" s="344"/>
      <c r="S184" s="344"/>
      <c r="T184" s="344"/>
      <c r="U184" s="344"/>
      <c r="V184" s="344"/>
      <c r="W184" s="344"/>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c r="AS184" s="344"/>
      <c r="AT184" s="344"/>
      <c r="AU184" s="344"/>
      <c r="AV184" s="344"/>
      <c r="AW184" s="344"/>
      <c r="AX184" s="344"/>
      <c r="AY184" s="344"/>
      <c r="AZ184" s="344"/>
      <c r="BA184" s="344"/>
      <c r="BB184" s="344"/>
      <c r="BC184" s="344"/>
      <c r="BD184" s="344"/>
      <c r="BE184" s="344"/>
      <c r="BF184" s="344"/>
      <c r="BG184" s="344"/>
      <c r="BH184" s="344"/>
      <c r="BI184" s="344"/>
      <c r="BJ184" s="344"/>
      <c r="BK184" s="344"/>
      <c r="BL184" s="344"/>
      <c r="BM184" s="344"/>
      <c r="BN184" s="344"/>
      <c r="BO184" s="344"/>
      <c r="BP184" s="344"/>
      <c r="BQ184" s="344"/>
      <c r="BR184" s="344"/>
      <c r="BS184" s="344"/>
      <c r="BT184" s="344"/>
      <c r="BU184" s="344"/>
      <c r="BV184" s="344"/>
      <c r="BW184" s="344"/>
      <c r="BX184" s="344"/>
      <c r="BY184" s="344"/>
      <c r="BZ184" s="344"/>
      <c r="CA184" s="345"/>
      <c r="CE184" s="339">
        <f t="shared" si="55"/>
        <v>0</v>
      </c>
      <c r="CF184" s="340" t="str">
        <f t="shared" si="56"/>
        <v>-</v>
      </c>
    </row>
    <row r="185" spans="2:84" s="245" customFormat="1" ht="12.75" customHeight="1" x14ac:dyDescent="0.3">
      <c r="B185" s="305" t="s">
        <v>424</v>
      </c>
      <c r="C185" s="358" t="s">
        <v>425</v>
      </c>
      <c r="D185" s="342">
        <f>'Forma 2'!$F$182</f>
        <v>0</v>
      </c>
      <c r="E185" s="343"/>
      <c r="F185" s="344"/>
      <c r="G185" s="344"/>
      <c r="H185" s="344"/>
      <c r="I185" s="344"/>
      <c r="J185" s="344"/>
      <c r="K185" s="344"/>
      <c r="L185" s="344"/>
      <c r="M185" s="344"/>
      <c r="N185" s="344"/>
      <c r="O185" s="344"/>
      <c r="P185" s="344"/>
      <c r="Q185" s="344"/>
      <c r="R185" s="344"/>
      <c r="S185" s="344"/>
      <c r="T185" s="344"/>
      <c r="U185" s="344"/>
      <c r="V185" s="344"/>
      <c r="W185" s="344"/>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c r="AS185" s="344"/>
      <c r="AT185" s="344"/>
      <c r="AU185" s="344"/>
      <c r="AV185" s="344"/>
      <c r="AW185" s="344"/>
      <c r="AX185" s="344"/>
      <c r="AY185" s="344"/>
      <c r="AZ185" s="344"/>
      <c r="BA185" s="344"/>
      <c r="BB185" s="344"/>
      <c r="BC185" s="344"/>
      <c r="BD185" s="344"/>
      <c r="BE185" s="344"/>
      <c r="BF185" s="344"/>
      <c r="BG185" s="344"/>
      <c r="BH185" s="344"/>
      <c r="BI185" s="344"/>
      <c r="BJ185" s="344"/>
      <c r="BK185" s="344"/>
      <c r="BL185" s="344"/>
      <c r="BM185" s="344"/>
      <c r="BN185" s="344"/>
      <c r="BO185" s="344"/>
      <c r="BP185" s="344"/>
      <c r="BQ185" s="344"/>
      <c r="BR185" s="344"/>
      <c r="BS185" s="344"/>
      <c r="BT185" s="344"/>
      <c r="BU185" s="344"/>
      <c r="BV185" s="344"/>
      <c r="BW185" s="344"/>
      <c r="BX185" s="344"/>
      <c r="BY185" s="344"/>
      <c r="BZ185" s="344"/>
      <c r="CA185" s="345"/>
      <c r="CE185" s="339">
        <f t="shared" si="55"/>
        <v>0</v>
      </c>
      <c r="CF185" s="340" t="str">
        <f t="shared" si="56"/>
        <v>-</v>
      </c>
    </row>
    <row r="186" spans="2:84" s="245" customFormat="1" ht="12.75" customHeight="1" x14ac:dyDescent="0.3">
      <c r="B186" s="305" t="s">
        <v>426</v>
      </c>
      <c r="C186" s="362" t="s">
        <v>427</v>
      </c>
      <c r="D186" s="342">
        <f>'Forma 2'!$F$183</f>
        <v>0</v>
      </c>
      <c r="E186" s="343"/>
      <c r="F186" s="344"/>
      <c r="G186" s="344"/>
      <c r="H186" s="344"/>
      <c r="I186" s="344"/>
      <c r="J186" s="344"/>
      <c r="K186" s="344"/>
      <c r="L186" s="344"/>
      <c r="M186" s="344"/>
      <c r="N186" s="344"/>
      <c r="O186" s="344"/>
      <c r="P186" s="344"/>
      <c r="Q186" s="344"/>
      <c r="R186" s="344"/>
      <c r="S186" s="344"/>
      <c r="T186" s="344"/>
      <c r="U186" s="344"/>
      <c r="V186" s="344"/>
      <c r="W186" s="344"/>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c r="AS186" s="344"/>
      <c r="AT186" s="344"/>
      <c r="AU186" s="344"/>
      <c r="AV186" s="344"/>
      <c r="AW186" s="344"/>
      <c r="AX186" s="344"/>
      <c r="AY186" s="344"/>
      <c r="AZ186" s="344"/>
      <c r="BA186" s="344"/>
      <c r="BB186" s="344"/>
      <c r="BC186" s="344"/>
      <c r="BD186" s="344"/>
      <c r="BE186" s="344"/>
      <c r="BF186" s="344"/>
      <c r="BG186" s="344"/>
      <c r="BH186" s="344"/>
      <c r="BI186" s="344"/>
      <c r="BJ186" s="344"/>
      <c r="BK186" s="344"/>
      <c r="BL186" s="344"/>
      <c r="BM186" s="344"/>
      <c r="BN186" s="344"/>
      <c r="BO186" s="344"/>
      <c r="BP186" s="344"/>
      <c r="BQ186" s="344"/>
      <c r="BR186" s="344"/>
      <c r="BS186" s="344"/>
      <c r="BT186" s="344"/>
      <c r="BU186" s="344"/>
      <c r="BV186" s="344"/>
      <c r="BW186" s="344"/>
      <c r="BX186" s="344"/>
      <c r="BY186" s="344"/>
      <c r="BZ186" s="344"/>
      <c r="CA186" s="345"/>
      <c r="CB186" s="346" t="s">
        <v>450</v>
      </c>
      <c r="CE186" s="339">
        <f t="shared" si="55"/>
        <v>0</v>
      </c>
      <c r="CF186" s="340" t="str">
        <f t="shared" si="56"/>
        <v>-</v>
      </c>
    </row>
    <row r="187" spans="2:84" s="245" customFormat="1" ht="12.75" customHeight="1" x14ac:dyDescent="0.3">
      <c r="B187" s="363" t="s">
        <v>428</v>
      </c>
      <c r="C187" s="364" t="s">
        <v>142</v>
      </c>
      <c r="D187" s="365">
        <f>'Forma 2'!$F$184</f>
        <v>0</v>
      </c>
      <c r="E187" s="366"/>
      <c r="F187" s="367"/>
      <c r="G187" s="367"/>
      <c r="H187" s="367"/>
      <c r="I187" s="367"/>
      <c r="J187" s="367"/>
      <c r="K187" s="367"/>
      <c r="L187" s="367"/>
      <c r="M187" s="367"/>
      <c r="N187" s="367"/>
      <c r="O187" s="367"/>
      <c r="P187" s="367"/>
      <c r="Q187" s="367"/>
      <c r="R187" s="367"/>
      <c r="S187" s="367"/>
      <c r="T187" s="367"/>
      <c r="U187" s="367"/>
      <c r="V187" s="367"/>
      <c r="W187" s="367"/>
      <c r="X187" s="367"/>
      <c r="Y187" s="367"/>
      <c r="Z187" s="367"/>
      <c r="AA187" s="367"/>
      <c r="AB187" s="367"/>
      <c r="AC187" s="367"/>
      <c r="AD187" s="367"/>
      <c r="AE187" s="367"/>
      <c r="AF187" s="367"/>
      <c r="AG187" s="367"/>
      <c r="AH187" s="367"/>
      <c r="AI187" s="367"/>
      <c r="AJ187" s="367"/>
      <c r="AK187" s="367"/>
      <c r="AL187" s="367"/>
      <c r="AM187" s="367"/>
      <c r="AN187" s="367"/>
      <c r="AO187" s="367"/>
      <c r="AP187" s="367"/>
      <c r="AQ187" s="367"/>
      <c r="AR187" s="367"/>
      <c r="AS187" s="367"/>
      <c r="AT187" s="367"/>
      <c r="AU187" s="367"/>
      <c r="AV187" s="367"/>
      <c r="AW187" s="367"/>
      <c r="AX187" s="367"/>
      <c r="AY187" s="367"/>
      <c r="AZ187" s="367"/>
      <c r="BA187" s="367"/>
      <c r="BB187" s="367"/>
      <c r="BC187" s="367"/>
      <c r="BD187" s="367"/>
      <c r="BE187" s="367"/>
      <c r="BF187" s="367"/>
      <c r="BG187" s="367"/>
      <c r="BH187" s="367"/>
      <c r="BI187" s="367"/>
      <c r="BJ187" s="367"/>
      <c r="BK187" s="367"/>
      <c r="BL187" s="367"/>
      <c r="BM187" s="367"/>
      <c r="BN187" s="367"/>
      <c r="BO187" s="367"/>
      <c r="BP187" s="367"/>
      <c r="BQ187" s="367"/>
      <c r="BR187" s="367"/>
      <c r="BS187" s="367"/>
      <c r="BT187" s="367"/>
      <c r="BU187" s="367"/>
      <c r="BV187" s="367"/>
      <c r="BW187" s="367"/>
      <c r="BX187" s="367"/>
      <c r="BY187" s="367"/>
      <c r="BZ187" s="367"/>
      <c r="CA187" s="368"/>
      <c r="CB187" s="346" t="s">
        <v>450</v>
      </c>
      <c r="CE187" s="339">
        <f t="shared" si="55"/>
        <v>0</v>
      </c>
      <c r="CF187" s="340" t="str">
        <f t="shared" si="56"/>
        <v>-</v>
      </c>
    </row>
    <row r="188" spans="2:84" s="245" customFormat="1" ht="14.4" x14ac:dyDescent="0.3">
      <c r="B188" s="369"/>
      <c r="C188" s="370" t="s">
        <v>429</v>
      </c>
      <c r="D188" s="371">
        <f t="shared" ref="D188:AI188" si="57">SUM(D171,D168,D157,D144,D138,D130,D117,D90,D62,D54,D50,D46,D43,D23,D16)</f>
        <v>0</v>
      </c>
      <c r="E188" s="372">
        <f t="shared" si="57"/>
        <v>0</v>
      </c>
      <c r="F188" s="373">
        <f t="shared" si="57"/>
        <v>0</v>
      </c>
      <c r="G188" s="373">
        <f t="shared" si="57"/>
        <v>0</v>
      </c>
      <c r="H188" s="373">
        <f t="shared" si="57"/>
        <v>0</v>
      </c>
      <c r="I188" s="373">
        <f t="shared" si="57"/>
        <v>0</v>
      </c>
      <c r="J188" s="373">
        <f t="shared" si="57"/>
        <v>0</v>
      </c>
      <c r="K188" s="373">
        <f t="shared" si="57"/>
        <v>0</v>
      </c>
      <c r="L188" s="373">
        <f t="shared" si="57"/>
        <v>0</v>
      </c>
      <c r="M188" s="373">
        <f t="shared" si="57"/>
        <v>0</v>
      </c>
      <c r="N188" s="373">
        <f t="shared" si="57"/>
        <v>0</v>
      </c>
      <c r="O188" s="373">
        <f t="shared" si="57"/>
        <v>0</v>
      </c>
      <c r="P188" s="373">
        <f t="shared" si="57"/>
        <v>0</v>
      </c>
      <c r="Q188" s="373">
        <f t="shared" si="57"/>
        <v>0</v>
      </c>
      <c r="R188" s="373">
        <f t="shared" si="57"/>
        <v>0</v>
      </c>
      <c r="S188" s="373">
        <f t="shared" si="57"/>
        <v>0</v>
      </c>
      <c r="T188" s="373">
        <f t="shared" si="57"/>
        <v>0</v>
      </c>
      <c r="U188" s="373">
        <f t="shared" si="57"/>
        <v>0</v>
      </c>
      <c r="V188" s="373">
        <f t="shared" si="57"/>
        <v>0</v>
      </c>
      <c r="W188" s="373">
        <f t="shared" si="57"/>
        <v>0</v>
      </c>
      <c r="X188" s="373">
        <f t="shared" si="57"/>
        <v>0</v>
      </c>
      <c r="Y188" s="373">
        <f t="shared" si="57"/>
        <v>0</v>
      </c>
      <c r="Z188" s="373">
        <f t="shared" si="57"/>
        <v>0</v>
      </c>
      <c r="AA188" s="373">
        <f t="shared" si="57"/>
        <v>0</v>
      </c>
      <c r="AB188" s="373">
        <f t="shared" si="57"/>
        <v>0</v>
      </c>
      <c r="AC188" s="373">
        <f t="shared" si="57"/>
        <v>0</v>
      </c>
      <c r="AD188" s="373">
        <f t="shared" si="57"/>
        <v>0</v>
      </c>
      <c r="AE188" s="373">
        <f t="shared" si="57"/>
        <v>0</v>
      </c>
      <c r="AF188" s="373">
        <f t="shared" si="57"/>
        <v>0</v>
      </c>
      <c r="AG188" s="373">
        <f t="shared" si="57"/>
        <v>0</v>
      </c>
      <c r="AH188" s="373">
        <f t="shared" si="57"/>
        <v>0</v>
      </c>
      <c r="AI188" s="373">
        <f t="shared" si="57"/>
        <v>0</v>
      </c>
      <c r="AJ188" s="373">
        <f t="shared" ref="AJ188:BO188" si="58">SUM(AJ171,AJ168,AJ157,AJ144,AJ138,AJ130,AJ117,AJ90,AJ62,AJ54,AJ50,AJ46,AJ43,AJ23,AJ16)</f>
        <v>0</v>
      </c>
      <c r="AK188" s="373">
        <f t="shared" si="58"/>
        <v>0</v>
      </c>
      <c r="AL188" s="373">
        <f t="shared" si="58"/>
        <v>0</v>
      </c>
      <c r="AM188" s="373">
        <f t="shared" si="58"/>
        <v>0</v>
      </c>
      <c r="AN188" s="373">
        <f t="shared" si="58"/>
        <v>0</v>
      </c>
      <c r="AO188" s="373">
        <f t="shared" si="58"/>
        <v>0</v>
      </c>
      <c r="AP188" s="373">
        <f t="shared" si="58"/>
        <v>0</v>
      </c>
      <c r="AQ188" s="373">
        <f t="shared" si="58"/>
        <v>0</v>
      </c>
      <c r="AR188" s="373">
        <f t="shared" si="58"/>
        <v>0</v>
      </c>
      <c r="AS188" s="373">
        <f t="shared" si="58"/>
        <v>0</v>
      </c>
      <c r="AT188" s="373">
        <f t="shared" si="58"/>
        <v>0</v>
      </c>
      <c r="AU188" s="373">
        <f t="shared" si="58"/>
        <v>0</v>
      </c>
      <c r="AV188" s="373">
        <f t="shared" si="58"/>
        <v>0</v>
      </c>
      <c r="AW188" s="373">
        <f t="shared" si="58"/>
        <v>0</v>
      </c>
      <c r="AX188" s="373">
        <f t="shared" si="58"/>
        <v>0</v>
      </c>
      <c r="AY188" s="373">
        <f t="shared" si="58"/>
        <v>0</v>
      </c>
      <c r="AZ188" s="373">
        <f t="shared" si="58"/>
        <v>0</v>
      </c>
      <c r="BA188" s="373">
        <f t="shared" si="58"/>
        <v>0</v>
      </c>
      <c r="BB188" s="373">
        <f t="shared" si="58"/>
        <v>0</v>
      </c>
      <c r="BC188" s="373">
        <f t="shared" si="58"/>
        <v>0</v>
      </c>
      <c r="BD188" s="373">
        <f t="shared" si="58"/>
        <v>0</v>
      </c>
      <c r="BE188" s="373">
        <f t="shared" si="58"/>
        <v>0</v>
      </c>
      <c r="BF188" s="373">
        <f t="shared" si="58"/>
        <v>0</v>
      </c>
      <c r="BG188" s="373">
        <f t="shared" si="58"/>
        <v>0</v>
      </c>
      <c r="BH188" s="373">
        <f t="shared" si="58"/>
        <v>0</v>
      </c>
      <c r="BI188" s="373">
        <f t="shared" si="58"/>
        <v>0</v>
      </c>
      <c r="BJ188" s="373">
        <f t="shared" si="58"/>
        <v>0</v>
      </c>
      <c r="BK188" s="373">
        <f t="shared" si="58"/>
        <v>0</v>
      </c>
      <c r="BL188" s="373">
        <f t="shared" si="58"/>
        <v>0</v>
      </c>
      <c r="BM188" s="373">
        <f t="shared" si="58"/>
        <v>0</v>
      </c>
      <c r="BN188" s="373">
        <f t="shared" si="58"/>
        <v>0</v>
      </c>
      <c r="BO188" s="373">
        <f t="shared" si="58"/>
        <v>0</v>
      </c>
      <c r="BP188" s="373">
        <f t="shared" ref="BP188:CA188" si="59">SUM(BP171,BP168,BP157,BP144,BP138,BP130,BP117,BP90,BP62,BP54,BP50,BP46,BP43,BP23,BP16)</f>
        <v>0</v>
      </c>
      <c r="BQ188" s="373">
        <f t="shared" si="59"/>
        <v>0</v>
      </c>
      <c r="BR188" s="373">
        <f t="shared" si="59"/>
        <v>0</v>
      </c>
      <c r="BS188" s="373">
        <f t="shared" si="59"/>
        <v>0</v>
      </c>
      <c r="BT188" s="373">
        <f t="shared" si="59"/>
        <v>0</v>
      </c>
      <c r="BU188" s="373">
        <f t="shared" si="59"/>
        <v>0</v>
      </c>
      <c r="BV188" s="373">
        <f t="shared" si="59"/>
        <v>0</v>
      </c>
      <c r="BW188" s="373">
        <f t="shared" si="59"/>
        <v>0</v>
      </c>
      <c r="BX188" s="373">
        <f t="shared" si="59"/>
        <v>0</v>
      </c>
      <c r="BY188" s="373">
        <f t="shared" si="59"/>
        <v>0</v>
      </c>
      <c r="BZ188" s="373">
        <f t="shared" si="59"/>
        <v>0</v>
      </c>
      <c r="CA188" s="374">
        <f t="shared" si="59"/>
        <v>0</v>
      </c>
      <c r="CB188" s="346" t="s">
        <v>450</v>
      </c>
      <c r="CE188" s="375">
        <f t="shared" si="55"/>
        <v>0</v>
      </c>
      <c r="CF188" s="340" t="str">
        <f t="shared" si="56"/>
        <v>-</v>
      </c>
    </row>
    <row r="189" spans="2:84" s="245" customFormat="1" ht="13.2" x14ac:dyDescent="0.25">
      <c r="E189" s="376"/>
    </row>
    <row r="190" spans="2:84" s="245" customFormat="1" ht="13.2" x14ac:dyDescent="0.25">
      <c r="B190" s="1058" t="s">
        <v>68</v>
      </c>
      <c r="C190" s="1058"/>
      <c r="E190" s="377"/>
    </row>
    <row r="191" spans="2:84" s="245" customFormat="1" ht="25.5" customHeight="1" x14ac:dyDescent="0.25">
      <c r="B191" s="1058" t="s">
        <v>456</v>
      </c>
      <c r="C191" s="1058"/>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22"/>
      <c r="AG191" s="322"/>
      <c r="AH191" s="322"/>
    </row>
    <row r="192" spans="2:84" s="245" customFormat="1" ht="13.2" x14ac:dyDescent="0.25">
      <c r="E192" s="377"/>
    </row>
    <row r="193" spans="5:5" s="245" customFormat="1" ht="13.2" x14ac:dyDescent="0.25">
      <c r="E193" s="377"/>
    </row>
    <row r="194" spans="5:5" s="245" customFormat="1" ht="13.2" x14ac:dyDescent="0.25">
      <c r="E194" s="377"/>
    </row>
    <row r="195" spans="5:5" s="245" customFormat="1" ht="13.2" x14ac:dyDescent="0.25">
      <c r="E195" s="377"/>
    </row>
    <row r="196" spans="5:5" s="245" customFormat="1" ht="13.2" x14ac:dyDescent="0.25">
      <c r="E196" s="377"/>
    </row>
    <row r="197" spans="5:5" s="245" customFormat="1" ht="13.2" x14ac:dyDescent="0.25">
      <c r="E197" s="377"/>
    </row>
    <row r="198" spans="5:5" s="245" customFormat="1" ht="13.2" x14ac:dyDescent="0.25">
      <c r="E198" s="377"/>
    </row>
    <row r="199" spans="5:5" s="245" customFormat="1" ht="13.2" x14ac:dyDescent="0.25">
      <c r="E199" s="377"/>
    </row>
    <row r="200" spans="5:5" s="245" customFormat="1" ht="13.2" x14ac:dyDescent="0.25">
      <c r="E200" s="377"/>
    </row>
    <row r="201" spans="5:5" s="245" customFormat="1" ht="13.2" x14ac:dyDescent="0.25">
      <c r="E201" s="377"/>
    </row>
    <row r="202" spans="5:5" s="245" customFormat="1" ht="13.2" x14ac:dyDescent="0.25">
      <c r="E202" s="377"/>
    </row>
    <row r="203" spans="5:5" s="245" customFormat="1" ht="13.2" x14ac:dyDescent="0.25">
      <c r="E203" s="377"/>
    </row>
    <row r="204" spans="5:5" s="245" customFormat="1" ht="13.2" x14ac:dyDescent="0.25">
      <c r="E204" s="377"/>
    </row>
    <row r="205" spans="5:5" s="245" customFormat="1" ht="13.2" x14ac:dyDescent="0.25">
      <c r="E205" s="377"/>
    </row>
    <row r="206" spans="5:5" s="245" customFormat="1" ht="13.2" x14ac:dyDescent="0.25">
      <c r="E206" s="377"/>
    </row>
    <row r="207" spans="5:5" s="245" customFormat="1" ht="13.2" x14ac:dyDescent="0.25">
      <c r="E207" s="377"/>
    </row>
    <row r="208" spans="5:5" s="245" customFormat="1" ht="13.2" x14ac:dyDescent="0.25">
      <c r="E208" s="377"/>
    </row>
    <row r="209" spans="5:5" s="245" customFormat="1" ht="13.2" x14ac:dyDescent="0.25">
      <c r="E209" s="377"/>
    </row>
    <row r="210" spans="5:5" s="245" customFormat="1" ht="13.2" x14ac:dyDescent="0.25">
      <c r="E210" s="377"/>
    </row>
    <row r="211" spans="5:5" s="245" customFormat="1" ht="13.2" x14ac:dyDescent="0.25">
      <c r="E211" s="377"/>
    </row>
    <row r="212" spans="5:5" s="245" customFormat="1" ht="13.2" x14ac:dyDescent="0.25">
      <c r="E212" s="377"/>
    </row>
    <row r="213" spans="5:5" s="245" customFormat="1" ht="13.2" x14ac:dyDescent="0.25">
      <c r="E213" s="377"/>
    </row>
    <row r="214" spans="5:5" s="245" customFormat="1" ht="13.2" x14ac:dyDescent="0.25">
      <c r="E214" s="377"/>
    </row>
    <row r="215" spans="5:5" s="245" customFormat="1" ht="13.2" x14ac:dyDescent="0.25">
      <c r="E215" s="377"/>
    </row>
    <row r="216" spans="5:5" s="245" customFormat="1" ht="13.2" x14ac:dyDescent="0.25">
      <c r="E216" s="377"/>
    </row>
    <row r="217" spans="5:5" s="245" customFormat="1" ht="13.2" x14ac:dyDescent="0.25">
      <c r="E217" s="377"/>
    </row>
    <row r="218" spans="5:5" s="245" customFormat="1" ht="13.2" x14ac:dyDescent="0.25">
      <c r="E218" s="377"/>
    </row>
    <row r="219" spans="5:5" s="245" customFormat="1" ht="13.2" x14ac:dyDescent="0.25">
      <c r="E219" s="377"/>
    </row>
    <row r="220" spans="5:5" s="245" customFormat="1" ht="13.2" x14ac:dyDescent="0.25">
      <c r="E220" s="377"/>
    </row>
  </sheetData>
  <mergeCells count="95">
    <mergeCell ref="BK13:BK15"/>
    <mergeCell ref="BL13:BL15"/>
    <mergeCell ref="BM13:BM15"/>
    <mergeCell ref="BM10:CA12"/>
    <mergeCell ref="BN13:BN15"/>
    <mergeCell ref="BO13:BO15"/>
    <mergeCell ref="BP13:BP15"/>
    <mergeCell ref="BQ13:BQ15"/>
    <mergeCell ref="BR13:BR15"/>
    <mergeCell ref="BS13:BS15"/>
    <mergeCell ref="BT13:BT15"/>
    <mergeCell ref="BU13:BU15"/>
    <mergeCell ref="BV13:BV15"/>
    <mergeCell ref="BW13:BW15"/>
    <mergeCell ref="BX13:BX15"/>
    <mergeCell ref="BY13:BY15"/>
    <mergeCell ref="BZ13:BZ15"/>
    <mergeCell ref="CA13:CA15"/>
    <mergeCell ref="CE8:CF15"/>
    <mergeCell ref="CE7:CF7"/>
    <mergeCell ref="B7:AE7"/>
    <mergeCell ref="O13:O15"/>
    <mergeCell ref="P13:P15"/>
    <mergeCell ref="Q13:Q15"/>
    <mergeCell ref="R13:R15"/>
    <mergeCell ref="S13:S15"/>
    <mergeCell ref="T13:T15"/>
    <mergeCell ref="T10:X12"/>
    <mergeCell ref="U13:U15"/>
    <mergeCell ref="V13:V15"/>
    <mergeCell ref="W13:W15"/>
    <mergeCell ref="X13:X15"/>
    <mergeCell ref="B190:C190"/>
    <mergeCell ref="B191:C191"/>
    <mergeCell ref="B9:C15"/>
    <mergeCell ref="D9:D15"/>
    <mergeCell ref="E9:CA9"/>
    <mergeCell ref="E10:S12"/>
    <mergeCell ref="E13:E15"/>
    <mergeCell ref="F13:F15"/>
    <mergeCell ref="G13:G15"/>
    <mergeCell ref="H13:H15"/>
    <mergeCell ref="I13:I15"/>
    <mergeCell ref="J13:J15"/>
    <mergeCell ref="K13:K15"/>
    <mergeCell ref="L13:L15"/>
    <mergeCell ref="M13:M15"/>
    <mergeCell ref="N13:N15"/>
    <mergeCell ref="Y10:AC12"/>
    <mergeCell ref="Y13:Y15"/>
    <mergeCell ref="Z13:Z15"/>
    <mergeCell ref="AT13:AT15"/>
    <mergeCell ref="AU13:AU15"/>
    <mergeCell ref="AV13:AV15"/>
    <mergeCell ref="AD10:AH12"/>
    <mergeCell ref="AD13:AD15"/>
    <mergeCell ref="AE13:AE15"/>
    <mergeCell ref="AW13:AW15"/>
    <mergeCell ref="AI10:AM12"/>
    <mergeCell ref="AN10:AR12"/>
    <mergeCell ref="AR13:AR15"/>
    <mergeCell ref="AS13:AS15"/>
    <mergeCell ref="AS10:AW12"/>
    <mergeCell ref="AX10:BB12"/>
    <mergeCell ref="AX13:AX15"/>
    <mergeCell ref="AY8:CA8"/>
    <mergeCell ref="AY13:AY15"/>
    <mergeCell ref="AZ13:AZ15"/>
    <mergeCell ref="BA13:BA15"/>
    <mergeCell ref="BB13:BB15"/>
    <mergeCell ref="BC13:BC15"/>
    <mergeCell ref="BC10:BG12"/>
    <mergeCell ref="BD13:BD15"/>
    <mergeCell ref="BE13:BE15"/>
    <mergeCell ref="BF13:BF15"/>
    <mergeCell ref="BG13:BG15"/>
    <mergeCell ref="BH10:BL12"/>
    <mergeCell ref="BH13:BH15"/>
    <mergeCell ref="BI13:BI15"/>
    <mergeCell ref="BJ13:BJ15"/>
    <mergeCell ref="AA13:AA15"/>
    <mergeCell ref="AB13:AB15"/>
    <mergeCell ref="AC13:AC15"/>
    <mergeCell ref="AF13:AF15"/>
    <mergeCell ref="AG13:AG15"/>
    <mergeCell ref="AH13:AH15"/>
    <mergeCell ref="AI13:AI15"/>
    <mergeCell ref="AJ13:AJ15"/>
    <mergeCell ref="AK13:AK15"/>
    <mergeCell ref="AL13:AL15"/>
    <mergeCell ref="AM13:AM15"/>
    <mergeCell ref="AN13:AN15"/>
    <mergeCell ref="AO13:AO15"/>
    <mergeCell ref="AP13:AP15"/>
    <mergeCell ref="AQ13:AQ15"/>
  </mergeCells>
  <printOptions horizontalCentered="1"/>
  <pageMargins left="0.11805559694767" right="0.11805559694767" top="0.747916579246521" bottom="0.747916579246521" header="0.31527781486511203" footer="0.31527781486511203"/>
  <pageSetup paperSize="9" scale="13" fitToHeight="3"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199"/>
  <sheetViews>
    <sheetView topLeftCell="A4" zoomScale="85" zoomScaleNormal="85" workbookViewId="0">
      <selection activeCell="K31" sqref="K31"/>
    </sheetView>
  </sheetViews>
  <sheetFormatPr defaultColWidth="9.109375" defaultRowHeight="12.75" customHeight="1" x14ac:dyDescent="0.25"/>
  <cols>
    <col min="1" max="1" width="3" style="329" customWidth="1"/>
    <col min="2" max="2" width="9.109375" style="329" bestFit="1" customWidth="1"/>
    <col min="3" max="3" width="66.44140625" style="329" customWidth="1"/>
    <col min="4" max="4" width="23.109375" style="329" customWidth="1"/>
    <col min="5" max="5" width="11.109375" style="329" customWidth="1"/>
    <col min="6" max="6" width="14.6640625" style="329" customWidth="1"/>
    <col min="7" max="7" width="17.109375" style="329" customWidth="1"/>
    <col min="8" max="8" width="33.109375" style="329" customWidth="1"/>
    <col min="9" max="9" width="13" style="329" customWidth="1"/>
    <col min="10" max="10" width="16.5546875" style="329" customWidth="1"/>
    <col min="11" max="11" width="25.109375" style="329" customWidth="1"/>
    <col min="12" max="12" width="24.44140625" style="329" customWidth="1"/>
    <col min="13" max="13" width="13" style="329" customWidth="1"/>
    <col min="14" max="14" width="16.5546875" style="329" customWidth="1"/>
    <col min="15" max="15" width="25.109375" style="329" customWidth="1"/>
    <col min="16" max="16" width="24.44140625" style="329" customWidth="1"/>
    <col min="17" max="17" width="13" style="329" customWidth="1"/>
    <col min="18" max="18" width="16.5546875" style="329" customWidth="1"/>
    <col min="19" max="19" width="25.109375" style="329" customWidth="1"/>
    <col min="20" max="22" width="9.109375" style="329" bestFit="1" customWidth="1"/>
    <col min="23" max="23" width="15.44140625" style="329" customWidth="1"/>
    <col min="24" max="24" width="64.109375" style="329" customWidth="1"/>
    <col min="25" max="29" width="9.109375" style="329" bestFit="1" customWidth="1"/>
    <col min="30" max="30" width="31.109375" style="329" hidden="1" customWidth="1"/>
    <col min="31" max="38" width="9.109375" style="329" customWidth="1"/>
    <col min="39" max="16384" width="9.109375" style="1"/>
  </cols>
  <sheetData>
    <row r="1" spans="1:30" s="1" customFormat="1" ht="13.8" x14ac:dyDescent="0.25">
      <c r="A1" s="378" t="s">
        <v>0</v>
      </c>
      <c r="B1" s="379"/>
      <c r="C1" s="379"/>
      <c r="D1" s="379"/>
      <c r="E1" s="379"/>
      <c r="F1" s="379"/>
      <c r="G1" s="379"/>
      <c r="H1" s="379"/>
      <c r="I1" s="379"/>
      <c r="J1" s="379"/>
      <c r="K1" s="379"/>
      <c r="L1" s="379"/>
      <c r="M1" s="379"/>
      <c r="N1" s="379"/>
      <c r="O1" s="379"/>
      <c r="P1" s="379"/>
      <c r="Q1" s="379"/>
      <c r="R1" s="379"/>
      <c r="S1" s="379"/>
      <c r="T1" s="379"/>
      <c r="U1" s="379"/>
      <c r="V1" s="379"/>
      <c r="W1" s="379"/>
      <c r="X1" s="379"/>
    </row>
    <row r="2" spans="1:30" s="1" customFormat="1" ht="13.8" x14ac:dyDescent="0.25">
      <c r="A2" s="378" t="s">
        <v>1</v>
      </c>
      <c r="B2" s="379"/>
      <c r="C2" s="379"/>
      <c r="D2" s="379"/>
      <c r="E2" s="379"/>
      <c r="F2" s="379"/>
      <c r="G2" s="379"/>
      <c r="H2" s="379"/>
      <c r="I2" s="379"/>
      <c r="J2" s="379"/>
      <c r="K2" s="379"/>
      <c r="L2" s="379"/>
      <c r="M2" s="379"/>
      <c r="N2" s="379"/>
      <c r="O2" s="379"/>
      <c r="P2" s="379"/>
      <c r="Q2" s="379"/>
      <c r="R2" s="379"/>
      <c r="S2" s="379"/>
      <c r="T2" s="379"/>
      <c r="U2" s="379"/>
      <c r="V2" s="379"/>
      <c r="W2" s="379"/>
      <c r="X2" s="379"/>
    </row>
    <row r="3" spans="1:30" s="1" customFormat="1" ht="13.8" x14ac:dyDescent="0.25">
      <c r="A3" s="379"/>
      <c r="B3" s="379"/>
      <c r="C3" s="379"/>
      <c r="D3" s="379"/>
      <c r="E3" s="379"/>
      <c r="F3" s="379"/>
      <c r="G3" s="379"/>
      <c r="H3" s="379"/>
      <c r="I3" s="379"/>
      <c r="J3" s="379"/>
      <c r="K3" s="379"/>
      <c r="L3" s="379"/>
      <c r="M3" s="379"/>
      <c r="N3" s="379"/>
      <c r="O3" s="379"/>
      <c r="P3" s="379"/>
      <c r="Q3" s="379"/>
      <c r="R3" s="379"/>
      <c r="S3" s="379"/>
      <c r="T3" s="379"/>
      <c r="U3" s="379"/>
      <c r="V3" s="379"/>
      <c r="W3" s="379"/>
      <c r="X3" s="379"/>
    </row>
    <row r="4" spans="1:30" s="1" customFormat="1" ht="13.8" x14ac:dyDescent="0.25">
      <c r="A4" s="379"/>
      <c r="B4" s="379"/>
      <c r="C4" s="379"/>
      <c r="D4" s="379"/>
      <c r="E4" s="379"/>
      <c r="F4" s="379"/>
      <c r="G4" s="379"/>
      <c r="H4" s="379"/>
      <c r="I4" s="379"/>
      <c r="J4" s="379"/>
      <c r="K4" s="379"/>
      <c r="L4" s="379"/>
      <c r="M4" s="379"/>
      <c r="N4" s="379"/>
      <c r="O4" s="379"/>
      <c r="P4" s="379"/>
      <c r="Q4" s="379"/>
      <c r="R4" s="379"/>
      <c r="S4" s="379"/>
      <c r="T4" s="379"/>
      <c r="U4" s="379"/>
      <c r="V4" s="379"/>
      <c r="W4" s="379"/>
      <c r="X4" s="379"/>
    </row>
    <row r="5" spans="1:30" s="1" customFormat="1" ht="13.8" x14ac:dyDescent="0.25">
      <c r="A5" s="380" t="s">
        <v>457</v>
      </c>
      <c r="B5" s="379"/>
      <c r="C5" s="379"/>
      <c r="D5" s="379"/>
      <c r="E5" s="379"/>
      <c r="F5" s="379"/>
      <c r="G5" s="379"/>
      <c r="H5" s="379"/>
      <c r="I5" s="379"/>
      <c r="J5" s="379"/>
      <c r="K5" s="379"/>
      <c r="L5" s="379"/>
      <c r="M5" s="379"/>
      <c r="N5" s="379"/>
      <c r="O5" s="379"/>
      <c r="P5" s="379"/>
      <c r="Q5" s="379"/>
      <c r="R5" s="379"/>
      <c r="S5" s="379"/>
      <c r="T5" s="379"/>
      <c r="U5" s="379"/>
      <c r="V5" s="379"/>
      <c r="W5" s="379"/>
      <c r="X5" s="379"/>
    </row>
    <row r="6" spans="1:30" s="1" customFormat="1" ht="13.8" x14ac:dyDescent="0.25">
      <c r="A6" s="379"/>
      <c r="B6" s="379"/>
      <c r="C6" s="379"/>
      <c r="D6" s="379"/>
      <c r="E6" s="379"/>
      <c r="F6" s="379"/>
      <c r="G6" s="379"/>
      <c r="H6" s="379"/>
      <c r="I6" s="379"/>
      <c r="J6" s="379"/>
      <c r="K6" s="379"/>
      <c r="L6" s="379"/>
      <c r="M6" s="379"/>
      <c r="N6" s="379"/>
      <c r="O6" s="379"/>
      <c r="P6" s="379"/>
      <c r="Q6" s="379"/>
      <c r="R6" s="379"/>
      <c r="S6" s="379"/>
      <c r="T6" s="379"/>
      <c r="U6" s="379"/>
      <c r="V6" s="379"/>
      <c r="W6" s="379"/>
      <c r="X6" s="379"/>
    </row>
    <row r="7" spans="1:30" s="1" customFormat="1" ht="24" customHeight="1" x14ac:dyDescent="0.45">
      <c r="B7" s="381"/>
      <c r="C7" s="382"/>
      <c r="D7" s="382"/>
      <c r="E7" s="382"/>
      <c r="F7" s="382"/>
      <c r="G7" s="382"/>
      <c r="H7" s="382"/>
      <c r="I7" s="383"/>
      <c r="J7" s="383"/>
      <c r="K7" s="383"/>
      <c r="L7" s="382"/>
      <c r="M7" s="383"/>
      <c r="N7" s="383"/>
      <c r="O7" s="383"/>
      <c r="P7" s="382"/>
      <c r="Q7" s="383"/>
      <c r="R7" s="383"/>
      <c r="S7" s="383"/>
      <c r="W7" s="1106" t="s">
        <v>433</v>
      </c>
      <c r="X7" s="1106"/>
    </row>
    <row r="8" spans="1:30" s="1" customFormat="1" ht="13.5" customHeight="1" x14ac:dyDescent="0.25">
      <c r="B8" s="384"/>
      <c r="C8" s="384"/>
      <c r="H8" s="385"/>
      <c r="I8" s="385"/>
      <c r="J8" s="385"/>
      <c r="K8" s="385"/>
      <c r="L8" s="385"/>
      <c r="M8" s="385"/>
      <c r="N8" s="385"/>
      <c r="O8" s="385"/>
      <c r="P8" s="1130" t="s">
        <v>458</v>
      </c>
      <c r="Q8" s="1130"/>
      <c r="R8" s="1130"/>
      <c r="S8" s="1130"/>
      <c r="W8" s="1131" t="s">
        <v>435</v>
      </c>
      <c r="X8" s="1131"/>
      <c r="AD8" s="329" t="s">
        <v>459</v>
      </c>
    </row>
    <row r="9" spans="1:30" s="1" customFormat="1" ht="15" customHeight="1" x14ac:dyDescent="0.25">
      <c r="B9" s="1076" t="s">
        <v>116</v>
      </c>
      <c r="C9" s="1077"/>
      <c r="D9" s="1132" t="s">
        <v>6</v>
      </c>
      <c r="E9" s="1133"/>
      <c r="F9" s="1133"/>
      <c r="G9" s="1134"/>
      <c r="H9" s="1138" t="s">
        <v>460</v>
      </c>
      <c r="I9" s="1139"/>
      <c r="J9" s="1139"/>
      <c r="K9" s="1140"/>
      <c r="L9" s="1138" t="s">
        <v>460</v>
      </c>
      <c r="M9" s="1139"/>
      <c r="N9" s="1139"/>
      <c r="O9" s="1140"/>
      <c r="P9" s="1138" t="s">
        <v>460</v>
      </c>
      <c r="Q9" s="1139"/>
      <c r="R9" s="1139"/>
      <c r="S9" s="1140"/>
      <c r="W9" s="1131"/>
      <c r="X9" s="1131"/>
      <c r="AD9" s="329" t="s">
        <v>460</v>
      </c>
    </row>
    <row r="10" spans="1:30" s="1" customFormat="1" ht="15" customHeight="1" x14ac:dyDescent="0.25">
      <c r="B10" s="1078"/>
      <c r="C10" s="1079"/>
      <c r="D10" s="1135"/>
      <c r="E10" s="1136"/>
      <c r="F10" s="1136"/>
      <c r="G10" s="1137"/>
      <c r="H10" s="1138" t="s">
        <v>461</v>
      </c>
      <c r="I10" s="1139"/>
      <c r="J10" s="1139"/>
      <c r="K10" s="1140"/>
      <c r="L10" s="1138" t="s">
        <v>462</v>
      </c>
      <c r="M10" s="1139"/>
      <c r="N10" s="1139"/>
      <c r="O10" s="1140"/>
      <c r="P10" s="1138" t="s">
        <v>463</v>
      </c>
      <c r="Q10" s="1139"/>
      <c r="R10" s="1139"/>
      <c r="S10" s="1140"/>
      <c r="W10" s="1131"/>
      <c r="X10" s="1131"/>
      <c r="AD10" s="329" t="str">
        <f>'Forma 9'!$AC$9</f>
        <v>CŠT sistema 1</v>
      </c>
    </row>
    <row r="11" spans="1:30" s="331" customFormat="1" ht="15" customHeight="1" x14ac:dyDescent="0.3">
      <c r="B11" s="1078"/>
      <c r="C11" s="1079"/>
      <c r="D11" s="1082" t="s">
        <v>464</v>
      </c>
      <c r="E11" s="1118" t="s">
        <v>465</v>
      </c>
      <c r="F11" s="1121" t="s">
        <v>466</v>
      </c>
      <c r="G11" s="1124" t="s">
        <v>467</v>
      </c>
      <c r="H11" s="1127" t="s">
        <v>468</v>
      </c>
      <c r="I11" s="1118" t="s">
        <v>465</v>
      </c>
      <c r="J11" s="1121" t="s">
        <v>466</v>
      </c>
      <c r="K11" s="1124" t="s">
        <v>467</v>
      </c>
      <c r="L11" s="1127" t="s">
        <v>468</v>
      </c>
      <c r="M11" s="1118" t="s">
        <v>465</v>
      </c>
      <c r="N11" s="1121" t="s">
        <v>466</v>
      </c>
      <c r="O11" s="1124" t="s">
        <v>467</v>
      </c>
      <c r="P11" s="1127" t="s">
        <v>468</v>
      </c>
      <c r="Q11" s="1118" t="s">
        <v>465</v>
      </c>
      <c r="R11" s="1121" t="s">
        <v>466</v>
      </c>
      <c r="S11" s="1124" t="s">
        <v>467</v>
      </c>
      <c r="W11" s="1131"/>
      <c r="X11" s="1131"/>
      <c r="AD11" s="331" t="e">
        <f>'Forma 9'!#REF!</f>
        <v>#REF!</v>
      </c>
    </row>
    <row r="12" spans="1:30" s="331" customFormat="1" ht="15" customHeight="1" x14ac:dyDescent="0.3">
      <c r="B12" s="1078"/>
      <c r="C12" s="1079"/>
      <c r="D12" s="1083"/>
      <c r="E12" s="1119"/>
      <c r="F12" s="1122"/>
      <c r="G12" s="1125"/>
      <c r="H12" s="1128"/>
      <c r="I12" s="1119"/>
      <c r="J12" s="1122"/>
      <c r="K12" s="1125"/>
      <c r="L12" s="1128"/>
      <c r="M12" s="1119"/>
      <c r="N12" s="1122"/>
      <c r="O12" s="1125"/>
      <c r="P12" s="1128"/>
      <c r="Q12" s="1119"/>
      <c r="R12" s="1122"/>
      <c r="S12" s="1125"/>
      <c r="W12" s="1131"/>
      <c r="X12" s="1131"/>
      <c r="AD12" s="331" t="e">
        <f>'Forma 9'!#REF!</f>
        <v>#REF!</v>
      </c>
    </row>
    <row r="13" spans="1:30" s="331" customFormat="1" ht="15" customHeight="1" x14ac:dyDescent="0.3">
      <c r="B13" s="1078"/>
      <c r="C13" s="1079"/>
      <c r="D13" s="1083"/>
      <c r="E13" s="1119"/>
      <c r="F13" s="1122"/>
      <c r="G13" s="1125"/>
      <c r="H13" s="1128"/>
      <c r="I13" s="1119"/>
      <c r="J13" s="1122"/>
      <c r="K13" s="1125"/>
      <c r="L13" s="1128"/>
      <c r="M13" s="1119"/>
      <c r="N13" s="1122"/>
      <c r="O13" s="1125"/>
      <c r="P13" s="1128"/>
      <c r="Q13" s="1119"/>
      <c r="R13" s="1122"/>
      <c r="S13" s="1125"/>
      <c r="W13" s="1131"/>
      <c r="X13" s="1131"/>
      <c r="AD13" s="331" t="e">
        <f>'Forma 9'!#REF!</f>
        <v>#REF!</v>
      </c>
    </row>
    <row r="14" spans="1:30" s="331" customFormat="1" ht="15" customHeight="1" x14ac:dyDescent="0.3">
      <c r="B14" s="1078"/>
      <c r="C14" s="1079"/>
      <c r="D14" s="1083"/>
      <c r="E14" s="1119"/>
      <c r="F14" s="1122"/>
      <c r="G14" s="1125"/>
      <c r="H14" s="1128"/>
      <c r="I14" s="1119"/>
      <c r="J14" s="1122"/>
      <c r="K14" s="1125"/>
      <c r="L14" s="1128"/>
      <c r="M14" s="1119"/>
      <c r="N14" s="1122"/>
      <c r="O14" s="1125"/>
      <c r="P14" s="1128"/>
      <c r="Q14" s="1119"/>
      <c r="R14" s="1122"/>
      <c r="S14" s="1125"/>
      <c r="W14" s="1131"/>
      <c r="X14" s="1131"/>
      <c r="AD14" s="331" t="e">
        <f>'Forma 9'!#REF!</f>
        <v>#REF!</v>
      </c>
    </row>
    <row r="15" spans="1:30" s="331" customFormat="1" ht="15" customHeight="1" x14ac:dyDescent="0.3">
      <c r="B15" s="1078"/>
      <c r="C15" s="1079"/>
      <c r="D15" s="1083"/>
      <c r="E15" s="1119"/>
      <c r="F15" s="1122"/>
      <c r="G15" s="1125"/>
      <c r="H15" s="1128"/>
      <c r="I15" s="1119"/>
      <c r="J15" s="1122"/>
      <c r="K15" s="1125"/>
      <c r="L15" s="1128"/>
      <c r="M15" s="1119"/>
      <c r="N15" s="1122"/>
      <c r="O15" s="1125"/>
      <c r="P15" s="1128"/>
      <c r="Q15" s="1119"/>
      <c r="R15" s="1122"/>
      <c r="S15" s="1125"/>
      <c r="W15" s="1131"/>
      <c r="X15" s="1131"/>
      <c r="AD15" s="331" t="e">
        <f>'Forma 9'!#REF!</f>
        <v>#REF!</v>
      </c>
    </row>
    <row r="16" spans="1:30" s="331" customFormat="1" ht="15" customHeight="1" x14ac:dyDescent="0.3">
      <c r="B16" s="1078"/>
      <c r="C16" s="1079"/>
      <c r="D16" s="1083"/>
      <c r="E16" s="1119"/>
      <c r="F16" s="1122"/>
      <c r="G16" s="1125"/>
      <c r="H16" s="1128"/>
      <c r="I16" s="1119"/>
      <c r="J16" s="1122"/>
      <c r="K16" s="1125"/>
      <c r="L16" s="1128"/>
      <c r="M16" s="1119"/>
      <c r="N16" s="1122"/>
      <c r="O16" s="1125"/>
      <c r="P16" s="1128"/>
      <c r="Q16" s="1119"/>
      <c r="R16" s="1122"/>
      <c r="S16" s="1125"/>
      <c r="W16" s="1131"/>
      <c r="X16" s="1131"/>
      <c r="AD16" s="331" t="e">
        <f>'Forma 9'!#REF!</f>
        <v>#REF!</v>
      </c>
    </row>
    <row r="17" spans="2:30" s="331" customFormat="1" ht="15" customHeight="1" x14ac:dyDescent="0.3">
      <c r="B17" s="1078"/>
      <c r="C17" s="1079"/>
      <c r="D17" s="1083"/>
      <c r="E17" s="1119"/>
      <c r="F17" s="1122"/>
      <c r="G17" s="1125"/>
      <c r="H17" s="1128"/>
      <c r="I17" s="1119"/>
      <c r="J17" s="1122"/>
      <c r="K17" s="1125"/>
      <c r="L17" s="1128"/>
      <c r="M17" s="1119"/>
      <c r="N17" s="1122"/>
      <c r="O17" s="1125"/>
      <c r="P17" s="1128"/>
      <c r="Q17" s="1119"/>
      <c r="R17" s="1122"/>
      <c r="S17" s="1125"/>
      <c r="W17" s="1131"/>
      <c r="X17" s="1131"/>
    </row>
    <row r="18" spans="2:30" s="331" customFormat="1" ht="15" customHeight="1" x14ac:dyDescent="0.3">
      <c r="B18" s="1078"/>
      <c r="C18" s="1079"/>
      <c r="D18" s="1083"/>
      <c r="E18" s="1119"/>
      <c r="F18" s="1122"/>
      <c r="G18" s="1125"/>
      <c r="H18" s="1128"/>
      <c r="I18" s="1119"/>
      <c r="J18" s="1122"/>
      <c r="K18" s="1125"/>
      <c r="L18" s="1128"/>
      <c r="M18" s="1119"/>
      <c r="N18" s="1122"/>
      <c r="O18" s="1125"/>
      <c r="P18" s="1128"/>
      <c r="Q18" s="1119"/>
      <c r="R18" s="1122"/>
      <c r="S18" s="1125"/>
      <c r="W18" s="1131"/>
      <c r="X18" s="1131"/>
    </row>
    <row r="19" spans="2:30" s="331" customFormat="1" ht="15" customHeight="1" x14ac:dyDescent="0.3">
      <c r="B19" s="1078"/>
      <c r="C19" s="1079"/>
      <c r="D19" s="1083"/>
      <c r="E19" s="1119"/>
      <c r="F19" s="1122"/>
      <c r="G19" s="1125"/>
      <c r="H19" s="1128"/>
      <c r="I19" s="1119"/>
      <c r="J19" s="1122"/>
      <c r="K19" s="1125"/>
      <c r="L19" s="1128"/>
      <c r="M19" s="1119"/>
      <c r="N19" s="1122"/>
      <c r="O19" s="1125"/>
      <c r="P19" s="1128"/>
      <c r="Q19" s="1119"/>
      <c r="R19" s="1122"/>
      <c r="S19" s="1125"/>
      <c r="W19" s="1131"/>
      <c r="X19" s="1131"/>
      <c r="AD19" s="331" t="s">
        <v>469</v>
      </c>
    </row>
    <row r="20" spans="2:30" s="386" customFormat="1" ht="13.2" x14ac:dyDescent="0.25">
      <c r="B20" s="1080"/>
      <c r="C20" s="1081"/>
      <c r="D20" s="1084"/>
      <c r="E20" s="1120"/>
      <c r="F20" s="1123"/>
      <c r="G20" s="1126"/>
      <c r="H20" s="1129"/>
      <c r="I20" s="1120"/>
      <c r="J20" s="1123"/>
      <c r="K20" s="1126"/>
      <c r="L20" s="1129"/>
      <c r="M20" s="1120"/>
      <c r="N20" s="1123"/>
      <c r="O20" s="1126"/>
      <c r="P20" s="1129"/>
      <c r="Q20" s="1120"/>
      <c r="R20" s="1123"/>
      <c r="S20" s="1126"/>
      <c r="W20" s="1131"/>
      <c r="X20" s="1131"/>
      <c r="AD20" s="331" t="s">
        <v>470</v>
      </c>
    </row>
    <row r="21" spans="2:30" s="1" customFormat="1" ht="14.4" x14ac:dyDescent="0.3">
      <c r="B21" s="332" t="s">
        <v>117</v>
      </c>
      <c r="C21" s="387" t="s">
        <v>118</v>
      </c>
      <c r="D21" s="388">
        <f>SUM('Forma 10'!$F$18,'Forma 10'!$H$18)</f>
        <v>0</v>
      </c>
      <c r="E21" s="389">
        <f t="shared" ref="E21:S21" si="0">SUM(E22:E27)</f>
        <v>0</v>
      </c>
      <c r="F21" s="390">
        <f t="shared" si="0"/>
        <v>0</v>
      </c>
      <c r="G21" s="391">
        <f t="shared" si="0"/>
        <v>0</v>
      </c>
      <c r="H21" s="392">
        <f t="shared" si="0"/>
        <v>0</v>
      </c>
      <c r="I21" s="393">
        <f t="shared" si="0"/>
        <v>0</v>
      </c>
      <c r="J21" s="394">
        <f t="shared" si="0"/>
        <v>0</v>
      </c>
      <c r="K21" s="395">
        <f t="shared" si="0"/>
        <v>0</v>
      </c>
      <c r="L21" s="392">
        <f t="shared" si="0"/>
        <v>0</v>
      </c>
      <c r="M21" s="393">
        <f t="shared" si="0"/>
        <v>0</v>
      </c>
      <c r="N21" s="394">
        <f t="shared" si="0"/>
        <v>0</v>
      </c>
      <c r="O21" s="395">
        <f t="shared" si="0"/>
        <v>0</v>
      </c>
      <c r="P21" s="392">
        <f t="shared" si="0"/>
        <v>0</v>
      </c>
      <c r="Q21" s="393">
        <f t="shared" si="0"/>
        <v>0</v>
      </c>
      <c r="R21" s="394">
        <f t="shared" si="0"/>
        <v>0</v>
      </c>
      <c r="S21" s="395">
        <f t="shared" si="0"/>
        <v>0</v>
      </c>
      <c r="W21" s="339">
        <f t="shared" ref="W21:W52" si="1">D21-SUM(E21:G21)</f>
        <v>0</v>
      </c>
      <c r="X21" s="340" t="str">
        <f t="shared" ref="X21:X52" si="2">IF(W21&gt;0.5,"Prašome paskirstyti likusias sąnaudas",IF(W21&lt;-0.5,"Paskirstėte daugiau sąnaudų negu yra priskirta šiam pogrupiui","-"))</f>
        <v>-</v>
      </c>
      <c r="AD21" s="331" t="s">
        <v>471</v>
      </c>
    </row>
    <row r="22" spans="2:30" s="1" customFormat="1" ht="14.4" x14ac:dyDescent="0.3">
      <c r="B22" s="260" t="s">
        <v>119</v>
      </c>
      <c r="C22" s="347" t="s">
        <v>120</v>
      </c>
      <c r="D22" s="396">
        <f>SUM('Forma 10'!$F$19,'Forma 10'!$H$19)</f>
        <v>0</v>
      </c>
      <c r="E22" s="397">
        <f t="shared" ref="E22:G27" si="3">SUM(I22,M22,Q22)</f>
        <v>0</v>
      </c>
      <c r="F22" s="308">
        <f t="shared" si="3"/>
        <v>0</v>
      </c>
      <c r="G22" s="398">
        <f t="shared" si="3"/>
        <v>0</v>
      </c>
      <c r="H22" s="396">
        <f t="shared" ref="H22:H27" si="4">SUM(I22:K22)</f>
        <v>0</v>
      </c>
      <c r="I22" s="399"/>
      <c r="J22" s="400"/>
      <c r="K22" s="401"/>
      <c r="L22" s="396">
        <f t="shared" ref="L22:L27" si="5">SUM(M22:O22)</f>
        <v>0</v>
      </c>
      <c r="M22" s="399"/>
      <c r="N22" s="400"/>
      <c r="O22" s="401"/>
      <c r="P22" s="396">
        <f t="shared" ref="P22:P27" si="6">SUM(Q22:S22)</f>
        <v>0</v>
      </c>
      <c r="Q22" s="399"/>
      <c r="R22" s="400"/>
      <c r="S22" s="401"/>
      <c r="W22" s="339">
        <f t="shared" si="1"/>
        <v>0</v>
      </c>
      <c r="X22" s="340" t="str">
        <f t="shared" si="2"/>
        <v>-</v>
      </c>
      <c r="AD22" s="331"/>
    </row>
    <row r="23" spans="2:30" s="1" customFormat="1" ht="14.4" x14ac:dyDescent="0.3">
      <c r="B23" s="260" t="s">
        <v>121</v>
      </c>
      <c r="C23" s="347" t="s">
        <v>122</v>
      </c>
      <c r="D23" s="396">
        <f>SUM('Forma 10'!$F$20,'Forma 10'!$H$20)</f>
        <v>0</v>
      </c>
      <c r="E23" s="397">
        <f t="shared" si="3"/>
        <v>0</v>
      </c>
      <c r="F23" s="308">
        <f t="shared" si="3"/>
        <v>0</v>
      </c>
      <c r="G23" s="398">
        <f t="shared" si="3"/>
        <v>0</v>
      </c>
      <c r="H23" s="396">
        <f t="shared" si="4"/>
        <v>0</v>
      </c>
      <c r="I23" s="399"/>
      <c r="J23" s="400"/>
      <c r="K23" s="401"/>
      <c r="L23" s="396">
        <f t="shared" si="5"/>
        <v>0</v>
      </c>
      <c r="M23" s="399"/>
      <c r="N23" s="400"/>
      <c r="O23" s="401"/>
      <c r="P23" s="396">
        <f t="shared" si="6"/>
        <v>0</v>
      </c>
      <c r="Q23" s="399"/>
      <c r="R23" s="400"/>
      <c r="S23" s="401"/>
      <c r="W23" s="339">
        <f t="shared" si="1"/>
        <v>0</v>
      </c>
      <c r="X23" s="340" t="str">
        <f t="shared" si="2"/>
        <v>-</v>
      </c>
      <c r="AD23" s="331"/>
    </row>
    <row r="24" spans="2:30" s="1" customFormat="1" ht="14.4" x14ac:dyDescent="0.3">
      <c r="B24" s="268" t="s">
        <v>123</v>
      </c>
      <c r="C24" s="348" t="s">
        <v>124</v>
      </c>
      <c r="D24" s="396">
        <f>SUM('Forma 10'!$F$21,'Forma 10'!$H$21)</f>
        <v>0</v>
      </c>
      <c r="E24" s="397">
        <f t="shared" si="3"/>
        <v>0</v>
      </c>
      <c r="F24" s="308">
        <f t="shared" si="3"/>
        <v>0</v>
      </c>
      <c r="G24" s="398">
        <f t="shared" si="3"/>
        <v>0</v>
      </c>
      <c r="H24" s="396">
        <f t="shared" si="4"/>
        <v>0</v>
      </c>
      <c r="I24" s="399"/>
      <c r="J24" s="400"/>
      <c r="K24" s="401"/>
      <c r="L24" s="396">
        <f t="shared" si="5"/>
        <v>0</v>
      </c>
      <c r="M24" s="399"/>
      <c r="N24" s="400"/>
      <c r="O24" s="401"/>
      <c r="P24" s="396">
        <f t="shared" si="6"/>
        <v>0</v>
      </c>
      <c r="Q24" s="399"/>
      <c r="R24" s="400"/>
      <c r="S24" s="401"/>
      <c r="W24" s="339">
        <f t="shared" si="1"/>
        <v>0</v>
      </c>
      <c r="X24" s="340" t="str">
        <f t="shared" si="2"/>
        <v>-</v>
      </c>
      <c r="AD24" s="331"/>
    </row>
    <row r="25" spans="2:30" s="1" customFormat="1" ht="14.4" x14ac:dyDescent="0.3">
      <c r="B25" s="268" t="s">
        <v>125</v>
      </c>
      <c r="C25" s="348" t="s">
        <v>126</v>
      </c>
      <c r="D25" s="396">
        <f>SUM('Forma 10'!$F$22,'Forma 10'!$H$22)</f>
        <v>0</v>
      </c>
      <c r="E25" s="397">
        <f t="shared" si="3"/>
        <v>0</v>
      </c>
      <c r="F25" s="308">
        <f t="shared" si="3"/>
        <v>0</v>
      </c>
      <c r="G25" s="398">
        <f t="shared" si="3"/>
        <v>0</v>
      </c>
      <c r="H25" s="396">
        <f t="shared" si="4"/>
        <v>0</v>
      </c>
      <c r="I25" s="399"/>
      <c r="J25" s="400"/>
      <c r="K25" s="401"/>
      <c r="L25" s="396">
        <f t="shared" si="5"/>
        <v>0</v>
      </c>
      <c r="M25" s="399"/>
      <c r="N25" s="400"/>
      <c r="O25" s="401"/>
      <c r="P25" s="396">
        <f t="shared" si="6"/>
        <v>0</v>
      </c>
      <c r="Q25" s="399"/>
      <c r="R25" s="400"/>
      <c r="S25" s="401"/>
      <c r="W25" s="339">
        <f t="shared" si="1"/>
        <v>0</v>
      </c>
      <c r="X25" s="340" t="str">
        <f t="shared" si="2"/>
        <v>-</v>
      </c>
      <c r="AD25" s="331"/>
    </row>
    <row r="26" spans="2:30" s="1" customFormat="1" ht="14.4" x14ac:dyDescent="0.3">
      <c r="B26" s="268" t="s">
        <v>127</v>
      </c>
      <c r="C26" s="348" t="s">
        <v>128</v>
      </c>
      <c r="D26" s="396">
        <f>SUM('Forma 10'!$F$23,'Forma 10'!$H$23)</f>
        <v>0</v>
      </c>
      <c r="E26" s="397">
        <f t="shared" si="3"/>
        <v>0</v>
      </c>
      <c r="F26" s="308">
        <f t="shared" si="3"/>
        <v>0</v>
      </c>
      <c r="G26" s="398">
        <f t="shared" si="3"/>
        <v>0</v>
      </c>
      <c r="H26" s="396">
        <f t="shared" si="4"/>
        <v>0</v>
      </c>
      <c r="I26" s="399"/>
      <c r="J26" s="400"/>
      <c r="K26" s="401"/>
      <c r="L26" s="396">
        <f t="shared" si="5"/>
        <v>0</v>
      </c>
      <c r="M26" s="399"/>
      <c r="N26" s="400"/>
      <c r="O26" s="401"/>
      <c r="P26" s="396">
        <f t="shared" si="6"/>
        <v>0</v>
      </c>
      <c r="Q26" s="399"/>
      <c r="R26" s="400"/>
      <c r="S26" s="401"/>
      <c r="W26" s="339">
        <f t="shared" si="1"/>
        <v>0</v>
      </c>
      <c r="X26" s="340" t="str">
        <f t="shared" si="2"/>
        <v>-</v>
      </c>
      <c r="AD26" s="331"/>
    </row>
    <row r="27" spans="2:30" s="1" customFormat="1" ht="14.4" x14ac:dyDescent="0.3">
      <c r="B27" s="260" t="s">
        <v>123</v>
      </c>
      <c r="C27" s="347" t="str">
        <f>'Forma 2'!$C$19</f>
        <v>Kitos sąnaudos, susijusios su šilumos įsigijimu (nurodyti)</v>
      </c>
      <c r="D27" s="396">
        <f>SUM('Forma 10'!$F$24,'Forma 10'!$H$24)</f>
        <v>0</v>
      </c>
      <c r="E27" s="397">
        <f t="shared" si="3"/>
        <v>0</v>
      </c>
      <c r="F27" s="308">
        <f t="shared" si="3"/>
        <v>0</v>
      </c>
      <c r="G27" s="398">
        <f t="shared" si="3"/>
        <v>0</v>
      </c>
      <c r="H27" s="396">
        <f t="shared" si="4"/>
        <v>0</v>
      </c>
      <c r="I27" s="402"/>
      <c r="J27" s="403"/>
      <c r="K27" s="404"/>
      <c r="L27" s="396">
        <f t="shared" si="5"/>
        <v>0</v>
      </c>
      <c r="M27" s="402"/>
      <c r="N27" s="403"/>
      <c r="O27" s="404"/>
      <c r="P27" s="396">
        <f t="shared" si="6"/>
        <v>0</v>
      </c>
      <c r="Q27" s="402"/>
      <c r="R27" s="403"/>
      <c r="S27" s="404"/>
      <c r="W27" s="339">
        <f t="shared" si="1"/>
        <v>0</v>
      </c>
      <c r="X27" s="340" t="str">
        <f t="shared" si="2"/>
        <v>-</v>
      </c>
      <c r="AD27" s="386"/>
    </row>
    <row r="28" spans="2:30" s="1" customFormat="1" ht="14.4" x14ac:dyDescent="0.3">
      <c r="B28" s="271" t="s">
        <v>131</v>
      </c>
      <c r="C28" s="405" t="s">
        <v>132</v>
      </c>
      <c r="D28" s="406">
        <f>SUM('Forma 10'!$F$25,'Forma 10'!$H$25)</f>
        <v>0</v>
      </c>
      <c r="E28" s="407">
        <f t="shared" ref="E28:S28" si="7">SUM(E29:E47)</f>
        <v>0</v>
      </c>
      <c r="F28" s="308">
        <f t="shared" si="7"/>
        <v>0</v>
      </c>
      <c r="G28" s="398">
        <f t="shared" si="7"/>
        <v>0</v>
      </c>
      <c r="H28" s="406">
        <f t="shared" si="7"/>
        <v>0</v>
      </c>
      <c r="I28" s="407">
        <f t="shared" si="7"/>
        <v>0</v>
      </c>
      <c r="J28" s="308">
        <f t="shared" si="7"/>
        <v>0</v>
      </c>
      <c r="K28" s="398">
        <f t="shared" si="7"/>
        <v>0</v>
      </c>
      <c r="L28" s="406">
        <f t="shared" si="7"/>
        <v>0</v>
      </c>
      <c r="M28" s="407">
        <f t="shared" si="7"/>
        <v>0</v>
      </c>
      <c r="N28" s="308">
        <f t="shared" si="7"/>
        <v>0</v>
      </c>
      <c r="O28" s="398">
        <f t="shared" si="7"/>
        <v>0</v>
      </c>
      <c r="P28" s="406">
        <f t="shared" si="7"/>
        <v>0</v>
      </c>
      <c r="Q28" s="407">
        <f t="shared" si="7"/>
        <v>0</v>
      </c>
      <c r="R28" s="308">
        <f t="shared" si="7"/>
        <v>0</v>
      </c>
      <c r="S28" s="398">
        <f t="shared" si="7"/>
        <v>0</v>
      </c>
      <c r="W28" s="339">
        <f t="shared" si="1"/>
        <v>0</v>
      </c>
      <c r="X28" s="340" t="str">
        <f t="shared" si="2"/>
        <v>-</v>
      </c>
    </row>
    <row r="29" spans="2:30" s="1" customFormat="1" ht="14.4" x14ac:dyDescent="0.3">
      <c r="B29" s="260" t="s">
        <v>133</v>
      </c>
      <c r="C29" s="355" t="s">
        <v>134</v>
      </c>
      <c r="D29" s="396">
        <f>SUM('Forma 10'!$F$26,'Forma 10'!$H$26)</f>
        <v>0</v>
      </c>
      <c r="E29" s="397">
        <f t="shared" ref="E29:E47" si="8">SUM(I29,M29,Q29)</f>
        <v>0</v>
      </c>
      <c r="F29" s="308">
        <f t="shared" ref="F29:F47" si="9">SUM(J29,N29,R29)</f>
        <v>0</v>
      </c>
      <c r="G29" s="398">
        <f t="shared" ref="G29:G47" si="10">SUM(K29,O29,S29)</f>
        <v>0</v>
      </c>
      <c r="H29" s="396">
        <f t="shared" ref="H29:H47" si="11">SUM(I29:K29)</f>
        <v>0</v>
      </c>
      <c r="I29" s="399"/>
      <c r="J29" s="400"/>
      <c r="K29" s="401"/>
      <c r="L29" s="396">
        <f t="shared" ref="L29:L47" si="12">SUM(M29:O29)</f>
        <v>0</v>
      </c>
      <c r="M29" s="399"/>
      <c r="N29" s="400"/>
      <c r="O29" s="401"/>
      <c r="P29" s="396">
        <f t="shared" ref="P29:P47" si="13">SUM(Q29:S29)</f>
        <v>0</v>
      </c>
      <c r="Q29" s="399"/>
      <c r="R29" s="400"/>
      <c r="S29" s="401"/>
      <c r="W29" s="339">
        <f t="shared" si="1"/>
        <v>0</v>
      </c>
      <c r="X29" s="340" t="str">
        <f t="shared" si="2"/>
        <v>-</v>
      </c>
    </row>
    <row r="30" spans="2:30" s="1" customFormat="1" ht="14.4" x14ac:dyDescent="0.3">
      <c r="B30" s="260" t="s">
        <v>135</v>
      </c>
      <c r="C30" s="355" t="s">
        <v>136</v>
      </c>
      <c r="D30" s="396">
        <f>SUM('Forma 10'!$F$27,'Forma 10'!$H$27)</f>
        <v>0</v>
      </c>
      <c r="E30" s="397">
        <f t="shared" si="8"/>
        <v>0</v>
      </c>
      <c r="F30" s="308">
        <f t="shared" si="9"/>
        <v>0</v>
      </c>
      <c r="G30" s="398">
        <f t="shared" si="10"/>
        <v>0</v>
      </c>
      <c r="H30" s="396">
        <f t="shared" si="11"/>
        <v>0</v>
      </c>
      <c r="I30" s="399"/>
      <c r="J30" s="400"/>
      <c r="K30" s="401"/>
      <c r="L30" s="396">
        <f t="shared" si="12"/>
        <v>0</v>
      </c>
      <c r="M30" s="399"/>
      <c r="N30" s="400"/>
      <c r="O30" s="401"/>
      <c r="P30" s="396">
        <f t="shared" si="13"/>
        <v>0</v>
      </c>
      <c r="Q30" s="399"/>
      <c r="R30" s="400"/>
      <c r="S30" s="401"/>
      <c r="W30" s="339">
        <f t="shared" si="1"/>
        <v>0</v>
      </c>
      <c r="X30" s="340" t="str">
        <f t="shared" si="2"/>
        <v>-</v>
      </c>
    </row>
    <row r="31" spans="2:30" s="1" customFormat="1" ht="26.4" x14ac:dyDescent="0.3">
      <c r="B31" s="260" t="s">
        <v>137</v>
      </c>
      <c r="C31" s="355" t="s">
        <v>138</v>
      </c>
      <c r="D31" s="396">
        <f>SUM('Forma 10'!$F$28,'Forma 10'!$H$28)</f>
        <v>0</v>
      </c>
      <c r="E31" s="397">
        <f t="shared" si="8"/>
        <v>0</v>
      </c>
      <c r="F31" s="308">
        <f t="shared" si="9"/>
        <v>0</v>
      </c>
      <c r="G31" s="398">
        <f t="shared" si="10"/>
        <v>0</v>
      </c>
      <c r="H31" s="396">
        <f t="shared" si="11"/>
        <v>0</v>
      </c>
      <c r="I31" s="399"/>
      <c r="J31" s="400"/>
      <c r="K31" s="401"/>
      <c r="L31" s="396">
        <f t="shared" si="12"/>
        <v>0</v>
      </c>
      <c r="M31" s="399"/>
      <c r="N31" s="400"/>
      <c r="O31" s="401"/>
      <c r="P31" s="396">
        <f t="shared" si="13"/>
        <v>0</v>
      </c>
      <c r="Q31" s="399"/>
      <c r="R31" s="400"/>
      <c r="S31" s="401"/>
      <c r="W31" s="339">
        <f t="shared" si="1"/>
        <v>0</v>
      </c>
      <c r="X31" s="340" t="str">
        <f t="shared" si="2"/>
        <v>-</v>
      </c>
    </row>
    <row r="32" spans="2:30" s="1" customFormat="1" ht="26.4" x14ac:dyDescent="0.3">
      <c r="B32" s="260" t="s">
        <v>139</v>
      </c>
      <c r="C32" s="355" t="s">
        <v>472</v>
      </c>
      <c r="D32" s="396">
        <f>SUM('Forma 10'!$F$29,'Forma 10'!$H$29)</f>
        <v>0</v>
      </c>
      <c r="E32" s="397">
        <f t="shared" si="8"/>
        <v>0</v>
      </c>
      <c r="F32" s="308">
        <f t="shared" si="9"/>
        <v>0</v>
      </c>
      <c r="G32" s="398">
        <f t="shared" si="10"/>
        <v>0</v>
      </c>
      <c r="H32" s="396">
        <f t="shared" si="11"/>
        <v>0</v>
      </c>
      <c r="I32" s="399"/>
      <c r="J32" s="400"/>
      <c r="K32" s="401"/>
      <c r="L32" s="396">
        <f t="shared" si="12"/>
        <v>0</v>
      </c>
      <c r="M32" s="399"/>
      <c r="N32" s="400"/>
      <c r="O32" s="401"/>
      <c r="P32" s="396">
        <f t="shared" si="13"/>
        <v>0</v>
      </c>
      <c r="Q32" s="399"/>
      <c r="R32" s="400"/>
      <c r="S32" s="401"/>
      <c r="W32" s="339">
        <f t="shared" si="1"/>
        <v>0</v>
      </c>
      <c r="X32" s="340" t="str">
        <f t="shared" si="2"/>
        <v>-</v>
      </c>
    </row>
    <row r="33" spans="2:24" s="1" customFormat="1" ht="26.4" x14ac:dyDescent="0.3">
      <c r="B33" s="260" t="s">
        <v>141</v>
      </c>
      <c r="C33" s="355" t="s">
        <v>473</v>
      </c>
      <c r="D33" s="396">
        <f>SUM('Forma 10'!$F$30,'Forma 10'!$H$30)</f>
        <v>0</v>
      </c>
      <c r="E33" s="397">
        <f t="shared" si="8"/>
        <v>0</v>
      </c>
      <c r="F33" s="308">
        <f t="shared" si="9"/>
        <v>0</v>
      </c>
      <c r="G33" s="398">
        <f t="shared" si="10"/>
        <v>0</v>
      </c>
      <c r="H33" s="396">
        <f t="shared" si="11"/>
        <v>0</v>
      </c>
      <c r="I33" s="399"/>
      <c r="J33" s="400"/>
      <c r="K33" s="401"/>
      <c r="L33" s="396">
        <f t="shared" si="12"/>
        <v>0</v>
      </c>
      <c r="M33" s="399"/>
      <c r="N33" s="400"/>
      <c r="O33" s="401"/>
      <c r="P33" s="396">
        <f t="shared" si="13"/>
        <v>0</v>
      </c>
      <c r="Q33" s="399"/>
      <c r="R33" s="400"/>
      <c r="S33" s="401"/>
      <c r="W33" s="339">
        <f t="shared" si="1"/>
        <v>0</v>
      </c>
      <c r="X33" s="340" t="str">
        <f t="shared" si="2"/>
        <v>-</v>
      </c>
    </row>
    <row r="34" spans="2:24" s="1" customFormat="1" ht="14.4" x14ac:dyDescent="0.3">
      <c r="B34" s="260" t="s">
        <v>143</v>
      </c>
      <c r="C34" s="355" t="s">
        <v>474</v>
      </c>
      <c r="D34" s="396">
        <f>SUM('Forma 10'!$F$31,'Forma 10'!$H$31)</f>
        <v>0</v>
      </c>
      <c r="E34" s="397">
        <f t="shared" si="8"/>
        <v>0</v>
      </c>
      <c r="F34" s="308">
        <f t="shared" si="9"/>
        <v>0</v>
      </c>
      <c r="G34" s="398">
        <f t="shared" si="10"/>
        <v>0</v>
      </c>
      <c r="H34" s="396">
        <f t="shared" si="11"/>
        <v>0</v>
      </c>
      <c r="I34" s="399"/>
      <c r="J34" s="400"/>
      <c r="K34" s="401"/>
      <c r="L34" s="396">
        <f t="shared" si="12"/>
        <v>0</v>
      </c>
      <c r="M34" s="399"/>
      <c r="N34" s="400"/>
      <c r="O34" s="401"/>
      <c r="P34" s="396">
        <f t="shared" si="13"/>
        <v>0</v>
      </c>
      <c r="Q34" s="399"/>
      <c r="R34" s="400"/>
      <c r="S34" s="401"/>
      <c r="W34" s="339">
        <f t="shared" si="1"/>
        <v>0</v>
      </c>
      <c r="X34" s="340" t="str">
        <f t="shared" si="2"/>
        <v>-</v>
      </c>
    </row>
    <row r="35" spans="2:24" s="1" customFormat="1" ht="14.4" x14ac:dyDescent="0.3">
      <c r="B35" s="260" t="s">
        <v>144</v>
      </c>
      <c r="C35" s="355" t="s">
        <v>475</v>
      </c>
      <c r="D35" s="396">
        <f>SUM('Forma 10'!$F$32,'Forma 10'!$H$32)</f>
        <v>0</v>
      </c>
      <c r="E35" s="397">
        <f t="shared" si="8"/>
        <v>0</v>
      </c>
      <c r="F35" s="308">
        <f t="shared" si="9"/>
        <v>0</v>
      </c>
      <c r="G35" s="398">
        <f t="shared" si="10"/>
        <v>0</v>
      </c>
      <c r="H35" s="396">
        <f t="shared" si="11"/>
        <v>0</v>
      </c>
      <c r="I35" s="399"/>
      <c r="J35" s="400"/>
      <c r="K35" s="401"/>
      <c r="L35" s="396">
        <f t="shared" si="12"/>
        <v>0</v>
      </c>
      <c r="M35" s="399"/>
      <c r="N35" s="400"/>
      <c r="O35" s="401"/>
      <c r="P35" s="396">
        <f t="shared" si="13"/>
        <v>0</v>
      </c>
      <c r="Q35" s="399"/>
      <c r="R35" s="400"/>
      <c r="S35" s="401"/>
      <c r="W35" s="339">
        <f t="shared" si="1"/>
        <v>0</v>
      </c>
      <c r="X35" s="340" t="str">
        <f t="shared" si="2"/>
        <v>-</v>
      </c>
    </row>
    <row r="36" spans="2:24" s="1" customFormat="1" ht="14.4" x14ac:dyDescent="0.3">
      <c r="B36" s="260" t="s">
        <v>145</v>
      </c>
      <c r="C36" s="355" t="s">
        <v>476</v>
      </c>
      <c r="D36" s="396">
        <f>SUM('Forma 10'!$F$33,'Forma 10'!$H$33)</f>
        <v>0</v>
      </c>
      <c r="E36" s="397">
        <f t="shared" si="8"/>
        <v>0</v>
      </c>
      <c r="F36" s="308">
        <f t="shared" si="9"/>
        <v>0</v>
      </c>
      <c r="G36" s="398">
        <f t="shared" si="10"/>
        <v>0</v>
      </c>
      <c r="H36" s="396">
        <f t="shared" si="11"/>
        <v>0</v>
      </c>
      <c r="I36" s="399"/>
      <c r="J36" s="400"/>
      <c r="K36" s="401"/>
      <c r="L36" s="396">
        <f t="shared" si="12"/>
        <v>0</v>
      </c>
      <c r="M36" s="399"/>
      <c r="N36" s="400"/>
      <c r="O36" s="401"/>
      <c r="P36" s="396">
        <f t="shared" si="13"/>
        <v>0</v>
      </c>
      <c r="Q36" s="399"/>
      <c r="R36" s="400"/>
      <c r="S36" s="401"/>
      <c r="W36" s="339">
        <f t="shared" si="1"/>
        <v>0</v>
      </c>
      <c r="X36" s="340" t="str">
        <f t="shared" si="2"/>
        <v>-</v>
      </c>
    </row>
    <row r="37" spans="2:24" s="1" customFormat="1" ht="14.4" x14ac:dyDescent="0.3">
      <c r="B37" s="260" t="s">
        <v>146</v>
      </c>
      <c r="C37" s="355" t="s">
        <v>477</v>
      </c>
      <c r="D37" s="396">
        <f>SUM('Forma 10'!$F$34,'Forma 10'!$H$34)</f>
        <v>0</v>
      </c>
      <c r="E37" s="397">
        <f t="shared" si="8"/>
        <v>0</v>
      </c>
      <c r="F37" s="308">
        <f t="shared" si="9"/>
        <v>0</v>
      </c>
      <c r="G37" s="398">
        <f t="shared" si="10"/>
        <v>0</v>
      </c>
      <c r="H37" s="396">
        <f t="shared" si="11"/>
        <v>0</v>
      </c>
      <c r="I37" s="399"/>
      <c r="J37" s="400"/>
      <c r="K37" s="401"/>
      <c r="L37" s="396">
        <f t="shared" si="12"/>
        <v>0</v>
      </c>
      <c r="M37" s="399"/>
      <c r="N37" s="400"/>
      <c r="O37" s="401"/>
      <c r="P37" s="396">
        <f t="shared" si="13"/>
        <v>0</v>
      </c>
      <c r="Q37" s="399"/>
      <c r="R37" s="400"/>
      <c r="S37" s="401"/>
      <c r="W37" s="339">
        <f t="shared" si="1"/>
        <v>0</v>
      </c>
      <c r="X37" s="340" t="str">
        <f t="shared" si="2"/>
        <v>-</v>
      </c>
    </row>
    <row r="38" spans="2:24" s="1" customFormat="1" ht="14.4" x14ac:dyDescent="0.3">
      <c r="B38" s="260" t="s">
        <v>147</v>
      </c>
      <c r="C38" s="355" t="s">
        <v>478</v>
      </c>
      <c r="D38" s="396">
        <f>SUM('Forma 10'!$F$35,'Forma 10'!$H$35)</f>
        <v>0</v>
      </c>
      <c r="E38" s="397">
        <f t="shared" si="8"/>
        <v>0</v>
      </c>
      <c r="F38" s="308">
        <f t="shared" si="9"/>
        <v>0</v>
      </c>
      <c r="G38" s="398">
        <f t="shared" si="10"/>
        <v>0</v>
      </c>
      <c r="H38" s="396">
        <f t="shared" si="11"/>
        <v>0</v>
      </c>
      <c r="I38" s="399"/>
      <c r="J38" s="400"/>
      <c r="K38" s="401"/>
      <c r="L38" s="396">
        <f t="shared" si="12"/>
        <v>0</v>
      </c>
      <c r="M38" s="399"/>
      <c r="N38" s="400"/>
      <c r="O38" s="401"/>
      <c r="P38" s="396">
        <f t="shared" si="13"/>
        <v>0</v>
      </c>
      <c r="Q38" s="399"/>
      <c r="R38" s="400"/>
      <c r="S38" s="401"/>
      <c r="W38" s="339">
        <f t="shared" si="1"/>
        <v>0</v>
      </c>
      <c r="X38" s="340" t="str">
        <f t="shared" si="2"/>
        <v>-</v>
      </c>
    </row>
    <row r="39" spans="2:24" s="1" customFormat="1" ht="14.4" x14ac:dyDescent="0.3">
      <c r="B39" s="260" t="s">
        <v>148</v>
      </c>
      <c r="C39" s="355" t="s">
        <v>479</v>
      </c>
      <c r="D39" s="396">
        <f>SUM('Forma 10'!$F$36,'Forma 10'!$H$36)</f>
        <v>0</v>
      </c>
      <c r="E39" s="397">
        <f t="shared" si="8"/>
        <v>0</v>
      </c>
      <c r="F39" s="308">
        <f t="shared" si="9"/>
        <v>0</v>
      </c>
      <c r="G39" s="398">
        <f t="shared" si="10"/>
        <v>0</v>
      </c>
      <c r="H39" s="396">
        <f t="shared" si="11"/>
        <v>0</v>
      </c>
      <c r="I39" s="399"/>
      <c r="J39" s="400"/>
      <c r="K39" s="401"/>
      <c r="L39" s="396">
        <f t="shared" si="12"/>
        <v>0</v>
      </c>
      <c r="M39" s="399"/>
      <c r="N39" s="400"/>
      <c r="O39" s="401"/>
      <c r="P39" s="396">
        <f t="shared" si="13"/>
        <v>0</v>
      </c>
      <c r="Q39" s="399"/>
      <c r="R39" s="400"/>
      <c r="S39" s="401"/>
      <c r="W39" s="339">
        <f t="shared" si="1"/>
        <v>0</v>
      </c>
      <c r="X39" s="340" t="str">
        <f t="shared" si="2"/>
        <v>-</v>
      </c>
    </row>
    <row r="40" spans="2:24" s="1" customFormat="1" ht="14.4" x14ac:dyDescent="0.3">
      <c r="B40" s="260" t="s">
        <v>149</v>
      </c>
      <c r="C40" s="355" t="s">
        <v>480</v>
      </c>
      <c r="D40" s="396">
        <f>SUM('Forma 10'!$F$37,'Forma 10'!$H$37)</f>
        <v>0</v>
      </c>
      <c r="E40" s="397">
        <f t="shared" si="8"/>
        <v>0</v>
      </c>
      <c r="F40" s="308">
        <f t="shared" si="9"/>
        <v>0</v>
      </c>
      <c r="G40" s="398">
        <f t="shared" si="10"/>
        <v>0</v>
      </c>
      <c r="H40" s="396">
        <f t="shared" si="11"/>
        <v>0</v>
      </c>
      <c r="I40" s="399"/>
      <c r="J40" s="400"/>
      <c r="K40" s="401"/>
      <c r="L40" s="396">
        <f t="shared" si="12"/>
        <v>0</v>
      </c>
      <c r="M40" s="399"/>
      <c r="N40" s="400"/>
      <c r="O40" s="401"/>
      <c r="P40" s="396">
        <f t="shared" si="13"/>
        <v>0</v>
      </c>
      <c r="Q40" s="399"/>
      <c r="R40" s="400"/>
      <c r="S40" s="401"/>
      <c r="W40" s="339">
        <f t="shared" si="1"/>
        <v>0</v>
      </c>
      <c r="X40" s="340" t="str">
        <f t="shared" si="2"/>
        <v>-</v>
      </c>
    </row>
    <row r="41" spans="2:24" s="1" customFormat="1" ht="14.4" x14ac:dyDescent="0.3">
      <c r="B41" s="260" t="s">
        <v>150</v>
      </c>
      <c r="C41" s="355" t="s">
        <v>481</v>
      </c>
      <c r="D41" s="396">
        <f>SUM('Forma 10'!$F$38,'Forma 10'!$H$38)</f>
        <v>0</v>
      </c>
      <c r="E41" s="397">
        <f t="shared" si="8"/>
        <v>0</v>
      </c>
      <c r="F41" s="308">
        <f t="shared" si="9"/>
        <v>0</v>
      </c>
      <c r="G41" s="398">
        <f t="shared" si="10"/>
        <v>0</v>
      </c>
      <c r="H41" s="396">
        <f t="shared" si="11"/>
        <v>0</v>
      </c>
      <c r="I41" s="399"/>
      <c r="J41" s="400"/>
      <c r="K41" s="401"/>
      <c r="L41" s="396">
        <f t="shared" si="12"/>
        <v>0</v>
      </c>
      <c r="M41" s="399"/>
      <c r="N41" s="400"/>
      <c r="O41" s="401"/>
      <c r="P41" s="396">
        <f t="shared" si="13"/>
        <v>0</v>
      </c>
      <c r="Q41" s="399"/>
      <c r="R41" s="400"/>
      <c r="S41" s="401"/>
      <c r="W41" s="339">
        <f t="shared" si="1"/>
        <v>0</v>
      </c>
      <c r="X41" s="340" t="str">
        <f t="shared" si="2"/>
        <v>-</v>
      </c>
    </row>
    <row r="42" spans="2:24" s="1" customFormat="1" ht="14.4" x14ac:dyDescent="0.3">
      <c r="B42" s="260" t="s">
        <v>151</v>
      </c>
      <c r="C42" s="355" t="s">
        <v>482</v>
      </c>
      <c r="D42" s="396">
        <f>SUM('Forma 10'!$F$39,'Forma 10'!$H$39)</f>
        <v>0</v>
      </c>
      <c r="E42" s="397">
        <f t="shared" si="8"/>
        <v>0</v>
      </c>
      <c r="F42" s="308">
        <f t="shared" si="9"/>
        <v>0</v>
      </c>
      <c r="G42" s="398">
        <f t="shared" si="10"/>
        <v>0</v>
      </c>
      <c r="H42" s="396">
        <f t="shared" si="11"/>
        <v>0</v>
      </c>
      <c r="I42" s="399"/>
      <c r="J42" s="400"/>
      <c r="K42" s="401"/>
      <c r="L42" s="396">
        <f t="shared" si="12"/>
        <v>0</v>
      </c>
      <c r="M42" s="399"/>
      <c r="N42" s="400"/>
      <c r="O42" s="401"/>
      <c r="P42" s="396">
        <f t="shared" si="13"/>
        <v>0</v>
      </c>
      <c r="Q42" s="399"/>
      <c r="R42" s="400"/>
      <c r="S42" s="401"/>
      <c r="W42" s="339">
        <f t="shared" si="1"/>
        <v>0</v>
      </c>
      <c r="X42" s="340" t="str">
        <f t="shared" si="2"/>
        <v>-</v>
      </c>
    </row>
    <row r="43" spans="2:24" s="1" customFormat="1" ht="14.4" x14ac:dyDescent="0.3">
      <c r="B43" s="260" t="s">
        <v>152</v>
      </c>
      <c r="C43" s="355" t="s">
        <v>483</v>
      </c>
      <c r="D43" s="396">
        <f>SUM('Forma 10'!$F$40,'Forma 10'!$H$40)</f>
        <v>0</v>
      </c>
      <c r="E43" s="397">
        <f t="shared" si="8"/>
        <v>0</v>
      </c>
      <c r="F43" s="308">
        <f t="shared" si="9"/>
        <v>0</v>
      </c>
      <c r="G43" s="398">
        <f t="shared" si="10"/>
        <v>0</v>
      </c>
      <c r="H43" s="396">
        <f t="shared" si="11"/>
        <v>0</v>
      </c>
      <c r="I43" s="399"/>
      <c r="J43" s="400"/>
      <c r="K43" s="401"/>
      <c r="L43" s="396">
        <f t="shared" si="12"/>
        <v>0</v>
      </c>
      <c r="M43" s="399"/>
      <c r="N43" s="400"/>
      <c r="O43" s="401"/>
      <c r="P43" s="396">
        <f t="shared" si="13"/>
        <v>0</v>
      </c>
      <c r="Q43" s="399"/>
      <c r="R43" s="400"/>
      <c r="S43" s="401"/>
      <c r="W43" s="339">
        <f t="shared" si="1"/>
        <v>0</v>
      </c>
      <c r="X43" s="340" t="str">
        <f t="shared" si="2"/>
        <v>-</v>
      </c>
    </row>
    <row r="44" spans="2:24" s="1" customFormat="1" ht="14.4" x14ac:dyDescent="0.3">
      <c r="B44" s="260" t="s">
        <v>153</v>
      </c>
      <c r="C44" s="347" t="str">
        <f>'Forma 2'!$C$36</f>
        <v/>
      </c>
      <c r="D44" s="396">
        <f>SUM('Forma 10'!$F$41,'Forma 10'!$H$41)</f>
        <v>0</v>
      </c>
      <c r="E44" s="397">
        <f t="shared" si="8"/>
        <v>0</v>
      </c>
      <c r="F44" s="308">
        <f t="shared" si="9"/>
        <v>0</v>
      </c>
      <c r="G44" s="398">
        <f t="shared" si="10"/>
        <v>0</v>
      </c>
      <c r="H44" s="396">
        <f t="shared" si="11"/>
        <v>0</v>
      </c>
      <c r="I44" s="399"/>
      <c r="J44" s="400"/>
      <c r="K44" s="401"/>
      <c r="L44" s="396">
        <f t="shared" si="12"/>
        <v>0</v>
      </c>
      <c r="M44" s="399"/>
      <c r="N44" s="400"/>
      <c r="O44" s="401"/>
      <c r="P44" s="396">
        <f t="shared" si="13"/>
        <v>0</v>
      </c>
      <c r="Q44" s="399"/>
      <c r="R44" s="400"/>
      <c r="S44" s="401"/>
      <c r="W44" s="339">
        <f t="shared" si="1"/>
        <v>0</v>
      </c>
      <c r="X44" s="340" t="str">
        <f t="shared" si="2"/>
        <v>-</v>
      </c>
    </row>
    <row r="45" spans="2:24" s="1" customFormat="1" ht="14.4" x14ac:dyDescent="0.3">
      <c r="B45" s="260" t="s">
        <v>154</v>
      </c>
      <c r="C45" s="347" t="str">
        <f>'Forma 2'!$C$37</f>
        <v/>
      </c>
      <c r="D45" s="396">
        <f>SUM('Forma 10'!$F$42,'Forma 10'!$H$42)</f>
        <v>0</v>
      </c>
      <c r="E45" s="397">
        <f t="shared" si="8"/>
        <v>0</v>
      </c>
      <c r="F45" s="308">
        <f t="shared" si="9"/>
        <v>0</v>
      </c>
      <c r="G45" s="398">
        <f t="shared" si="10"/>
        <v>0</v>
      </c>
      <c r="H45" s="396">
        <f t="shared" si="11"/>
        <v>0</v>
      </c>
      <c r="I45" s="399"/>
      <c r="J45" s="400"/>
      <c r="K45" s="401"/>
      <c r="L45" s="396">
        <f t="shared" si="12"/>
        <v>0</v>
      </c>
      <c r="M45" s="399"/>
      <c r="N45" s="400"/>
      <c r="O45" s="401"/>
      <c r="P45" s="396">
        <f t="shared" si="13"/>
        <v>0</v>
      </c>
      <c r="Q45" s="399"/>
      <c r="R45" s="400"/>
      <c r="S45" s="401"/>
      <c r="W45" s="339">
        <f t="shared" si="1"/>
        <v>0</v>
      </c>
      <c r="X45" s="340" t="str">
        <f t="shared" si="2"/>
        <v>-</v>
      </c>
    </row>
    <row r="46" spans="2:24" s="1" customFormat="1" ht="14.4" x14ac:dyDescent="0.3">
      <c r="B46" s="260" t="s">
        <v>155</v>
      </c>
      <c r="C46" s="347" t="str">
        <f>'Forma 2'!$C$38</f>
        <v/>
      </c>
      <c r="D46" s="396">
        <f>SUM('Forma 10'!$F$43,'Forma 10'!$H$43)</f>
        <v>0</v>
      </c>
      <c r="E46" s="397">
        <f t="shared" si="8"/>
        <v>0</v>
      </c>
      <c r="F46" s="308">
        <f t="shared" si="9"/>
        <v>0</v>
      </c>
      <c r="G46" s="398">
        <f t="shared" si="10"/>
        <v>0</v>
      </c>
      <c r="H46" s="396">
        <f t="shared" si="11"/>
        <v>0</v>
      </c>
      <c r="I46" s="399"/>
      <c r="J46" s="400"/>
      <c r="K46" s="401"/>
      <c r="L46" s="396">
        <f t="shared" si="12"/>
        <v>0</v>
      </c>
      <c r="M46" s="399"/>
      <c r="N46" s="400"/>
      <c r="O46" s="401"/>
      <c r="P46" s="396">
        <f t="shared" si="13"/>
        <v>0</v>
      </c>
      <c r="Q46" s="399"/>
      <c r="R46" s="400"/>
      <c r="S46" s="401"/>
      <c r="W46" s="339">
        <f t="shared" si="1"/>
        <v>0</v>
      </c>
      <c r="X46" s="340" t="str">
        <f t="shared" si="2"/>
        <v>-</v>
      </c>
    </row>
    <row r="47" spans="2:24" s="1" customFormat="1" ht="14.4" x14ac:dyDescent="0.3">
      <c r="B47" s="260" t="s">
        <v>156</v>
      </c>
      <c r="C47" s="347" t="str">
        <f>'Forma 2'!$C$39</f>
        <v/>
      </c>
      <c r="D47" s="396">
        <f>SUM('Forma 10'!$F$44,'Forma 10'!$H$44)</f>
        <v>0</v>
      </c>
      <c r="E47" s="397">
        <f t="shared" si="8"/>
        <v>0</v>
      </c>
      <c r="F47" s="308">
        <f t="shared" si="9"/>
        <v>0</v>
      </c>
      <c r="G47" s="398">
        <f t="shared" si="10"/>
        <v>0</v>
      </c>
      <c r="H47" s="396">
        <f t="shared" si="11"/>
        <v>0</v>
      </c>
      <c r="I47" s="399"/>
      <c r="J47" s="400"/>
      <c r="K47" s="401"/>
      <c r="L47" s="396">
        <f t="shared" si="12"/>
        <v>0</v>
      </c>
      <c r="M47" s="399"/>
      <c r="N47" s="400"/>
      <c r="O47" s="401"/>
      <c r="P47" s="396">
        <f t="shared" si="13"/>
        <v>0</v>
      </c>
      <c r="Q47" s="399"/>
      <c r="R47" s="400"/>
      <c r="S47" s="401"/>
      <c r="W47" s="339">
        <f t="shared" si="1"/>
        <v>0</v>
      </c>
      <c r="X47" s="340" t="str">
        <f t="shared" si="2"/>
        <v>-</v>
      </c>
    </row>
    <row r="48" spans="2:24" s="1" customFormat="1" ht="24.75" customHeight="1" x14ac:dyDescent="0.3">
      <c r="B48" s="271" t="s">
        <v>157</v>
      </c>
      <c r="C48" s="356" t="s">
        <v>158</v>
      </c>
      <c r="D48" s="406">
        <f>SUM('Forma 10'!$F$45,'Forma 10'!$H$45)</f>
        <v>0</v>
      </c>
      <c r="E48" s="407">
        <f t="shared" ref="E48:S48" si="14">SUM(E49:E50)</f>
        <v>0</v>
      </c>
      <c r="F48" s="308">
        <f t="shared" si="14"/>
        <v>0</v>
      </c>
      <c r="G48" s="398">
        <f t="shared" si="14"/>
        <v>0</v>
      </c>
      <c r="H48" s="406">
        <f t="shared" si="14"/>
        <v>0</v>
      </c>
      <c r="I48" s="407">
        <f t="shared" si="14"/>
        <v>0</v>
      </c>
      <c r="J48" s="308">
        <f t="shared" si="14"/>
        <v>0</v>
      </c>
      <c r="K48" s="398">
        <f t="shared" si="14"/>
        <v>0</v>
      </c>
      <c r="L48" s="406">
        <f t="shared" si="14"/>
        <v>0</v>
      </c>
      <c r="M48" s="407">
        <f t="shared" si="14"/>
        <v>0</v>
      </c>
      <c r="N48" s="308">
        <f t="shared" si="14"/>
        <v>0</v>
      </c>
      <c r="O48" s="398">
        <f t="shared" si="14"/>
        <v>0</v>
      </c>
      <c r="P48" s="406">
        <f t="shared" si="14"/>
        <v>0</v>
      </c>
      <c r="Q48" s="407">
        <f t="shared" si="14"/>
        <v>0</v>
      </c>
      <c r="R48" s="308">
        <f t="shared" si="14"/>
        <v>0</v>
      </c>
      <c r="S48" s="398">
        <f t="shared" si="14"/>
        <v>0</v>
      </c>
      <c r="W48" s="339">
        <f t="shared" si="1"/>
        <v>0</v>
      </c>
      <c r="X48" s="340" t="str">
        <f t="shared" si="2"/>
        <v>-</v>
      </c>
    </row>
    <row r="49" spans="2:30" s="1" customFormat="1" ht="14.4" x14ac:dyDescent="0.3">
      <c r="B49" s="260" t="s">
        <v>159</v>
      </c>
      <c r="C49" s="347" t="s">
        <v>160</v>
      </c>
      <c r="D49" s="396">
        <f>SUM('Forma 10'!$F$46,'Forma 10'!$H$46)</f>
        <v>0</v>
      </c>
      <c r="E49" s="397">
        <f t="shared" ref="E49:G50" si="15">SUM(I49,M49,Q49)</f>
        <v>0</v>
      </c>
      <c r="F49" s="308">
        <f t="shared" si="15"/>
        <v>0</v>
      </c>
      <c r="G49" s="398">
        <f t="shared" si="15"/>
        <v>0</v>
      </c>
      <c r="H49" s="396">
        <f>SUM(I49:K49)</f>
        <v>0</v>
      </c>
      <c r="I49" s="399"/>
      <c r="J49" s="400"/>
      <c r="K49" s="401"/>
      <c r="L49" s="396">
        <f>SUM(M49:O49)</f>
        <v>0</v>
      </c>
      <c r="M49" s="399"/>
      <c r="N49" s="400"/>
      <c r="O49" s="401"/>
      <c r="P49" s="396">
        <f>SUM(Q49:S49)</f>
        <v>0</v>
      </c>
      <c r="Q49" s="399"/>
      <c r="R49" s="400"/>
      <c r="S49" s="401"/>
      <c r="W49" s="339">
        <f t="shared" si="1"/>
        <v>0</v>
      </c>
      <c r="X49" s="340" t="str">
        <f t="shared" si="2"/>
        <v>-</v>
      </c>
    </row>
    <row r="50" spans="2:30" s="1" customFormat="1" ht="14.4" x14ac:dyDescent="0.3">
      <c r="B50" s="260" t="s">
        <v>161</v>
      </c>
      <c r="C50" s="355" t="str">
        <f>'Forma 2'!$C$42</f>
        <v>Kitos sąnaudos, susijusios su elektros energijos TR įsigijimu (nurodyti)</v>
      </c>
      <c r="D50" s="396">
        <f>SUM('Forma 10'!$F$47,'Forma 10'!$H$47)</f>
        <v>0</v>
      </c>
      <c r="E50" s="397">
        <f t="shared" si="15"/>
        <v>0</v>
      </c>
      <c r="F50" s="308">
        <f t="shared" si="15"/>
        <v>0</v>
      </c>
      <c r="G50" s="398">
        <f t="shared" si="15"/>
        <v>0</v>
      </c>
      <c r="H50" s="396">
        <f>SUM(I50:K50)</f>
        <v>0</v>
      </c>
      <c r="I50" s="408"/>
      <c r="J50" s="400"/>
      <c r="K50" s="401"/>
      <c r="L50" s="396">
        <f>SUM(M50:O50)</f>
        <v>0</v>
      </c>
      <c r="M50" s="408"/>
      <c r="N50" s="400"/>
      <c r="O50" s="401"/>
      <c r="P50" s="396">
        <f>SUM(Q50:S50)</f>
        <v>0</v>
      </c>
      <c r="Q50" s="408"/>
      <c r="R50" s="400"/>
      <c r="S50" s="401"/>
      <c r="W50" s="339">
        <f t="shared" si="1"/>
        <v>0</v>
      </c>
      <c r="X50" s="340" t="str">
        <f t="shared" si="2"/>
        <v>-</v>
      </c>
    </row>
    <row r="51" spans="2:30" s="1" customFormat="1" ht="12.75" customHeight="1" x14ac:dyDescent="0.3">
      <c r="B51" s="271" t="s">
        <v>163</v>
      </c>
      <c r="C51" s="356" t="s">
        <v>164</v>
      </c>
      <c r="D51" s="406">
        <f>SUM('Forma 10'!$F$48,'Forma 10'!$H$48)</f>
        <v>0</v>
      </c>
      <c r="E51" s="407">
        <f t="shared" ref="E51:S51" si="16">SUM(E52:E54)</f>
        <v>0</v>
      </c>
      <c r="F51" s="308">
        <f t="shared" si="16"/>
        <v>0</v>
      </c>
      <c r="G51" s="398">
        <f t="shared" si="16"/>
        <v>0</v>
      </c>
      <c r="H51" s="406">
        <f t="shared" si="16"/>
        <v>0</v>
      </c>
      <c r="I51" s="409">
        <f t="shared" si="16"/>
        <v>0</v>
      </c>
      <c r="J51" s="410">
        <f t="shared" si="16"/>
        <v>0</v>
      </c>
      <c r="K51" s="411">
        <f t="shared" si="16"/>
        <v>0</v>
      </c>
      <c r="L51" s="406">
        <f t="shared" si="16"/>
        <v>0</v>
      </c>
      <c r="M51" s="409">
        <f t="shared" si="16"/>
        <v>0</v>
      </c>
      <c r="N51" s="410">
        <f t="shared" si="16"/>
        <v>0</v>
      </c>
      <c r="O51" s="411">
        <f t="shared" si="16"/>
        <v>0</v>
      </c>
      <c r="P51" s="406">
        <f t="shared" si="16"/>
        <v>0</v>
      </c>
      <c r="Q51" s="409">
        <f t="shared" si="16"/>
        <v>0</v>
      </c>
      <c r="R51" s="410">
        <f t="shared" si="16"/>
        <v>0</v>
      </c>
      <c r="S51" s="411">
        <f t="shared" si="16"/>
        <v>0</v>
      </c>
      <c r="W51" s="339">
        <f t="shared" si="1"/>
        <v>0</v>
      </c>
      <c r="X51" s="340" t="str">
        <f t="shared" si="2"/>
        <v>-</v>
      </c>
    </row>
    <row r="52" spans="2:30" s="1" customFormat="1" ht="14.4" x14ac:dyDescent="0.3">
      <c r="B52" s="260" t="s">
        <v>165</v>
      </c>
      <c r="C52" s="355" t="s">
        <v>166</v>
      </c>
      <c r="D52" s="396">
        <f>SUM('Forma 10'!$F$49,'Forma 10'!$H$49)</f>
        <v>0</v>
      </c>
      <c r="E52" s="397">
        <f t="shared" ref="E52:G54" si="17">SUM(I52,M52,Q52)</f>
        <v>0</v>
      </c>
      <c r="F52" s="308">
        <f t="shared" si="17"/>
        <v>0</v>
      </c>
      <c r="G52" s="398">
        <f t="shared" si="17"/>
        <v>0</v>
      </c>
      <c r="H52" s="396">
        <f>SUM(I52:K52)</f>
        <v>0</v>
      </c>
      <c r="I52" s="399"/>
      <c r="J52" s="400"/>
      <c r="K52" s="401"/>
      <c r="L52" s="396">
        <f>SUM(M52:O52)</f>
        <v>0</v>
      </c>
      <c r="M52" s="399"/>
      <c r="N52" s="400"/>
      <c r="O52" s="401"/>
      <c r="P52" s="396">
        <f>SUM(Q52:S52)</f>
        <v>0</v>
      </c>
      <c r="Q52" s="399"/>
      <c r="R52" s="400"/>
      <c r="S52" s="401"/>
      <c r="W52" s="339">
        <f t="shared" si="1"/>
        <v>0</v>
      </c>
      <c r="X52" s="340" t="str">
        <f t="shared" si="2"/>
        <v>-</v>
      </c>
    </row>
    <row r="53" spans="2:30" s="1" customFormat="1" ht="14.4" x14ac:dyDescent="0.3">
      <c r="B53" s="260" t="s">
        <v>167</v>
      </c>
      <c r="C53" s="341" t="s">
        <v>168</v>
      </c>
      <c r="D53" s="396">
        <f>SUM('Forma 10'!$F$50,'Forma 10'!$H$50)</f>
        <v>0</v>
      </c>
      <c r="E53" s="397">
        <f t="shared" si="17"/>
        <v>0</v>
      </c>
      <c r="F53" s="308">
        <f t="shared" si="17"/>
        <v>0</v>
      </c>
      <c r="G53" s="398">
        <f t="shared" si="17"/>
        <v>0</v>
      </c>
      <c r="H53" s="396">
        <f>SUM(I53:K53)</f>
        <v>0</v>
      </c>
      <c r="I53" s="399"/>
      <c r="J53" s="400"/>
      <c r="K53" s="401"/>
      <c r="L53" s="396">
        <f>SUM(M53:O53)</f>
        <v>0</v>
      </c>
      <c r="M53" s="399"/>
      <c r="N53" s="400"/>
      <c r="O53" s="401"/>
      <c r="P53" s="396">
        <f>SUM(Q53:S53)</f>
        <v>0</v>
      </c>
      <c r="Q53" s="399"/>
      <c r="R53" s="400"/>
      <c r="S53" s="401"/>
      <c r="W53" s="339">
        <f t="shared" ref="W53:W84" si="18">D53-SUM(E53:G53)</f>
        <v>0</v>
      </c>
      <c r="X53" s="340" t="str">
        <f t="shared" ref="X53:X84" si="19">IF(W53&gt;0.5,"Prašome paskirstyti likusias sąnaudas",IF(W53&lt;-0.5,"Paskirstėte daugiau sąnaudų negu yra priskirta šiam pogrupiui","-"))</f>
        <v>-</v>
      </c>
    </row>
    <row r="54" spans="2:30" s="1" customFormat="1" ht="14.4" x14ac:dyDescent="0.3">
      <c r="B54" s="260" t="s">
        <v>169</v>
      </c>
      <c r="C54" s="355" t="str">
        <f>'Forma 2'!$C$46</f>
        <v>Kitos sąnaudos, susijusios su vandens TR įsigijimu (nurodyti)</v>
      </c>
      <c r="D54" s="396">
        <f>SUM('Forma 10'!$F$51,'Forma 10'!$H$51)</f>
        <v>0</v>
      </c>
      <c r="E54" s="397">
        <f t="shared" si="17"/>
        <v>0</v>
      </c>
      <c r="F54" s="308">
        <f t="shared" si="17"/>
        <v>0</v>
      </c>
      <c r="G54" s="398">
        <f t="shared" si="17"/>
        <v>0</v>
      </c>
      <c r="H54" s="396">
        <f>SUM(I54:K54)</f>
        <v>0</v>
      </c>
      <c r="I54" s="399"/>
      <c r="J54" s="400"/>
      <c r="K54" s="401"/>
      <c r="L54" s="396">
        <f>SUM(M54:O54)</f>
        <v>0</v>
      </c>
      <c r="M54" s="399"/>
      <c r="N54" s="400"/>
      <c r="O54" s="401"/>
      <c r="P54" s="396">
        <f>SUM(Q54:S54)</f>
        <v>0</v>
      </c>
      <c r="Q54" s="399"/>
      <c r="R54" s="400"/>
      <c r="S54" s="401"/>
      <c r="W54" s="339">
        <f t="shared" si="18"/>
        <v>0</v>
      </c>
      <c r="X54" s="340" t="str">
        <f t="shared" si="19"/>
        <v>-</v>
      </c>
    </row>
    <row r="55" spans="2:30" s="1" customFormat="1" ht="12.75" customHeight="1" x14ac:dyDescent="0.3">
      <c r="B55" s="271" t="s">
        <v>171</v>
      </c>
      <c r="C55" s="356" t="s">
        <v>172</v>
      </c>
      <c r="D55" s="406">
        <f>SUM('Forma 10'!$F$52,'Forma 10'!$H$52)</f>
        <v>0</v>
      </c>
      <c r="E55" s="407">
        <f t="shared" ref="E55:S55" si="20">SUM(E56:E58)</f>
        <v>0</v>
      </c>
      <c r="F55" s="308">
        <f t="shared" si="20"/>
        <v>0</v>
      </c>
      <c r="G55" s="398">
        <f t="shared" si="20"/>
        <v>0</v>
      </c>
      <c r="H55" s="406">
        <f t="shared" si="20"/>
        <v>0</v>
      </c>
      <c r="I55" s="409">
        <f t="shared" si="20"/>
        <v>0</v>
      </c>
      <c r="J55" s="410">
        <f t="shared" si="20"/>
        <v>0</v>
      </c>
      <c r="K55" s="411">
        <f t="shared" si="20"/>
        <v>0</v>
      </c>
      <c r="L55" s="406">
        <f t="shared" si="20"/>
        <v>0</v>
      </c>
      <c r="M55" s="409">
        <f t="shared" si="20"/>
        <v>0</v>
      </c>
      <c r="N55" s="410">
        <f t="shared" si="20"/>
        <v>0</v>
      </c>
      <c r="O55" s="411">
        <f t="shared" si="20"/>
        <v>0</v>
      </c>
      <c r="P55" s="406">
        <f t="shared" si="20"/>
        <v>0</v>
      </c>
      <c r="Q55" s="409">
        <f t="shared" si="20"/>
        <v>0</v>
      </c>
      <c r="R55" s="410">
        <f t="shared" si="20"/>
        <v>0</v>
      </c>
      <c r="S55" s="411">
        <f t="shared" si="20"/>
        <v>0</v>
      </c>
      <c r="W55" s="339">
        <f t="shared" si="18"/>
        <v>0</v>
      </c>
      <c r="X55" s="340" t="str">
        <f t="shared" si="19"/>
        <v>-</v>
      </c>
    </row>
    <row r="56" spans="2:30" s="1" customFormat="1" ht="12.75" customHeight="1" x14ac:dyDescent="0.3">
      <c r="B56" s="260" t="s">
        <v>173</v>
      </c>
      <c r="C56" s="355" t="s">
        <v>174</v>
      </c>
      <c r="D56" s="396">
        <f>SUM('Forma 10'!$F$53,'Forma 10'!$H$53)</f>
        <v>0</v>
      </c>
      <c r="E56" s="397">
        <f t="shared" ref="E56:G58" si="21">SUM(I56,M56,Q56)</f>
        <v>0</v>
      </c>
      <c r="F56" s="308">
        <f t="shared" si="21"/>
        <v>0</v>
      </c>
      <c r="G56" s="398">
        <f t="shared" si="21"/>
        <v>0</v>
      </c>
      <c r="H56" s="396">
        <f>SUM(I56:K56)</f>
        <v>0</v>
      </c>
      <c r="I56" s="399"/>
      <c r="J56" s="400"/>
      <c r="K56" s="401"/>
      <c r="L56" s="396">
        <f>SUM(M56:O56)</f>
        <v>0</v>
      </c>
      <c r="M56" s="399"/>
      <c r="N56" s="400"/>
      <c r="O56" s="401"/>
      <c r="P56" s="396">
        <f>SUM(Q56:S56)</f>
        <v>0</v>
      </c>
      <c r="Q56" s="399"/>
      <c r="R56" s="400"/>
      <c r="S56" s="401"/>
      <c r="W56" s="339">
        <f t="shared" si="18"/>
        <v>0</v>
      </c>
      <c r="X56" s="340" t="str">
        <f t="shared" si="19"/>
        <v>-</v>
      </c>
    </row>
    <row r="57" spans="2:30" s="1" customFormat="1" ht="14.4" x14ac:dyDescent="0.3">
      <c r="B57" s="260" t="s">
        <v>175</v>
      </c>
      <c r="C57" s="355" t="str">
        <f>'Forma 2'!$C$49</f>
        <v>Kitos sąnaudos, susijusios su ATL įsigijimu (nurodyti)</v>
      </c>
      <c r="D57" s="396">
        <f>SUM('Forma 10'!$F$54,'Forma 10'!$H$54)</f>
        <v>0</v>
      </c>
      <c r="E57" s="397">
        <f t="shared" si="21"/>
        <v>0</v>
      </c>
      <c r="F57" s="308">
        <f t="shared" si="21"/>
        <v>0</v>
      </c>
      <c r="G57" s="398">
        <f t="shared" si="21"/>
        <v>0</v>
      </c>
      <c r="H57" s="396">
        <f>SUM(I57:K57)</f>
        <v>0</v>
      </c>
      <c r="I57" s="399"/>
      <c r="J57" s="400"/>
      <c r="K57" s="401"/>
      <c r="L57" s="396">
        <f>SUM(M57:O57)</f>
        <v>0</v>
      </c>
      <c r="M57" s="399"/>
      <c r="N57" s="400"/>
      <c r="O57" s="401"/>
      <c r="P57" s="396">
        <f>SUM(Q57:S57)</f>
        <v>0</v>
      </c>
      <c r="Q57" s="399"/>
      <c r="R57" s="400"/>
      <c r="S57" s="401"/>
      <c r="W57" s="339">
        <f t="shared" si="18"/>
        <v>0</v>
      </c>
      <c r="X57" s="340" t="str">
        <f t="shared" si="19"/>
        <v>-</v>
      </c>
    </row>
    <row r="58" spans="2:30" s="1" customFormat="1" ht="14.4" x14ac:dyDescent="0.3">
      <c r="B58" s="260" t="s">
        <v>177</v>
      </c>
      <c r="C58" s="355" t="str">
        <f>'Forma 2'!$C$50</f>
        <v/>
      </c>
      <c r="D58" s="396">
        <f>SUM('Forma 10'!$F$55,'Forma 10'!$H$55)</f>
        <v>0</v>
      </c>
      <c r="E58" s="397">
        <f t="shared" si="21"/>
        <v>0</v>
      </c>
      <c r="F58" s="308">
        <f t="shared" si="21"/>
        <v>0</v>
      </c>
      <c r="G58" s="398">
        <f t="shared" si="21"/>
        <v>0</v>
      </c>
      <c r="H58" s="396">
        <f>SUM(I58:K58)</f>
        <v>0</v>
      </c>
      <c r="I58" s="399"/>
      <c r="J58" s="400"/>
      <c r="K58" s="401"/>
      <c r="L58" s="396">
        <f>SUM(M58:O58)</f>
        <v>0</v>
      </c>
      <c r="M58" s="399"/>
      <c r="N58" s="400"/>
      <c r="O58" s="401"/>
      <c r="P58" s="396">
        <f>SUM(Q58:S58)</f>
        <v>0</v>
      </c>
      <c r="Q58" s="399"/>
      <c r="R58" s="400"/>
      <c r="S58" s="401"/>
      <c r="W58" s="339">
        <f t="shared" si="18"/>
        <v>0</v>
      </c>
      <c r="X58" s="340" t="str">
        <f t="shared" si="19"/>
        <v>-</v>
      </c>
    </row>
    <row r="59" spans="2:30" s="1" customFormat="1" ht="12.75" customHeight="1" x14ac:dyDescent="0.3">
      <c r="B59" s="286" t="s">
        <v>178</v>
      </c>
      <c r="C59" s="356" t="s">
        <v>179</v>
      </c>
      <c r="D59" s="406">
        <f>SUM('Forma 10'!$F$56,'Forma 10'!$H$56)</f>
        <v>0</v>
      </c>
      <c r="E59" s="407">
        <f t="shared" ref="E59:S59" si="22">SUM(E60:E66)</f>
        <v>0</v>
      </c>
      <c r="F59" s="308">
        <f t="shared" si="22"/>
        <v>0</v>
      </c>
      <c r="G59" s="398">
        <f t="shared" si="22"/>
        <v>0</v>
      </c>
      <c r="H59" s="406">
        <f t="shared" si="22"/>
        <v>0</v>
      </c>
      <c r="I59" s="409">
        <f t="shared" si="22"/>
        <v>0</v>
      </c>
      <c r="J59" s="410">
        <f t="shared" si="22"/>
        <v>0</v>
      </c>
      <c r="K59" s="411">
        <f t="shared" si="22"/>
        <v>0</v>
      </c>
      <c r="L59" s="406">
        <f t="shared" si="22"/>
        <v>0</v>
      </c>
      <c r="M59" s="409">
        <f t="shared" si="22"/>
        <v>0</v>
      </c>
      <c r="N59" s="410">
        <f t="shared" si="22"/>
        <v>0</v>
      </c>
      <c r="O59" s="411">
        <f t="shared" si="22"/>
        <v>0</v>
      </c>
      <c r="P59" s="406">
        <f t="shared" si="22"/>
        <v>0</v>
      </c>
      <c r="Q59" s="409">
        <f t="shared" si="22"/>
        <v>0</v>
      </c>
      <c r="R59" s="410">
        <f t="shared" si="22"/>
        <v>0</v>
      </c>
      <c r="S59" s="411">
        <f t="shared" si="22"/>
        <v>0</v>
      </c>
      <c r="W59" s="339">
        <f t="shared" si="18"/>
        <v>0</v>
      </c>
      <c r="X59" s="340" t="str">
        <f t="shared" si="19"/>
        <v>-</v>
      </c>
      <c r="AD59" s="412"/>
    </row>
    <row r="60" spans="2:30" s="1" customFormat="1" ht="12.75" customHeight="1" x14ac:dyDescent="0.3">
      <c r="B60" s="287" t="s">
        <v>180</v>
      </c>
      <c r="C60" s="355" t="s">
        <v>181</v>
      </c>
      <c r="D60" s="396">
        <f>SUM('Forma 10'!$F$57,'Forma 10'!$H$57)</f>
        <v>0</v>
      </c>
      <c r="E60" s="397">
        <f t="shared" ref="E60:G66" si="23">SUM(I60,M60,Q60)</f>
        <v>0</v>
      </c>
      <c r="F60" s="308">
        <f t="shared" si="23"/>
        <v>0</v>
      </c>
      <c r="G60" s="398">
        <f t="shared" si="23"/>
        <v>0</v>
      </c>
      <c r="H60" s="396">
        <f t="shared" ref="H60:H66" si="24">SUM(I60:K60)</f>
        <v>0</v>
      </c>
      <c r="I60" s="399"/>
      <c r="J60" s="400"/>
      <c r="K60" s="401"/>
      <c r="L60" s="396">
        <f t="shared" ref="L60:L66" si="25">SUM(M60:O60)</f>
        <v>0</v>
      </c>
      <c r="M60" s="399"/>
      <c r="N60" s="400"/>
      <c r="O60" s="401"/>
      <c r="P60" s="396">
        <f t="shared" ref="P60:P66" si="26">SUM(Q60:S60)</f>
        <v>0</v>
      </c>
      <c r="Q60" s="399"/>
      <c r="R60" s="400"/>
      <c r="S60" s="401"/>
      <c r="W60" s="339">
        <f t="shared" si="18"/>
        <v>0</v>
      </c>
      <c r="X60" s="340" t="str">
        <f t="shared" si="19"/>
        <v>-</v>
      </c>
      <c r="AD60" s="413"/>
    </row>
    <row r="61" spans="2:30" s="1" customFormat="1" ht="12.75" customHeight="1" x14ac:dyDescent="0.3">
      <c r="B61" s="287" t="s">
        <v>182</v>
      </c>
      <c r="C61" s="355" t="s">
        <v>183</v>
      </c>
      <c r="D61" s="396">
        <f>SUM('Forma 10'!$F$58,'Forma 10'!$H$58)</f>
        <v>0</v>
      </c>
      <c r="E61" s="397">
        <f t="shared" si="23"/>
        <v>0</v>
      </c>
      <c r="F61" s="308">
        <f t="shared" si="23"/>
        <v>0</v>
      </c>
      <c r="G61" s="398">
        <f t="shared" si="23"/>
        <v>0</v>
      </c>
      <c r="H61" s="396">
        <f t="shared" si="24"/>
        <v>0</v>
      </c>
      <c r="I61" s="399"/>
      <c r="J61" s="400"/>
      <c r="K61" s="401"/>
      <c r="L61" s="396">
        <f t="shared" si="25"/>
        <v>0</v>
      </c>
      <c r="M61" s="399"/>
      <c r="N61" s="400"/>
      <c r="O61" s="401"/>
      <c r="P61" s="396">
        <f t="shared" si="26"/>
        <v>0</v>
      </c>
      <c r="Q61" s="399"/>
      <c r="R61" s="400"/>
      <c r="S61" s="401"/>
      <c r="W61" s="339">
        <f t="shared" si="18"/>
        <v>0</v>
      </c>
      <c r="X61" s="340" t="str">
        <f t="shared" si="19"/>
        <v>-</v>
      </c>
      <c r="AD61" s="413"/>
    </row>
    <row r="62" spans="2:30" s="1" customFormat="1" ht="12.75" customHeight="1" x14ac:dyDescent="0.3">
      <c r="B62" s="287" t="s">
        <v>184</v>
      </c>
      <c r="C62" s="341" t="s">
        <v>185</v>
      </c>
      <c r="D62" s="396">
        <f>SUM('Forma 10'!$F$59,'Forma 10'!$H$59)</f>
        <v>0</v>
      </c>
      <c r="E62" s="397">
        <f t="shared" si="23"/>
        <v>0</v>
      </c>
      <c r="F62" s="308">
        <f t="shared" si="23"/>
        <v>0</v>
      </c>
      <c r="G62" s="398">
        <f t="shared" si="23"/>
        <v>0</v>
      </c>
      <c r="H62" s="396">
        <f t="shared" si="24"/>
        <v>0</v>
      </c>
      <c r="I62" s="399"/>
      <c r="J62" s="400"/>
      <c r="K62" s="401"/>
      <c r="L62" s="396">
        <f t="shared" si="25"/>
        <v>0</v>
      </c>
      <c r="M62" s="399"/>
      <c r="N62" s="400"/>
      <c r="O62" s="401"/>
      <c r="P62" s="396">
        <f t="shared" si="26"/>
        <v>0</v>
      </c>
      <c r="Q62" s="399"/>
      <c r="R62" s="400"/>
      <c r="S62" s="401"/>
      <c r="W62" s="339">
        <f t="shared" si="18"/>
        <v>0</v>
      </c>
      <c r="X62" s="340" t="str">
        <f t="shared" si="19"/>
        <v>-</v>
      </c>
      <c r="AD62" s="413"/>
    </row>
    <row r="63" spans="2:30" s="1" customFormat="1" ht="12.75" customHeight="1" x14ac:dyDescent="0.3">
      <c r="B63" s="287" t="s">
        <v>186</v>
      </c>
      <c r="C63" s="355" t="s">
        <v>187</v>
      </c>
      <c r="D63" s="396">
        <f>SUM('Forma 10'!$F$60,'Forma 10'!$H$60)</f>
        <v>0</v>
      </c>
      <c r="E63" s="397">
        <f t="shared" si="23"/>
        <v>0</v>
      </c>
      <c r="F63" s="308">
        <f t="shared" si="23"/>
        <v>0</v>
      </c>
      <c r="G63" s="398">
        <f t="shared" si="23"/>
        <v>0</v>
      </c>
      <c r="H63" s="396">
        <f t="shared" si="24"/>
        <v>0</v>
      </c>
      <c r="I63" s="399"/>
      <c r="J63" s="400"/>
      <c r="K63" s="401"/>
      <c r="L63" s="396">
        <f t="shared" si="25"/>
        <v>0</v>
      </c>
      <c r="M63" s="399"/>
      <c r="N63" s="400"/>
      <c r="O63" s="401"/>
      <c r="P63" s="396">
        <f t="shared" si="26"/>
        <v>0</v>
      </c>
      <c r="Q63" s="399"/>
      <c r="R63" s="400"/>
      <c r="S63" s="401"/>
      <c r="W63" s="339">
        <f t="shared" si="18"/>
        <v>0</v>
      </c>
      <c r="X63" s="340" t="str">
        <f t="shared" si="19"/>
        <v>-</v>
      </c>
      <c r="AD63" s="413"/>
    </row>
    <row r="64" spans="2:30" s="1" customFormat="1" ht="12.75" customHeight="1" x14ac:dyDescent="0.3">
      <c r="B64" s="287" t="s">
        <v>188</v>
      </c>
      <c r="C64" s="341" t="s">
        <v>189</v>
      </c>
      <c r="D64" s="396">
        <f>SUM('Forma 10'!$F$61,'Forma 10'!$H$61)</f>
        <v>0</v>
      </c>
      <c r="E64" s="397">
        <f t="shared" si="23"/>
        <v>0</v>
      </c>
      <c r="F64" s="308">
        <f t="shared" si="23"/>
        <v>0</v>
      </c>
      <c r="G64" s="398">
        <f t="shared" si="23"/>
        <v>0</v>
      </c>
      <c r="H64" s="396">
        <f t="shared" si="24"/>
        <v>0</v>
      </c>
      <c r="I64" s="399"/>
      <c r="J64" s="400"/>
      <c r="K64" s="401"/>
      <c r="L64" s="396">
        <f t="shared" si="25"/>
        <v>0</v>
      </c>
      <c r="M64" s="399"/>
      <c r="N64" s="400"/>
      <c r="O64" s="401"/>
      <c r="P64" s="396">
        <f t="shared" si="26"/>
        <v>0</v>
      </c>
      <c r="Q64" s="399"/>
      <c r="R64" s="400"/>
      <c r="S64" s="401"/>
      <c r="W64" s="339">
        <f t="shared" si="18"/>
        <v>0</v>
      </c>
      <c r="X64" s="340" t="str">
        <f t="shared" si="19"/>
        <v>-</v>
      </c>
      <c r="AD64" s="413"/>
    </row>
    <row r="65" spans="2:30" s="1" customFormat="1" ht="12.75" customHeight="1" x14ac:dyDescent="0.3">
      <c r="B65" s="287" t="s">
        <v>190</v>
      </c>
      <c r="C65" s="355" t="str">
        <f>'Forma 2'!$C$57</f>
        <v>Kitos kintamosios sąnaudos (nurodyti)</v>
      </c>
      <c r="D65" s="396">
        <f>SUM('Forma 10'!$F$62,'Forma 10'!$H$62)</f>
        <v>0</v>
      </c>
      <c r="E65" s="397">
        <f t="shared" si="23"/>
        <v>0</v>
      </c>
      <c r="F65" s="308">
        <f t="shared" si="23"/>
        <v>0</v>
      </c>
      <c r="G65" s="398">
        <f t="shared" si="23"/>
        <v>0</v>
      </c>
      <c r="H65" s="396">
        <f t="shared" si="24"/>
        <v>0</v>
      </c>
      <c r="I65" s="399"/>
      <c r="J65" s="400"/>
      <c r="K65" s="401"/>
      <c r="L65" s="396">
        <f t="shared" si="25"/>
        <v>0</v>
      </c>
      <c r="M65" s="399"/>
      <c r="N65" s="400"/>
      <c r="O65" s="401"/>
      <c r="P65" s="396">
        <f t="shared" si="26"/>
        <v>0</v>
      </c>
      <c r="Q65" s="399"/>
      <c r="R65" s="400"/>
      <c r="S65" s="401"/>
      <c r="W65" s="339">
        <f t="shared" si="18"/>
        <v>0</v>
      </c>
      <c r="X65" s="340" t="str">
        <f t="shared" si="19"/>
        <v>-</v>
      </c>
      <c r="AD65" s="413"/>
    </row>
    <row r="66" spans="2:30" s="1" customFormat="1" ht="12.75" customHeight="1" x14ac:dyDescent="0.3">
      <c r="B66" s="287" t="s">
        <v>192</v>
      </c>
      <c r="C66" s="355" t="str">
        <f>'Forma 2'!$C$58</f>
        <v/>
      </c>
      <c r="D66" s="396">
        <f>SUM('Forma 10'!$F$63,'Forma 10'!$H$63)</f>
        <v>0</v>
      </c>
      <c r="E66" s="397">
        <f t="shared" si="23"/>
        <v>0</v>
      </c>
      <c r="F66" s="308">
        <f t="shared" si="23"/>
        <v>0</v>
      </c>
      <c r="G66" s="398">
        <f t="shared" si="23"/>
        <v>0</v>
      </c>
      <c r="H66" s="396">
        <f t="shared" si="24"/>
        <v>0</v>
      </c>
      <c r="I66" s="399"/>
      <c r="J66" s="400"/>
      <c r="K66" s="401"/>
      <c r="L66" s="396">
        <f t="shared" si="25"/>
        <v>0</v>
      </c>
      <c r="M66" s="399"/>
      <c r="N66" s="400"/>
      <c r="O66" s="401"/>
      <c r="P66" s="396">
        <f t="shared" si="26"/>
        <v>0</v>
      </c>
      <c r="Q66" s="399"/>
      <c r="R66" s="400"/>
      <c r="S66" s="401"/>
      <c r="W66" s="339">
        <f t="shared" si="18"/>
        <v>0</v>
      </c>
      <c r="X66" s="340" t="str">
        <f t="shared" si="19"/>
        <v>-</v>
      </c>
      <c r="AD66" s="413"/>
    </row>
    <row r="67" spans="2:30" s="1" customFormat="1" ht="14.4" x14ac:dyDescent="0.3">
      <c r="B67" s="271" t="s">
        <v>193</v>
      </c>
      <c r="C67" s="356" t="s">
        <v>194</v>
      </c>
      <c r="D67" s="406">
        <f>SUM('Forma 10'!$F$64,'Forma 10'!$H$64)</f>
        <v>0</v>
      </c>
      <c r="E67" s="407">
        <f t="shared" ref="E67:S67" si="27">SUM(E68:E94)</f>
        <v>0</v>
      </c>
      <c r="F67" s="308">
        <f t="shared" si="27"/>
        <v>0</v>
      </c>
      <c r="G67" s="398">
        <f t="shared" si="27"/>
        <v>0</v>
      </c>
      <c r="H67" s="406">
        <f t="shared" si="27"/>
        <v>0</v>
      </c>
      <c r="I67" s="409">
        <f t="shared" si="27"/>
        <v>0</v>
      </c>
      <c r="J67" s="410">
        <f t="shared" si="27"/>
        <v>0</v>
      </c>
      <c r="K67" s="411">
        <f t="shared" si="27"/>
        <v>0</v>
      </c>
      <c r="L67" s="406">
        <f t="shared" si="27"/>
        <v>0</v>
      </c>
      <c r="M67" s="409">
        <f t="shared" si="27"/>
        <v>0</v>
      </c>
      <c r="N67" s="410">
        <f t="shared" si="27"/>
        <v>0</v>
      </c>
      <c r="O67" s="411">
        <f t="shared" si="27"/>
        <v>0</v>
      </c>
      <c r="P67" s="406">
        <f t="shared" si="27"/>
        <v>0</v>
      </c>
      <c r="Q67" s="409">
        <f t="shared" si="27"/>
        <v>0</v>
      </c>
      <c r="R67" s="410">
        <f t="shared" si="27"/>
        <v>0</v>
      </c>
      <c r="S67" s="411">
        <f t="shared" si="27"/>
        <v>0</v>
      </c>
      <c r="W67" s="339">
        <f t="shared" si="18"/>
        <v>0</v>
      </c>
      <c r="X67" s="340" t="str">
        <f t="shared" si="19"/>
        <v>-</v>
      </c>
      <c r="AD67" s="413"/>
    </row>
    <row r="68" spans="2:30" s="1" customFormat="1" ht="14.4" x14ac:dyDescent="0.3">
      <c r="B68" s="288" t="s">
        <v>195</v>
      </c>
      <c r="C68" s="355" t="s">
        <v>196</v>
      </c>
      <c r="D68" s="396">
        <f>SUM('Forma 10'!$F$65,'Forma 10'!$H$65)</f>
        <v>0</v>
      </c>
      <c r="E68" s="397">
        <f t="shared" ref="E68:E94" si="28">SUM(I68,M68,Q68)</f>
        <v>0</v>
      </c>
      <c r="F68" s="308">
        <f t="shared" ref="F68:F94" si="29">SUM(J68,N68,R68)</f>
        <v>0</v>
      </c>
      <c r="G68" s="398">
        <f t="shared" ref="G68:G94" si="30">SUM(K68,O68,S68)</f>
        <v>0</v>
      </c>
      <c r="H68" s="396">
        <f t="shared" ref="H68:H94" si="31">SUM(I68:K68)</f>
        <v>0</v>
      </c>
      <c r="I68" s="399"/>
      <c r="J68" s="400"/>
      <c r="K68" s="401"/>
      <c r="L68" s="396">
        <f t="shared" ref="L68:L94" si="32">SUM(M68:O68)</f>
        <v>0</v>
      </c>
      <c r="M68" s="399"/>
      <c r="N68" s="400"/>
      <c r="O68" s="401"/>
      <c r="P68" s="396">
        <f t="shared" ref="P68:P94" si="33">SUM(Q68:S68)</f>
        <v>0</v>
      </c>
      <c r="Q68" s="399"/>
      <c r="R68" s="400"/>
      <c r="S68" s="401"/>
      <c r="W68" s="339">
        <f t="shared" si="18"/>
        <v>0</v>
      </c>
      <c r="X68" s="340" t="str">
        <f t="shared" si="19"/>
        <v>-</v>
      </c>
      <c r="AD68" s="412"/>
    </row>
    <row r="69" spans="2:30" s="1" customFormat="1" ht="14.4" x14ac:dyDescent="0.3">
      <c r="B69" s="288" t="s">
        <v>197</v>
      </c>
      <c r="C69" s="355" t="s">
        <v>198</v>
      </c>
      <c r="D69" s="396">
        <f>SUM('Forma 10'!$F$66,'Forma 10'!$H$66)</f>
        <v>0</v>
      </c>
      <c r="E69" s="397">
        <f t="shared" si="28"/>
        <v>0</v>
      </c>
      <c r="F69" s="308">
        <f t="shared" si="29"/>
        <v>0</v>
      </c>
      <c r="G69" s="398">
        <f t="shared" si="30"/>
        <v>0</v>
      </c>
      <c r="H69" s="396">
        <f t="shared" si="31"/>
        <v>0</v>
      </c>
      <c r="I69" s="399"/>
      <c r="J69" s="400"/>
      <c r="K69" s="401"/>
      <c r="L69" s="396">
        <f t="shared" si="32"/>
        <v>0</v>
      </c>
      <c r="M69" s="399"/>
      <c r="N69" s="400"/>
      <c r="O69" s="401"/>
      <c r="P69" s="396">
        <f t="shared" si="33"/>
        <v>0</v>
      </c>
      <c r="Q69" s="399"/>
      <c r="R69" s="400"/>
      <c r="S69" s="401"/>
      <c r="W69" s="339">
        <f t="shared" si="18"/>
        <v>0</v>
      </c>
      <c r="X69" s="340" t="str">
        <f t="shared" si="19"/>
        <v>-</v>
      </c>
    </row>
    <row r="70" spans="2:30" s="1" customFormat="1" ht="14.4" x14ac:dyDescent="0.3">
      <c r="B70" s="288" t="s">
        <v>199</v>
      </c>
      <c r="C70" s="355" t="s">
        <v>200</v>
      </c>
      <c r="D70" s="396">
        <f>SUM('Forma 10'!$F$67,'Forma 10'!$H$67)</f>
        <v>0</v>
      </c>
      <c r="E70" s="397">
        <f t="shared" si="28"/>
        <v>0</v>
      </c>
      <c r="F70" s="308">
        <f t="shared" si="29"/>
        <v>0</v>
      </c>
      <c r="G70" s="398">
        <f t="shared" si="30"/>
        <v>0</v>
      </c>
      <c r="H70" s="396">
        <f t="shared" si="31"/>
        <v>0</v>
      </c>
      <c r="I70" s="399"/>
      <c r="J70" s="400"/>
      <c r="K70" s="401"/>
      <c r="L70" s="396">
        <f t="shared" si="32"/>
        <v>0</v>
      </c>
      <c r="M70" s="399"/>
      <c r="N70" s="400"/>
      <c r="O70" s="401"/>
      <c r="P70" s="396">
        <f t="shared" si="33"/>
        <v>0</v>
      </c>
      <c r="Q70" s="399"/>
      <c r="R70" s="400"/>
      <c r="S70" s="401"/>
      <c r="W70" s="339">
        <f t="shared" si="18"/>
        <v>0</v>
      </c>
      <c r="X70" s="340" t="str">
        <f t="shared" si="19"/>
        <v>-</v>
      </c>
    </row>
    <row r="71" spans="2:30" s="1" customFormat="1" ht="12.75" customHeight="1" x14ac:dyDescent="0.3">
      <c r="B71" s="288" t="s">
        <v>201</v>
      </c>
      <c r="C71" s="355" t="s">
        <v>202</v>
      </c>
      <c r="D71" s="396">
        <f>SUM('Forma 10'!$F$68,'Forma 10'!$H$68)</f>
        <v>0</v>
      </c>
      <c r="E71" s="397">
        <f t="shared" si="28"/>
        <v>0</v>
      </c>
      <c r="F71" s="308">
        <f t="shared" si="29"/>
        <v>0</v>
      </c>
      <c r="G71" s="398">
        <f t="shared" si="30"/>
        <v>0</v>
      </c>
      <c r="H71" s="396">
        <f t="shared" si="31"/>
        <v>0</v>
      </c>
      <c r="I71" s="399"/>
      <c r="J71" s="400"/>
      <c r="K71" s="401"/>
      <c r="L71" s="396">
        <f t="shared" si="32"/>
        <v>0</v>
      </c>
      <c r="M71" s="399"/>
      <c r="N71" s="400"/>
      <c r="O71" s="401"/>
      <c r="P71" s="396">
        <f t="shared" si="33"/>
        <v>0</v>
      </c>
      <c r="Q71" s="399"/>
      <c r="R71" s="400"/>
      <c r="S71" s="401"/>
      <c r="W71" s="339">
        <f t="shared" si="18"/>
        <v>0</v>
      </c>
      <c r="X71" s="340" t="str">
        <f t="shared" si="19"/>
        <v>-</v>
      </c>
    </row>
    <row r="72" spans="2:30" s="1" customFormat="1" ht="12.75" customHeight="1" x14ac:dyDescent="0.3">
      <c r="B72" s="288" t="s">
        <v>203</v>
      </c>
      <c r="C72" s="355" t="s">
        <v>204</v>
      </c>
      <c r="D72" s="396">
        <f>SUM('Forma 10'!$F$69,'Forma 10'!$H$69)</f>
        <v>0</v>
      </c>
      <c r="E72" s="397">
        <f t="shared" si="28"/>
        <v>0</v>
      </c>
      <c r="F72" s="308">
        <f t="shared" si="29"/>
        <v>0</v>
      </c>
      <c r="G72" s="398">
        <f t="shared" si="30"/>
        <v>0</v>
      </c>
      <c r="H72" s="396">
        <f t="shared" si="31"/>
        <v>0</v>
      </c>
      <c r="I72" s="399"/>
      <c r="J72" s="400"/>
      <c r="K72" s="401"/>
      <c r="L72" s="396">
        <f t="shared" si="32"/>
        <v>0</v>
      </c>
      <c r="M72" s="399"/>
      <c r="N72" s="400"/>
      <c r="O72" s="401"/>
      <c r="P72" s="396">
        <f t="shared" si="33"/>
        <v>0</v>
      </c>
      <c r="Q72" s="399"/>
      <c r="R72" s="400"/>
      <c r="S72" s="401"/>
      <c r="W72" s="339">
        <f t="shared" si="18"/>
        <v>0</v>
      </c>
      <c r="X72" s="340" t="str">
        <f t="shared" si="19"/>
        <v>-</v>
      </c>
    </row>
    <row r="73" spans="2:30" s="1" customFormat="1" ht="11.25" customHeight="1" x14ac:dyDescent="0.3">
      <c r="B73" s="288" t="s">
        <v>205</v>
      </c>
      <c r="C73" s="355" t="s">
        <v>206</v>
      </c>
      <c r="D73" s="396">
        <f>SUM('Forma 10'!$F$70,'Forma 10'!$H$70)</f>
        <v>0</v>
      </c>
      <c r="E73" s="397">
        <f t="shared" si="28"/>
        <v>0</v>
      </c>
      <c r="F73" s="308">
        <f t="shared" si="29"/>
        <v>0</v>
      </c>
      <c r="G73" s="398">
        <f t="shared" si="30"/>
        <v>0</v>
      </c>
      <c r="H73" s="396">
        <f t="shared" si="31"/>
        <v>0</v>
      </c>
      <c r="I73" s="399"/>
      <c r="J73" s="400"/>
      <c r="K73" s="401"/>
      <c r="L73" s="396">
        <f t="shared" si="32"/>
        <v>0</v>
      </c>
      <c r="M73" s="399"/>
      <c r="N73" s="400"/>
      <c r="O73" s="401"/>
      <c r="P73" s="396">
        <f t="shared" si="33"/>
        <v>0</v>
      </c>
      <c r="Q73" s="399"/>
      <c r="R73" s="400"/>
      <c r="S73" s="401"/>
      <c r="W73" s="339">
        <f t="shared" si="18"/>
        <v>0</v>
      </c>
      <c r="X73" s="340" t="str">
        <f t="shared" si="19"/>
        <v>-</v>
      </c>
    </row>
    <row r="74" spans="2:30" s="1" customFormat="1" ht="26.25" customHeight="1" x14ac:dyDescent="0.3">
      <c r="B74" s="288" t="s">
        <v>207</v>
      </c>
      <c r="C74" s="355" t="s">
        <v>208</v>
      </c>
      <c r="D74" s="396">
        <f>SUM('Forma 10'!$F$71,'Forma 10'!$H$71)</f>
        <v>0</v>
      </c>
      <c r="E74" s="397">
        <f t="shared" si="28"/>
        <v>0</v>
      </c>
      <c r="F74" s="308">
        <f t="shared" si="29"/>
        <v>0</v>
      </c>
      <c r="G74" s="398">
        <f t="shared" si="30"/>
        <v>0</v>
      </c>
      <c r="H74" s="396">
        <f t="shared" si="31"/>
        <v>0</v>
      </c>
      <c r="I74" s="399"/>
      <c r="J74" s="400"/>
      <c r="K74" s="401"/>
      <c r="L74" s="396">
        <f t="shared" si="32"/>
        <v>0</v>
      </c>
      <c r="M74" s="399"/>
      <c r="N74" s="400"/>
      <c r="O74" s="401"/>
      <c r="P74" s="396">
        <f t="shared" si="33"/>
        <v>0</v>
      </c>
      <c r="Q74" s="399"/>
      <c r="R74" s="400"/>
      <c r="S74" s="401"/>
      <c r="W74" s="339">
        <f t="shared" si="18"/>
        <v>0</v>
      </c>
      <c r="X74" s="340" t="str">
        <f t="shared" si="19"/>
        <v>-</v>
      </c>
    </row>
    <row r="75" spans="2:30" s="1" customFormat="1" ht="26.25" customHeight="1" x14ac:dyDescent="0.3">
      <c r="B75" s="288" t="s">
        <v>209</v>
      </c>
      <c r="C75" s="355" t="s">
        <v>210</v>
      </c>
      <c r="D75" s="396">
        <f>SUM('Forma 10'!$F$72,'Forma 10'!$H$72)</f>
        <v>0</v>
      </c>
      <c r="E75" s="397">
        <f t="shared" si="28"/>
        <v>0</v>
      </c>
      <c r="F75" s="308">
        <f t="shared" si="29"/>
        <v>0</v>
      </c>
      <c r="G75" s="398">
        <f t="shared" si="30"/>
        <v>0</v>
      </c>
      <c r="H75" s="396">
        <f t="shared" si="31"/>
        <v>0</v>
      </c>
      <c r="I75" s="399"/>
      <c r="J75" s="400"/>
      <c r="K75" s="401"/>
      <c r="L75" s="396">
        <f t="shared" si="32"/>
        <v>0</v>
      </c>
      <c r="M75" s="399"/>
      <c r="N75" s="400"/>
      <c r="O75" s="401"/>
      <c r="P75" s="396">
        <f t="shared" si="33"/>
        <v>0</v>
      </c>
      <c r="Q75" s="399"/>
      <c r="R75" s="400"/>
      <c r="S75" s="401"/>
      <c r="W75" s="339">
        <f t="shared" si="18"/>
        <v>0</v>
      </c>
      <c r="X75" s="340" t="str">
        <f t="shared" si="19"/>
        <v>-</v>
      </c>
    </row>
    <row r="76" spans="2:30" s="1" customFormat="1" ht="47.25" customHeight="1" x14ac:dyDescent="0.3">
      <c r="B76" s="287" t="s">
        <v>211</v>
      </c>
      <c r="C76" s="355" t="s">
        <v>212</v>
      </c>
      <c r="D76" s="396">
        <f>SUM('Forma 10'!$F$73,'Forma 10'!$H$73)</f>
        <v>0</v>
      </c>
      <c r="E76" s="397">
        <f t="shared" si="28"/>
        <v>0</v>
      </c>
      <c r="F76" s="308">
        <f t="shared" si="29"/>
        <v>0</v>
      </c>
      <c r="G76" s="398">
        <f t="shared" si="30"/>
        <v>0</v>
      </c>
      <c r="H76" s="396">
        <f t="shared" si="31"/>
        <v>0</v>
      </c>
      <c r="I76" s="399"/>
      <c r="J76" s="400"/>
      <c r="K76" s="401"/>
      <c r="L76" s="396">
        <f t="shared" si="32"/>
        <v>0</v>
      </c>
      <c r="M76" s="399"/>
      <c r="N76" s="400"/>
      <c r="O76" s="401"/>
      <c r="P76" s="396">
        <f t="shared" si="33"/>
        <v>0</v>
      </c>
      <c r="Q76" s="399"/>
      <c r="R76" s="400"/>
      <c r="S76" s="401"/>
      <c r="W76" s="339">
        <f t="shared" si="18"/>
        <v>0</v>
      </c>
      <c r="X76" s="340" t="str">
        <f t="shared" si="19"/>
        <v>-</v>
      </c>
    </row>
    <row r="77" spans="2:30" s="1" customFormat="1" ht="26.25" customHeight="1" x14ac:dyDescent="0.3">
      <c r="B77" s="287" t="s">
        <v>213</v>
      </c>
      <c r="C77" s="355" t="s">
        <v>214</v>
      </c>
      <c r="D77" s="396">
        <f>SUM('Forma 10'!$F$74,'Forma 10'!$H$74)</f>
        <v>0</v>
      </c>
      <c r="E77" s="397">
        <f t="shared" si="28"/>
        <v>0</v>
      </c>
      <c r="F77" s="308">
        <f t="shared" si="29"/>
        <v>0</v>
      </c>
      <c r="G77" s="398">
        <f t="shared" si="30"/>
        <v>0</v>
      </c>
      <c r="H77" s="396">
        <f t="shared" si="31"/>
        <v>0</v>
      </c>
      <c r="I77" s="399"/>
      <c r="J77" s="400"/>
      <c r="K77" s="401"/>
      <c r="L77" s="396">
        <f t="shared" si="32"/>
        <v>0</v>
      </c>
      <c r="M77" s="399"/>
      <c r="N77" s="400"/>
      <c r="O77" s="401"/>
      <c r="P77" s="396">
        <f t="shared" si="33"/>
        <v>0</v>
      </c>
      <c r="Q77" s="399"/>
      <c r="R77" s="400"/>
      <c r="S77" s="401"/>
      <c r="W77" s="339">
        <f t="shared" si="18"/>
        <v>0</v>
      </c>
      <c r="X77" s="340" t="str">
        <f t="shared" si="19"/>
        <v>-</v>
      </c>
    </row>
    <row r="78" spans="2:30" s="1" customFormat="1" ht="12.75" customHeight="1" x14ac:dyDescent="0.3">
      <c r="B78" s="287" t="s">
        <v>215</v>
      </c>
      <c r="C78" s="355" t="s">
        <v>216</v>
      </c>
      <c r="D78" s="396">
        <f>SUM('Forma 10'!$F$75,'Forma 10'!$H$75)</f>
        <v>0</v>
      </c>
      <c r="E78" s="397">
        <f t="shared" si="28"/>
        <v>0</v>
      </c>
      <c r="F78" s="308">
        <f t="shared" si="29"/>
        <v>0</v>
      </c>
      <c r="G78" s="398">
        <f t="shared" si="30"/>
        <v>0</v>
      </c>
      <c r="H78" s="396">
        <f t="shared" si="31"/>
        <v>0</v>
      </c>
      <c r="I78" s="399"/>
      <c r="J78" s="400"/>
      <c r="K78" s="401"/>
      <c r="L78" s="396">
        <f t="shared" si="32"/>
        <v>0</v>
      </c>
      <c r="M78" s="399"/>
      <c r="N78" s="400"/>
      <c r="O78" s="401"/>
      <c r="P78" s="396">
        <f t="shared" si="33"/>
        <v>0</v>
      </c>
      <c r="Q78" s="399"/>
      <c r="R78" s="400"/>
      <c r="S78" s="401"/>
      <c r="W78" s="339">
        <f t="shared" si="18"/>
        <v>0</v>
      </c>
      <c r="X78" s="340" t="str">
        <f t="shared" si="19"/>
        <v>-</v>
      </c>
    </row>
    <row r="79" spans="2:30" s="1" customFormat="1" ht="12.75" customHeight="1" x14ac:dyDescent="0.3">
      <c r="B79" s="287" t="s">
        <v>217</v>
      </c>
      <c r="C79" s="355" t="s">
        <v>218</v>
      </c>
      <c r="D79" s="396">
        <f>SUM('Forma 10'!$F$76,'Forma 10'!$H$76)</f>
        <v>0</v>
      </c>
      <c r="E79" s="397">
        <f t="shared" si="28"/>
        <v>0</v>
      </c>
      <c r="F79" s="308">
        <f t="shared" si="29"/>
        <v>0</v>
      </c>
      <c r="G79" s="398">
        <f t="shared" si="30"/>
        <v>0</v>
      </c>
      <c r="H79" s="396">
        <f t="shared" si="31"/>
        <v>0</v>
      </c>
      <c r="I79" s="399"/>
      <c r="J79" s="400"/>
      <c r="K79" s="401"/>
      <c r="L79" s="396">
        <f t="shared" si="32"/>
        <v>0</v>
      </c>
      <c r="M79" s="399"/>
      <c r="N79" s="400"/>
      <c r="O79" s="401"/>
      <c r="P79" s="396">
        <f t="shared" si="33"/>
        <v>0</v>
      </c>
      <c r="Q79" s="399"/>
      <c r="R79" s="400"/>
      <c r="S79" s="401"/>
      <c r="W79" s="339">
        <f t="shared" si="18"/>
        <v>0</v>
      </c>
      <c r="X79" s="340" t="str">
        <f t="shared" si="19"/>
        <v>-</v>
      </c>
    </row>
    <row r="80" spans="2:30" s="1" customFormat="1" ht="12.75" customHeight="1" x14ac:dyDescent="0.3">
      <c r="B80" s="287" t="s">
        <v>219</v>
      </c>
      <c r="C80" s="355" t="s">
        <v>220</v>
      </c>
      <c r="D80" s="396">
        <f>SUM('Forma 10'!$F$77,'Forma 10'!$H$77)</f>
        <v>0</v>
      </c>
      <c r="E80" s="397">
        <f t="shared" si="28"/>
        <v>0</v>
      </c>
      <c r="F80" s="308">
        <f t="shared" si="29"/>
        <v>0</v>
      </c>
      <c r="G80" s="398">
        <f t="shared" si="30"/>
        <v>0</v>
      </c>
      <c r="H80" s="396">
        <f t="shared" si="31"/>
        <v>0</v>
      </c>
      <c r="I80" s="399"/>
      <c r="J80" s="400"/>
      <c r="K80" s="401"/>
      <c r="L80" s="396">
        <f t="shared" si="32"/>
        <v>0</v>
      </c>
      <c r="M80" s="399"/>
      <c r="N80" s="400"/>
      <c r="O80" s="401"/>
      <c r="P80" s="396">
        <f t="shared" si="33"/>
        <v>0</v>
      </c>
      <c r="Q80" s="399"/>
      <c r="R80" s="400"/>
      <c r="S80" s="401"/>
      <c r="W80" s="339">
        <f t="shared" si="18"/>
        <v>0</v>
      </c>
      <c r="X80" s="340" t="str">
        <f t="shared" si="19"/>
        <v>-</v>
      </c>
    </row>
    <row r="81" spans="2:24" s="1" customFormat="1" ht="12.75" customHeight="1" x14ac:dyDescent="0.3">
      <c r="B81" s="287" t="s">
        <v>221</v>
      </c>
      <c r="C81" s="355" t="s">
        <v>222</v>
      </c>
      <c r="D81" s="396">
        <f>SUM('Forma 10'!$F$78,'Forma 10'!$H$78)</f>
        <v>0</v>
      </c>
      <c r="E81" s="397">
        <f t="shared" si="28"/>
        <v>0</v>
      </c>
      <c r="F81" s="308">
        <f t="shared" si="29"/>
        <v>0</v>
      </c>
      <c r="G81" s="398">
        <f t="shared" si="30"/>
        <v>0</v>
      </c>
      <c r="H81" s="396">
        <f t="shared" si="31"/>
        <v>0</v>
      </c>
      <c r="I81" s="399"/>
      <c r="J81" s="400"/>
      <c r="K81" s="401"/>
      <c r="L81" s="396">
        <f t="shared" si="32"/>
        <v>0</v>
      </c>
      <c r="M81" s="399"/>
      <c r="N81" s="400"/>
      <c r="O81" s="401"/>
      <c r="P81" s="396">
        <f t="shared" si="33"/>
        <v>0</v>
      </c>
      <c r="Q81" s="399"/>
      <c r="R81" s="400"/>
      <c r="S81" s="401"/>
      <c r="W81" s="339">
        <f t="shared" si="18"/>
        <v>0</v>
      </c>
      <c r="X81" s="340" t="str">
        <f t="shared" si="19"/>
        <v>-</v>
      </c>
    </row>
    <row r="82" spans="2:24" s="1" customFormat="1" ht="25.5" customHeight="1" x14ac:dyDescent="0.3">
      <c r="B82" s="287" t="s">
        <v>223</v>
      </c>
      <c r="C82" s="355" t="s">
        <v>224</v>
      </c>
      <c r="D82" s="396">
        <f>SUM('Forma 10'!$F$79,'Forma 10'!$H$79)</f>
        <v>0</v>
      </c>
      <c r="E82" s="397">
        <f t="shared" si="28"/>
        <v>0</v>
      </c>
      <c r="F82" s="308">
        <f t="shared" si="29"/>
        <v>0</v>
      </c>
      <c r="G82" s="398">
        <f t="shared" si="30"/>
        <v>0</v>
      </c>
      <c r="H82" s="396">
        <f t="shared" si="31"/>
        <v>0</v>
      </c>
      <c r="I82" s="399"/>
      <c r="J82" s="400"/>
      <c r="K82" s="401"/>
      <c r="L82" s="396">
        <f t="shared" si="32"/>
        <v>0</v>
      </c>
      <c r="M82" s="399"/>
      <c r="N82" s="400"/>
      <c r="O82" s="401"/>
      <c r="P82" s="396">
        <f t="shared" si="33"/>
        <v>0</v>
      </c>
      <c r="Q82" s="399"/>
      <c r="R82" s="400"/>
      <c r="S82" s="401"/>
      <c r="W82" s="339">
        <f t="shared" si="18"/>
        <v>0</v>
      </c>
      <c r="X82" s="340" t="str">
        <f t="shared" si="19"/>
        <v>-</v>
      </c>
    </row>
    <row r="83" spans="2:24" s="1" customFormat="1" ht="25.5" customHeight="1" x14ac:dyDescent="0.3">
      <c r="B83" s="287" t="s">
        <v>225</v>
      </c>
      <c r="C83" s="355" t="s">
        <v>226</v>
      </c>
      <c r="D83" s="396">
        <f>SUM('Forma 10'!$F$80,'Forma 10'!$H$80)</f>
        <v>0</v>
      </c>
      <c r="E83" s="397">
        <f t="shared" si="28"/>
        <v>0</v>
      </c>
      <c r="F83" s="308">
        <f t="shared" si="29"/>
        <v>0</v>
      </c>
      <c r="G83" s="398">
        <f t="shared" si="30"/>
        <v>0</v>
      </c>
      <c r="H83" s="396">
        <f t="shared" si="31"/>
        <v>0</v>
      </c>
      <c r="I83" s="399"/>
      <c r="J83" s="400"/>
      <c r="K83" s="401"/>
      <c r="L83" s="396">
        <f t="shared" si="32"/>
        <v>0</v>
      </c>
      <c r="M83" s="399"/>
      <c r="N83" s="400"/>
      <c r="O83" s="401"/>
      <c r="P83" s="396">
        <f t="shared" si="33"/>
        <v>0</v>
      </c>
      <c r="Q83" s="399"/>
      <c r="R83" s="400"/>
      <c r="S83" s="401"/>
      <c r="W83" s="339">
        <f t="shared" si="18"/>
        <v>0</v>
      </c>
      <c r="X83" s="340" t="str">
        <f t="shared" si="19"/>
        <v>-</v>
      </c>
    </row>
    <row r="84" spans="2:24" s="1" customFormat="1" ht="12.75" customHeight="1" x14ac:dyDescent="0.3">
      <c r="B84" s="287" t="s">
        <v>227</v>
      </c>
      <c r="C84" s="355" t="s">
        <v>228</v>
      </c>
      <c r="D84" s="396">
        <f>SUM('Forma 10'!$F$81,'Forma 10'!$H$81)</f>
        <v>0</v>
      </c>
      <c r="E84" s="397">
        <f t="shared" si="28"/>
        <v>0</v>
      </c>
      <c r="F84" s="308">
        <f t="shared" si="29"/>
        <v>0</v>
      </c>
      <c r="G84" s="398">
        <f t="shared" si="30"/>
        <v>0</v>
      </c>
      <c r="H84" s="396">
        <f t="shared" si="31"/>
        <v>0</v>
      </c>
      <c r="I84" s="399"/>
      <c r="J84" s="400"/>
      <c r="K84" s="401"/>
      <c r="L84" s="396">
        <f t="shared" si="32"/>
        <v>0</v>
      </c>
      <c r="M84" s="399"/>
      <c r="N84" s="400"/>
      <c r="O84" s="401"/>
      <c r="P84" s="396">
        <f t="shared" si="33"/>
        <v>0</v>
      </c>
      <c r="Q84" s="399"/>
      <c r="R84" s="400"/>
      <c r="S84" s="401"/>
      <c r="W84" s="339">
        <f t="shared" si="18"/>
        <v>0</v>
      </c>
      <c r="X84" s="340" t="str">
        <f t="shared" si="19"/>
        <v>-</v>
      </c>
    </row>
    <row r="85" spans="2:24" s="1" customFormat="1" ht="12.75" customHeight="1" x14ac:dyDescent="0.3">
      <c r="B85" s="287" t="s">
        <v>229</v>
      </c>
      <c r="C85" s="355" t="s">
        <v>230</v>
      </c>
      <c r="D85" s="396">
        <f>SUM('Forma 10'!$F$82,'Forma 10'!$H$82)</f>
        <v>0</v>
      </c>
      <c r="E85" s="397">
        <f t="shared" si="28"/>
        <v>0</v>
      </c>
      <c r="F85" s="308">
        <f t="shared" si="29"/>
        <v>0</v>
      </c>
      <c r="G85" s="398">
        <f t="shared" si="30"/>
        <v>0</v>
      </c>
      <c r="H85" s="396">
        <f t="shared" si="31"/>
        <v>0</v>
      </c>
      <c r="I85" s="399"/>
      <c r="J85" s="400"/>
      <c r="K85" s="401"/>
      <c r="L85" s="396">
        <f t="shared" si="32"/>
        <v>0</v>
      </c>
      <c r="M85" s="399"/>
      <c r="N85" s="400"/>
      <c r="O85" s="401"/>
      <c r="P85" s="396">
        <f t="shared" si="33"/>
        <v>0</v>
      </c>
      <c r="Q85" s="399"/>
      <c r="R85" s="400"/>
      <c r="S85" s="401"/>
      <c r="W85" s="339">
        <f t="shared" ref="W85:W116" si="34">D85-SUM(E85:G85)</f>
        <v>0</v>
      </c>
      <c r="X85" s="340" t="str">
        <f t="shared" ref="X85:X116" si="35">IF(W85&gt;0.5,"Prašome paskirstyti likusias sąnaudas",IF(W85&lt;-0.5,"Paskirstėte daugiau sąnaudų negu yra priskirta šiam pogrupiui","-"))</f>
        <v>-</v>
      </c>
    </row>
    <row r="86" spans="2:24" s="1" customFormat="1" ht="12.75" customHeight="1" x14ac:dyDescent="0.3">
      <c r="B86" s="287" t="s">
        <v>231</v>
      </c>
      <c r="C86" s="355" t="s">
        <v>232</v>
      </c>
      <c r="D86" s="396">
        <f>SUM('Forma 10'!$F$83,'Forma 10'!$H$83)</f>
        <v>0</v>
      </c>
      <c r="E86" s="397">
        <f t="shared" si="28"/>
        <v>0</v>
      </c>
      <c r="F86" s="308">
        <f t="shared" si="29"/>
        <v>0</v>
      </c>
      <c r="G86" s="398">
        <f t="shared" si="30"/>
        <v>0</v>
      </c>
      <c r="H86" s="396">
        <f t="shared" si="31"/>
        <v>0</v>
      </c>
      <c r="I86" s="399"/>
      <c r="J86" s="400"/>
      <c r="K86" s="401"/>
      <c r="L86" s="396">
        <f t="shared" si="32"/>
        <v>0</v>
      </c>
      <c r="M86" s="399"/>
      <c r="N86" s="400"/>
      <c r="O86" s="401"/>
      <c r="P86" s="396">
        <f t="shared" si="33"/>
        <v>0</v>
      </c>
      <c r="Q86" s="399"/>
      <c r="R86" s="400"/>
      <c r="S86" s="401"/>
      <c r="W86" s="339">
        <f t="shared" si="34"/>
        <v>0</v>
      </c>
      <c r="X86" s="340" t="str">
        <f t="shared" si="35"/>
        <v>-</v>
      </c>
    </row>
    <row r="87" spans="2:24" s="1" customFormat="1" ht="12.75" customHeight="1" x14ac:dyDescent="0.3">
      <c r="B87" s="287" t="s">
        <v>233</v>
      </c>
      <c r="C87" s="355" t="s">
        <v>234</v>
      </c>
      <c r="D87" s="396">
        <f>SUM('Forma 10'!$F$84,'Forma 10'!$H$84)</f>
        <v>0</v>
      </c>
      <c r="E87" s="397">
        <f t="shared" si="28"/>
        <v>0</v>
      </c>
      <c r="F87" s="308">
        <f t="shared" si="29"/>
        <v>0</v>
      </c>
      <c r="G87" s="398">
        <f t="shared" si="30"/>
        <v>0</v>
      </c>
      <c r="H87" s="396">
        <f t="shared" si="31"/>
        <v>0</v>
      </c>
      <c r="I87" s="399"/>
      <c r="J87" s="400"/>
      <c r="K87" s="401"/>
      <c r="L87" s="396">
        <f t="shared" si="32"/>
        <v>0</v>
      </c>
      <c r="M87" s="399"/>
      <c r="N87" s="400"/>
      <c r="O87" s="401"/>
      <c r="P87" s="396">
        <f t="shared" si="33"/>
        <v>0</v>
      </c>
      <c r="Q87" s="399"/>
      <c r="R87" s="400"/>
      <c r="S87" s="401"/>
      <c r="W87" s="339">
        <f t="shared" si="34"/>
        <v>0</v>
      </c>
      <c r="X87" s="340" t="str">
        <f t="shared" si="35"/>
        <v>-</v>
      </c>
    </row>
    <row r="88" spans="2:24" s="1" customFormat="1" ht="12.75" customHeight="1" x14ac:dyDescent="0.3">
      <c r="B88" s="287" t="s">
        <v>235</v>
      </c>
      <c r="C88" s="355" t="s">
        <v>236</v>
      </c>
      <c r="D88" s="396">
        <f>SUM('Forma 10'!$F$85,'Forma 10'!$H$85)</f>
        <v>0</v>
      </c>
      <c r="E88" s="397">
        <f t="shared" si="28"/>
        <v>0</v>
      </c>
      <c r="F88" s="308">
        <f t="shared" si="29"/>
        <v>0</v>
      </c>
      <c r="G88" s="398">
        <f t="shared" si="30"/>
        <v>0</v>
      </c>
      <c r="H88" s="396">
        <f t="shared" si="31"/>
        <v>0</v>
      </c>
      <c r="I88" s="399"/>
      <c r="J88" s="400"/>
      <c r="K88" s="401"/>
      <c r="L88" s="396">
        <f t="shared" si="32"/>
        <v>0</v>
      </c>
      <c r="M88" s="399"/>
      <c r="N88" s="400"/>
      <c r="O88" s="401"/>
      <c r="P88" s="396">
        <f t="shared" si="33"/>
        <v>0</v>
      </c>
      <c r="Q88" s="399"/>
      <c r="R88" s="400"/>
      <c r="S88" s="401"/>
      <c r="W88" s="339">
        <f t="shared" si="34"/>
        <v>0</v>
      </c>
      <c r="X88" s="340" t="str">
        <f t="shared" si="35"/>
        <v>-</v>
      </c>
    </row>
    <row r="89" spans="2:24" s="1" customFormat="1" ht="24.75" customHeight="1" x14ac:dyDescent="0.3">
      <c r="B89" s="287" t="s">
        <v>237</v>
      </c>
      <c r="C89" s="355" t="s">
        <v>238</v>
      </c>
      <c r="D89" s="396">
        <f>SUM('Forma 10'!$F$86,'Forma 10'!$H$86)</f>
        <v>0</v>
      </c>
      <c r="E89" s="397">
        <f t="shared" si="28"/>
        <v>0</v>
      </c>
      <c r="F89" s="308">
        <f t="shared" si="29"/>
        <v>0</v>
      </c>
      <c r="G89" s="398">
        <f t="shared" si="30"/>
        <v>0</v>
      </c>
      <c r="H89" s="396">
        <f t="shared" si="31"/>
        <v>0</v>
      </c>
      <c r="I89" s="399"/>
      <c r="J89" s="400"/>
      <c r="K89" s="401"/>
      <c r="L89" s="396">
        <f t="shared" si="32"/>
        <v>0</v>
      </c>
      <c r="M89" s="399"/>
      <c r="N89" s="400"/>
      <c r="O89" s="401"/>
      <c r="P89" s="396">
        <f t="shared" si="33"/>
        <v>0</v>
      </c>
      <c r="Q89" s="399"/>
      <c r="R89" s="400"/>
      <c r="S89" s="401"/>
      <c r="W89" s="339">
        <f t="shared" si="34"/>
        <v>0</v>
      </c>
      <c r="X89" s="340" t="str">
        <f t="shared" si="35"/>
        <v>-</v>
      </c>
    </row>
    <row r="90" spans="2:24" s="1" customFormat="1" ht="24.75" customHeight="1" x14ac:dyDescent="0.3">
      <c r="B90" s="287" t="s">
        <v>239</v>
      </c>
      <c r="C90" s="355" t="s">
        <v>240</v>
      </c>
      <c r="D90" s="396">
        <f>SUM('Forma 10'!$F$87,'Forma 10'!$H$87)</f>
        <v>0</v>
      </c>
      <c r="E90" s="397">
        <f t="shared" si="28"/>
        <v>0</v>
      </c>
      <c r="F90" s="308">
        <f t="shared" si="29"/>
        <v>0</v>
      </c>
      <c r="G90" s="398">
        <f t="shared" si="30"/>
        <v>0</v>
      </c>
      <c r="H90" s="396">
        <f t="shared" si="31"/>
        <v>0</v>
      </c>
      <c r="I90" s="399"/>
      <c r="J90" s="400"/>
      <c r="K90" s="401"/>
      <c r="L90" s="396">
        <f t="shared" si="32"/>
        <v>0</v>
      </c>
      <c r="M90" s="399"/>
      <c r="N90" s="400"/>
      <c r="O90" s="401"/>
      <c r="P90" s="396">
        <f t="shared" si="33"/>
        <v>0</v>
      </c>
      <c r="Q90" s="399"/>
      <c r="R90" s="400"/>
      <c r="S90" s="401"/>
      <c r="W90" s="339">
        <f t="shared" si="34"/>
        <v>0</v>
      </c>
      <c r="X90" s="340" t="str">
        <f t="shared" si="35"/>
        <v>-</v>
      </c>
    </row>
    <row r="91" spans="2:24" s="1" customFormat="1" ht="14.4" x14ac:dyDescent="0.3">
      <c r="B91" s="287" t="s">
        <v>241</v>
      </c>
      <c r="C91" s="355" t="s">
        <v>242</v>
      </c>
      <c r="D91" s="396">
        <f>SUM('Forma 10'!$F$88,'Forma 10'!$H$88)</f>
        <v>0</v>
      </c>
      <c r="E91" s="397">
        <f t="shared" si="28"/>
        <v>0</v>
      </c>
      <c r="F91" s="308">
        <f t="shared" si="29"/>
        <v>0</v>
      </c>
      <c r="G91" s="398">
        <f t="shared" si="30"/>
        <v>0</v>
      </c>
      <c r="H91" s="396">
        <f t="shared" si="31"/>
        <v>0</v>
      </c>
      <c r="I91" s="399"/>
      <c r="J91" s="400"/>
      <c r="K91" s="401"/>
      <c r="L91" s="396">
        <f t="shared" si="32"/>
        <v>0</v>
      </c>
      <c r="M91" s="399"/>
      <c r="N91" s="400"/>
      <c r="O91" s="401"/>
      <c r="P91" s="396">
        <f t="shared" si="33"/>
        <v>0</v>
      </c>
      <c r="Q91" s="399"/>
      <c r="R91" s="400"/>
      <c r="S91" s="401"/>
      <c r="W91" s="339">
        <f t="shared" si="34"/>
        <v>0</v>
      </c>
      <c r="X91" s="340" t="str">
        <f t="shared" si="35"/>
        <v>-</v>
      </c>
    </row>
    <row r="92" spans="2:24" s="1" customFormat="1" ht="14.4" x14ac:dyDescent="0.3">
      <c r="B92" s="287" t="s">
        <v>243</v>
      </c>
      <c r="C92" s="355" t="s">
        <v>244</v>
      </c>
      <c r="D92" s="396">
        <f>SUM('Forma 10'!$F$89,'Forma 10'!$H$89)</f>
        <v>0</v>
      </c>
      <c r="E92" s="397">
        <f t="shared" si="28"/>
        <v>0</v>
      </c>
      <c r="F92" s="308">
        <f t="shared" si="29"/>
        <v>0</v>
      </c>
      <c r="G92" s="398">
        <f t="shared" si="30"/>
        <v>0</v>
      </c>
      <c r="H92" s="396">
        <f t="shared" si="31"/>
        <v>0</v>
      </c>
      <c r="I92" s="399"/>
      <c r="J92" s="400"/>
      <c r="K92" s="401"/>
      <c r="L92" s="396">
        <f t="shared" si="32"/>
        <v>0</v>
      </c>
      <c r="M92" s="399"/>
      <c r="N92" s="400"/>
      <c r="O92" s="401"/>
      <c r="P92" s="396">
        <f t="shared" si="33"/>
        <v>0</v>
      </c>
      <c r="Q92" s="399"/>
      <c r="R92" s="400"/>
      <c r="S92" s="401"/>
      <c r="W92" s="339">
        <f t="shared" si="34"/>
        <v>0</v>
      </c>
      <c r="X92" s="340" t="str">
        <f t="shared" si="35"/>
        <v>-</v>
      </c>
    </row>
    <row r="93" spans="2:24" s="1" customFormat="1" ht="14.4" x14ac:dyDescent="0.3">
      <c r="B93" s="287" t="s">
        <v>245</v>
      </c>
      <c r="C93" s="355" t="s">
        <v>246</v>
      </c>
      <c r="D93" s="396">
        <f>SUM('Forma 10'!$F$90,'Forma 10'!$H$90)</f>
        <v>0</v>
      </c>
      <c r="E93" s="397">
        <f t="shared" si="28"/>
        <v>0</v>
      </c>
      <c r="F93" s="308">
        <f t="shared" si="29"/>
        <v>0</v>
      </c>
      <c r="G93" s="398">
        <f t="shared" si="30"/>
        <v>0</v>
      </c>
      <c r="H93" s="396">
        <f t="shared" si="31"/>
        <v>0</v>
      </c>
      <c r="I93" s="399"/>
      <c r="J93" s="400"/>
      <c r="K93" s="401"/>
      <c r="L93" s="396">
        <f t="shared" si="32"/>
        <v>0</v>
      </c>
      <c r="M93" s="399"/>
      <c r="N93" s="400"/>
      <c r="O93" s="401"/>
      <c r="P93" s="396">
        <f t="shared" si="33"/>
        <v>0</v>
      </c>
      <c r="Q93" s="399"/>
      <c r="R93" s="400"/>
      <c r="S93" s="401"/>
      <c r="W93" s="339">
        <f t="shared" si="34"/>
        <v>0</v>
      </c>
      <c r="X93" s="340" t="str">
        <f t="shared" si="35"/>
        <v>-</v>
      </c>
    </row>
    <row r="94" spans="2:24" s="1" customFormat="1" ht="14.4" x14ac:dyDescent="0.3">
      <c r="B94" s="287" t="s">
        <v>247</v>
      </c>
      <c r="C94" s="355" t="s">
        <v>248</v>
      </c>
      <c r="D94" s="396">
        <f>SUM('Forma 10'!$F$91,'Forma 10'!$H$91)</f>
        <v>0</v>
      </c>
      <c r="E94" s="397">
        <f t="shared" si="28"/>
        <v>0</v>
      </c>
      <c r="F94" s="308">
        <f t="shared" si="29"/>
        <v>0</v>
      </c>
      <c r="G94" s="398">
        <f t="shared" si="30"/>
        <v>0</v>
      </c>
      <c r="H94" s="396">
        <f t="shared" si="31"/>
        <v>0</v>
      </c>
      <c r="I94" s="399"/>
      <c r="J94" s="400"/>
      <c r="K94" s="401"/>
      <c r="L94" s="396">
        <f t="shared" si="32"/>
        <v>0</v>
      </c>
      <c r="M94" s="399"/>
      <c r="N94" s="400"/>
      <c r="O94" s="401"/>
      <c r="P94" s="396">
        <f t="shared" si="33"/>
        <v>0</v>
      </c>
      <c r="Q94" s="399"/>
      <c r="R94" s="400"/>
      <c r="S94" s="401"/>
      <c r="W94" s="339">
        <f t="shared" si="34"/>
        <v>0</v>
      </c>
      <c r="X94" s="340" t="str">
        <f t="shared" si="35"/>
        <v>-</v>
      </c>
    </row>
    <row r="95" spans="2:24" s="1" customFormat="1" ht="14.4" x14ac:dyDescent="0.3">
      <c r="B95" s="271" t="s">
        <v>249</v>
      </c>
      <c r="C95" s="356" t="s">
        <v>250</v>
      </c>
      <c r="D95" s="406">
        <f>SUM('Forma 10'!$F$92,'Forma 10'!$H$92)</f>
        <v>0</v>
      </c>
      <c r="E95" s="407">
        <f t="shared" ref="E95:S95" si="36">SUM(E96:E121)</f>
        <v>0</v>
      </c>
      <c r="F95" s="308">
        <f t="shared" si="36"/>
        <v>0</v>
      </c>
      <c r="G95" s="398">
        <f t="shared" si="36"/>
        <v>0</v>
      </c>
      <c r="H95" s="406">
        <f t="shared" si="36"/>
        <v>0</v>
      </c>
      <c r="I95" s="409">
        <f t="shared" si="36"/>
        <v>0</v>
      </c>
      <c r="J95" s="410">
        <f t="shared" si="36"/>
        <v>0</v>
      </c>
      <c r="K95" s="411">
        <f t="shared" si="36"/>
        <v>0</v>
      </c>
      <c r="L95" s="406">
        <f t="shared" si="36"/>
        <v>0</v>
      </c>
      <c r="M95" s="409">
        <f t="shared" si="36"/>
        <v>0</v>
      </c>
      <c r="N95" s="410">
        <f t="shared" si="36"/>
        <v>0</v>
      </c>
      <c r="O95" s="411">
        <f t="shared" si="36"/>
        <v>0</v>
      </c>
      <c r="P95" s="406">
        <f t="shared" si="36"/>
        <v>0</v>
      </c>
      <c r="Q95" s="409">
        <f t="shared" si="36"/>
        <v>0</v>
      </c>
      <c r="R95" s="410">
        <f t="shared" si="36"/>
        <v>0</v>
      </c>
      <c r="S95" s="411">
        <f t="shared" si="36"/>
        <v>0</v>
      </c>
      <c r="W95" s="339">
        <f t="shared" si="34"/>
        <v>0</v>
      </c>
      <c r="X95" s="340" t="str">
        <f t="shared" si="35"/>
        <v>-</v>
      </c>
    </row>
    <row r="96" spans="2:24" s="1" customFormat="1" ht="14.4" x14ac:dyDescent="0.3">
      <c r="B96" s="260" t="s">
        <v>251</v>
      </c>
      <c r="C96" s="355" t="s">
        <v>252</v>
      </c>
      <c r="D96" s="396">
        <f>SUM('Forma 10'!$F$93,'Forma 10'!$H$93)</f>
        <v>0</v>
      </c>
      <c r="E96" s="397">
        <f t="shared" ref="E96:E121" si="37">SUM(I96,M96,Q96)</f>
        <v>0</v>
      </c>
      <c r="F96" s="308">
        <f t="shared" ref="F96:F121" si="38">SUM(J96,N96,R96)</f>
        <v>0</v>
      </c>
      <c r="G96" s="398">
        <f t="shared" ref="G96:G121" si="39">SUM(K96,O96,S96)</f>
        <v>0</v>
      </c>
      <c r="H96" s="396">
        <f t="shared" ref="H96:H121" si="40">SUM(I96:K96)</f>
        <v>0</v>
      </c>
      <c r="I96" s="399"/>
      <c r="J96" s="400"/>
      <c r="K96" s="401"/>
      <c r="L96" s="396">
        <f t="shared" ref="L96:L121" si="41">SUM(M96:O96)</f>
        <v>0</v>
      </c>
      <c r="M96" s="399"/>
      <c r="N96" s="400"/>
      <c r="O96" s="401"/>
      <c r="P96" s="396">
        <f t="shared" ref="P96:P121" si="42">SUM(Q96:S96)</f>
        <v>0</v>
      </c>
      <c r="Q96" s="399"/>
      <c r="R96" s="400"/>
      <c r="S96" s="401"/>
      <c r="W96" s="339">
        <f t="shared" si="34"/>
        <v>0</v>
      </c>
      <c r="X96" s="340" t="str">
        <f t="shared" si="35"/>
        <v>-</v>
      </c>
    </row>
    <row r="97" spans="2:24" s="1" customFormat="1" ht="14.4" x14ac:dyDescent="0.3">
      <c r="B97" s="260" t="s">
        <v>253</v>
      </c>
      <c r="C97" s="355" t="s">
        <v>254</v>
      </c>
      <c r="D97" s="396">
        <f>SUM('Forma 10'!$F$94,'Forma 10'!$H$94)</f>
        <v>0</v>
      </c>
      <c r="E97" s="397">
        <f t="shared" si="37"/>
        <v>0</v>
      </c>
      <c r="F97" s="308">
        <f t="shared" si="38"/>
        <v>0</v>
      </c>
      <c r="G97" s="398">
        <f t="shared" si="39"/>
        <v>0</v>
      </c>
      <c r="H97" s="396">
        <f t="shared" si="40"/>
        <v>0</v>
      </c>
      <c r="I97" s="399"/>
      <c r="J97" s="400"/>
      <c r="K97" s="401"/>
      <c r="L97" s="396">
        <f t="shared" si="41"/>
        <v>0</v>
      </c>
      <c r="M97" s="399"/>
      <c r="N97" s="400"/>
      <c r="O97" s="401"/>
      <c r="P97" s="396">
        <f t="shared" si="42"/>
        <v>0</v>
      </c>
      <c r="Q97" s="399"/>
      <c r="R97" s="400"/>
      <c r="S97" s="401"/>
      <c r="W97" s="339">
        <f t="shared" si="34"/>
        <v>0</v>
      </c>
      <c r="X97" s="340" t="str">
        <f t="shared" si="35"/>
        <v>-</v>
      </c>
    </row>
    <row r="98" spans="2:24" s="1" customFormat="1" ht="14.4" x14ac:dyDescent="0.3">
      <c r="B98" s="260" t="s">
        <v>255</v>
      </c>
      <c r="C98" s="355" t="s">
        <v>256</v>
      </c>
      <c r="D98" s="396">
        <f>SUM('Forma 10'!$F$95,'Forma 10'!$H$95)</f>
        <v>0</v>
      </c>
      <c r="E98" s="397">
        <f t="shared" si="37"/>
        <v>0</v>
      </c>
      <c r="F98" s="308">
        <f t="shared" si="38"/>
        <v>0</v>
      </c>
      <c r="G98" s="398">
        <f t="shared" si="39"/>
        <v>0</v>
      </c>
      <c r="H98" s="396">
        <f t="shared" si="40"/>
        <v>0</v>
      </c>
      <c r="I98" s="399"/>
      <c r="J98" s="400"/>
      <c r="K98" s="401"/>
      <c r="L98" s="396">
        <f t="shared" si="41"/>
        <v>0</v>
      </c>
      <c r="M98" s="399"/>
      <c r="N98" s="400"/>
      <c r="O98" s="401"/>
      <c r="P98" s="396">
        <f t="shared" si="42"/>
        <v>0</v>
      </c>
      <c r="Q98" s="399"/>
      <c r="R98" s="400"/>
      <c r="S98" s="401"/>
      <c r="W98" s="339">
        <f t="shared" si="34"/>
        <v>0</v>
      </c>
      <c r="X98" s="340" t="str">
        <f t="shared" si="35"/>
        <v>-</v>
      </c>
    </row>
    <row r="99" spans="2:24" s="1" customFormat="1" ht="14.4" x14ac:dyDescent="0.3">
      <c r="B99" s="260" t="s">
        <v>257</v>
      </c>
      <c r="C99" s="355" t="s">
        <v>258</v>
      </c>
      <c r="D99" s="396">
        <f>SUM('Forma 10'!$F$96,'Forma 10'!$H$96)</f>
        <v>0</v>
      </c>
      <c r="E99" s="397">
        <f t="shared" si="37"/>
        <v>0</v>
      </c>
      <c r="F99" s="308">
        <f t="shared" si="38"/>
        <v>0</v>
      </c>
      <c r="G99" s="398">
        <f t="shared" si="39"/>
        <v>0</v>
      </c>
      <c r="H99" s="396">
        <f t="shared" si="40"/>
        <v>0</v>
      </c>
      <c r="I99" s="399"/>
      <c r="J99" s="400"/>
      <c r="K99" s="401"/>
      <c r="L99" s="396">
        <f t="shared" si="41"/>
        <v>0</v>
      </c>
      <c r="M99" s="399"/>
      <c r="N99" s="400"/>
      <c r="O99" s="401"/>
      <c r="P99" s="396">
        <f t="shared" si="42"/>
        <v>0</v>
      </c>
      <c r="Q99" s="399"/>
      <c r="R99" s="400"/>
      <c r="S99" s="401"/>
      <c r="W99" s="339">
        <f t="shared" si="34"/>
        <v>0</v>
      </c>
      <c r="X99" s="340" t="str">
        <f t="shared" si="35"/>
        <v>-</v>
      </c>
    </row>
    <row r="100" spans="2:24" s="1" customFormat="1" ht="14.4" x14ac:dyDescent="0.3">
      <c r="B100" s="260" t="s">
        <v>259</v>
      </c>
      <c r="C100" s="355" t="s">
        <v>260</v>
      </c>
      <c r="D100" s="396">
        <f>SUM('Forma 10'!$F$97,'Forma 10'!$H$97)</f>
        <v>0</v>
      </c>
      <c r="E100" s="397">
        <f t="shared" si="37"/>
        <v>0</v>
      </c>
      <c r="F100" s="308">
        <f t="shared" si="38"/>
        <v>0</v>
      </c>
      <c r="G100" s="398">
        <f t="shared" si="39"/>
        <v>0</v>
      </c>
      <c r="H100" s="396">
        <f t="shared" si="40"/>
        <v>0</v>
      </c>
      <c r="I100" s="399"/>
      <c r="J100" s="400"/>
      <c r="K100" s="401"/>
      <c r="L100" s="396">
        <f t="shared" si="41"/>
        <v>0</v>
      </c>
      <c r="M100" s="399"/>
      <c r="N100" s="400"/>
      <c r="O100" s="401"/>
      <c r="P100" s="396">
        <f t="shared" si="42"/>
        <v>0</v>
      </c>
      <c r="Q100" s="399"/>
      <c r="R100" s="400"/>
      <c r="S100" s="401"/>
      <c r="W100" s="339">
        <f t="shared" si="34"/>
        <v>0</v>
      </c>
      <c r="X100" s="340" t="str">
        <f t="shared" si="35"/>
        <v>-</v>
      </c>
    </row>
    <row r="101" spans="2:24" s="1" customFormat="1" ht="14.4" x14ac:dyDescent="0.3">
      <c r="B101" s="260" t="s">
        <v>261</v>
      </c>
      <c r="C101" s="355" t="s">
        <v>262</v>
      </c>
      <c r="D101" s="396">
        <f>SUM('Forma 10'!$F$98,'Forma 10'!$H$98)</f>
        <v>0</v>
      </c>
      <c r="E101" s="397">
        <f t="shared" si="37"/>
        <v>0</v>
      </c>
      <c r="F101" s="308">
        <f t="shared" si="38"/>
        <v>0</v>
      </c>
      <c r="G101" s="398">
        <f t="shared" si="39"/>
        <v>0</v>
      </c>
      <c r="H101" s="396">
        <f t="shared" si="40"/>
        <v>0</v>
      </c>
      <c r="I101" s="399"/>
      <c r="J101" s="400"/>
      <c r="K101" s="401"/>
      <c r="L101" s="396">
        <f t="shared" si="41"/>
        <v>0</v>
      </c>
      <c r="M101" s="399"/>
      <c r="N101" s="400"/>
      <c r="O101" s="401"/>
      <c r="P101" s="396">
        <f t="shared" si="42"/>
        <v>0</v>
      </c>
      <c r="Q101" s="399"/>
      <c r="R101" s="400"/>
      <c r="S101" s="401"/>
      <c r="W101" s="339">
        <f t="shared" si="34"/>
        <v>0</v>
      </c>
      <c r="X101" s="340" t="str">
        <f t="shared" si="35"/>
        <v>-</v>
      </c>
    </row>
    <row r="102" spans="2:24" s="1" customFormat="1" ht="14.4" x14ac:dyDescent="0.3">
      <c r="B102" s="260" t="s">
        <v>263</v>
      </c>
      <c r="C102" s="355" t="s">
        <v>264</v>
      </c>
      <c r="D102" s="396">
        <f>SUM('Forma 10'!$F$99,'Forma 10'!$H$99)</f>
        <v>0</v>
      </c>
      <c r="E102" s="397">
        <f t="shared" si="37"/>
        <v>0</v>
      </c>
      <c r="F102" s="308">
        <f t="shared" si="38"/>
        <v>0</v>
      </c>
      <c r="G102" s="398">
        <f t="shared" si="39"/>
        <v>0</v>
      </c>
      <c r="H102" s="396">
        <f t="shared" si="40"/>
        <v>0</v>
      </c>
      <c r="I102" s="399"/>
      <c r="J102" s="400"/>
      <c r="K102" s="401"/>
      <c r="L102" s="396">
        <f t="shared" si="41"/>
        <v>0</v>
      </c>
      <c r="M102" s="399"/>
      <c r="N102" s="400"/>
      <c r="O102" s="401"/>
      <c r="P102" s="396">
        <f t="shared" si="42"/>
        <v>0</v>
      </c>
      <c r="Q102" s="399"/>
      <c r="R102" s="400"/>
      <c r="S102" s="401"/>
      <c r="W102" s="339">
        <f t="shared" si="34"/>
        <v>0</v>
      </c>
      <c r="X102" s="340" t="str">
        <f t="shared" si="35"/>
        <v>-</v>
      </c>
    </row>
    <row r="103" spans="2:24" s="1" customFormat="1" ht="14.4" x14ac:dyDescent="0.3">
      <c r="B103" s="260" t="s">
        <v>265</v>
      </c>
      <c r="C103" s="355" t="s">
        <v>266</v>
      </c>
      <c r="D103" s="396">
        <f>SUM('Forma 10'!$F$100,'Forma 10'!$H$100)</f>
        <v>0</v>
      </c>
      <c r="E103" s="397">
        <f t="shared" si="37"/>
        <v>0</v>
      </c>
      <c r="F103" s="308">
        <f t="shared" si="38"/>
        <v>0</v>
      </c>
      <c r="G103" s="398">
        <f t="shared" si="39"/>
        <v>0</v>
      </c>
      <c r="H103" s="396">
        <f t="shared" si="40"/>
        <v>0</v>
      </c>
      <c r="I103" s="399"/>
      <c r="J103" s="400"/>
      <c r="K103" s="401"/>
      <c r="L103" s="396">
        <f t="shared" si="41"/>
        <v>0</v>
      </c>
      <c r="M103" s="399"/>
      <c r="N103" s="400"/>
      <c r="O103" s="401"/>
      <c r="P103" s="396">
        <f t="shared" si="42"/>
        <v>0</v>
      </c>
      <c r="Q103" s="399"/>
      <c r="R103" s="400"/>
      <c r="S103" s="401"/>
      <c r="W103" s="339">
        <f t="shared" si="34"/>
        <v>0</v>
      </c>
      <c r="X103" s="340" t="str">
        <f t="shared" si="35"/>
        <v>-</v>
      </c>
    </row>
    <row r="104" spans="2:24" s="1" customFormat="1" ht="14.4" x14ac:dyDescent="0.3">
      <c r="B104" s="260" t="s">
        <v>267</v>
      </c>
      <c r="C104" s="355" t="s">
        <v>268</v>
      </c>
      <c r="D104" s="396">
        <f>SUM('Forma 10'!$F$101,'Forma 10'!$H$101)</f>
        <v>0</v>
      </c>
      <c r="E104" s="397">
        <f t="shared" si="37"/>
        <v>0</v>
      </c>
      <c r="F104" s="308">
        <f t="shared" si="38"/>
        <v>0</v>
      </c>
      <c r="G104" s="398">
        <f t="shared" si="39"/>
        <v>0</v>
      </c>
      <c r="H104" s="396">
        <f t="shared" si="40"/>
        <v>0</v>
      </c>
      <c r="I104" s="399"/>
      <c r="J104" s="400"/>
      <c r="K104" s="401"/>
      <c r="L104" s="396">
        <f t="shared" si="41"/>
        <v>0</v>
      </c>
      <c r="M104" s="399"/>
      <c r="N104" s="400"/>
      <c r="O104" s="401"/>
      <c r="P104" s="396">
        <f t="shared" si="42"/>
        <v>0</v>
      </c>
      <c r="Q104" s="399"/>
      <c r="R104" s="400"/>
      <c r="S104" s="401"/>
      <c r="W104" s="339">
        <f t="shared" si="34"/>
        <v>0</v>
      </c>
      <c r="X104" s="340" t="str">
        <f t="shared" si="35"/>
        <v>-</v>
      </c>
    </row>
    <row r="105" spans="2:24" s="1" customFormat="1" ht="14.4" x14ac:dyDescent="0.3">
      <c r="B105" s="260" t="s">
        <v>269</v>
      </c>
      <c r="C105" s="355" t="s">
        <v>270</v>
      </c>
      <c r="D105" s="396">
        <f>SUM('Forma 10'!$F$102,'Forma 10'!$H$102)</f>
        <v>0</v>
      </c>
      <c r="E105" s="397">
        <f t="shared" si="37"/>
        <v>0</v>
      </c>
      <c r="F105" s="308">
        <f t="shared" si="38"/>
        <v>0</v>
      </c>
      <c r="G105" s="398">
        <f t="shared" si="39"/>
        <v>0</v>
      </c>
      <c r="H105" s="396">
        <f t="shared" si="40"/>
        <v>0</v>
      </c>
      <c r="I105" s="399"/>
      <c r="J105" s="400"/>
      <c r="K105" s="401"/>
      <c r="L105" s="396">
        <f t="shared" si="41"/>
        <v>0</v>
      </c>
      <c r="M105" s="399"/>
      <c r="N105" s="400"/>
      <c r="O105" s="401"/>
      <c r="P105" s="396">
        <f t="shared" si="42"/>
        <v>0</v>
      </c>
      <c r="Q105" s="399"/>
      <c r="R105" s="400"/>
      <c r="S105" s="401"/>
      <c r="W105" s="339">
        <f t="shared" si="34"/>
        <v>0</v>
      </c>
      <c r="X105" s="340" t="str">
        <f t="shared" si="35"/>
        <v>-</v>
      </c>
    </row>
    <row r="106" spans="2:24" s="1" customFormat="1" ht="14.4" x14ac:dyDescent="0.3">
      <c r="B106" s="260" t="s">
        <v>271</v>
      </c>
      <c r="C106" s="355" t="s">
        <v>93</v>
      </c>
      <c r="D106" s="396">
        <f>SUM('Forma 10'!$F$103,'Forma 10'!$H$103)</f>
        <v>0</v>
      </c>
      <c r="E106" s="397">
        <f t="shared" si="37"/>
        <v>0</v>
      </c>
      <c r="F106" s="308">
        <f t="shared" si="38"/>
        <v>0</v>
      </c>
      <c r="G106" s="398">
        <f t="shared" si="39"/>
        <v>0</v>
      </c>
      <c r="H106" s="396">
        <f t="shared" si="40"/>
        <v>0</v>
      </c>
      <c r="I106" s="399"/>
      <c r="J106" s="400"/>
      <c r="K106" s="401"/>
      <c r="L106" s="396">
        <f t="shared" si="41"/>
        <v>0</v>
      </c>
      <c r="M106" s="399"/>
      <c r="N106" s="400"/>
      <c r="O106" s="401"/>
      <c r="P106" s="396">
        <f t="shared" si="42"/>
        <v>0</v>
      </c>
      <c r="Q106" s="399"/>
      <c r="R106" s="400"/>
      <c r="S106" s="401"/>
      <c r="W106" s="339">
        <f t="shared" si="34"/>
        <v>0</v>
      </c>
      <c r="X106" s="340" t="str">
        <f t="shared" si="35"/>
        <v>-</v>
      </c>
    </row>
    <row r="107" spans="2:24" s="1" customFormat="1" ht="12.75" customHeight="1" x14ac:dyDescent="0.3">
      <c r="B107" s="287" t="s">
        <v>272</v>
      </c>
      <c r="C107" s="355" t="s">
        <v>95</v>
      </c>
      <c r="D107" s="396">
        <f>SUM('Forma 10'!$F$104,'Forma 10'!$H$104)</f>
        <v>0</v>
      </c>
      <c r="E107" s="397">
        <f t="shared" si="37"/>
        <v>0</v>
      </c>
      <c r="F107" s="308">
        <f t="shared" si="38"/>
        <v>0</v>
      </c>
      <c r="G107" s="398">
        <f t="shared" si="39"/>
        <v>0</v>
      </c>
      <c r="H107" s="396">
        <f t="shared" si="40"/>
        <v>0</v>
      </c>
      <c r="I107" s="399"/>
      <c r="J107" s="400"/>
      <c r="K107" s="401"/>
      <c r="L107" s="396">
        <f t="shared" si="41"/>
        <v>0</v>
      </c>
      <c r="M107" s="399"/>
      <c r="N107" s="400"/>
      <c r="O107" s="401"/>
      <c r="P107" s="396">
        <f t="shared" si="42"/>
        <v>0</v>
      </c>
      <c r="Q107" s="399"/>
      <c r="R107" s="400"/>
      <c r="S107" s="401"/>
      <c r="W107" s="339">
        <f t="shared" si="34"/>
        <v>0</v>
      </c>
      <c r="X107" s="340" t="str">
        <f t="shared" si="35"/>
        <v>-</v>
      </c>
    </row>
    <row r="108" spans="2:24" s="1" customFormat="1" ht="12.75" customHeight="1" x14ac:dyDescent="0.3">
      <c r="B108" s="287" t="s">
        <v>273</v>
      </c>
      <c r="C108" s="355" t="s">
        <v>274</v>
      </c>
      <c r="D108" s="396">
        <f>SUM('Forma 10'!$F$105,'Forma 10'!$H$105)</f>
        <v>0</v>
      </c>
      <c r="E108" s="397">
        <f t="shared" si="37"/>
        <v>0</v>
      </c>
      <c r="F108" s="308">
        <f t="shared" si="38"/>
        <v>0</v>
      </c>
      <c r="G108" s="398">
        <f t="shared" si="39"/>
        <v>0</v>
      </c>
      <c r="H108" s="396">
        <f t="shared" si="40"/>
        <v>0</v>
      </c>
      <c r="I108" s="399"/>
      <c r="J108" s="400"/>
      <c r="K108" s="401"/>
      <c r="L108" s="396">
        <f t="shared" si="41"/>
        <v>0</v>
      </c>
      <c r="M108" s="399"/>
      <c r="N108" s="400"/>
      <c r="O108" s="401"/>
      <c r="P108" s="396">
        <f t="shared" si="42"/>
        <v>0</v>
      </c>
      <c r="Q108" s="399"/>
      <c r="R108" s="400"/>
      <c r="S108" s="401"/>
      <c r="W108" s="339">
        <f t="shared" si="34"/>
        <v>0</v>
      </c>
      <c r="X108" s="340" t="str">
        <f t="shared" si="35"/>
        <v>-</v>
      </c>
    </row>
    <row r="109" spans="2:24" s="1" customFormat="1" ht="12.75" customHeight="1" x14ac:dyDescent="0.3">
      <c r="B109" s="287" t="s">
        <v>275</v>
      </c>
      <c r="C109" s="355" t="s">
        <v>97</v>
      </c>
      <c r="D109" s="396">
        <f>SUM('Forma 10'!$F$106,'Forma 10'!$H$106)</f>
        <v>0</v>
      </c>
      <c r="E109" s="397">
        <f t="shared" si="37"/>
        <v>0</v>
      </c>
      <c r="F109" s="308">
        <f t="shared" si="38"/>
        <v>0</v>
      </c>
      <c r="G109" s="398">
        <f t="shared" si="39"/>
        <v>0</v>
      </c>
      <c r="H109" s="396">
        <f t="shared" si="40"/>
        <v>0</v>
      </c>
      <c r="I109" s="399"/>
      <c r="J109" s="400"/>
      <c r="K109" s="401"/>
      <c r="L109" s="396">
        <f t="shared" si="41"/>
        <v>0</v>
      </c>
      <c r="M109" s="399"/>
      <c r="N109" s="400"/>
      <c r="O109" s="401"/>
      <c r="P109" s="396">
        <f t="shared" si="42"/>
        <v>0</v>
      </c>
      <c r="Q109" s="399"/>
      <c r="R109" s="400"/>
      <c r="S109" s="401"/>
      <c r="W109" s="339">
        <f t="shared" si="34"/>
        <v>0</v>
      </c>
      <c r="X109" s="340" t="str">
        <f t="shared" si="35"/>
        <v>-</v>
      </c>
    </row>
    <row r="110" spans="2:24" s="1" customFormat="1" ht="12.75" customHeight="1" x14ac:dyDescent="0.3">
      <c r="B110" s="287" t="s">
        <v>276</v>
      </c>
      <c r="C110" s="355" t="s">
        <v>277</v>
      </c>
      <c r="D110" s="396">
        <f>SUM('Forma 10'!$F$107,'Forma 10'!$H$107)</f>
        <v>0</v>
      </c>
      <c r="E110" s="397">
        <f t="shared" si="37"/>
        <v>0</v>
      </c>
      <c r="F110" s="308">
        <f t="shared" si="38"/>
        <v>0</v>
      </c>
      <c r="G110" s="398">
        <f t="shared" si="39"/>
        <v>0</v>
      </c>
      <c r="H110" s="396">
        <f t="shared" si="40"/>
        <v>0</v>
      </c>
      <c r="I110" s="399"/>
      <c r="J110" s="400"/>
      <c r="K110" s="401"/>
      <c r="L110" s="396">
        <f t="shared" si="41"/>
        <v>0</v>
      </c>
      <c r="M110" s="399"/>
      <c r="N110" s="400"/>
      <c r="O110" s="401"/>
      <c r="P110" s="396">
        <f t="shared" si="42"/>
        <v>0</v>
      </c>
      <c r="Q110" s="399"/>
      <c r="R110" s="400"/>
      <c r="S110" s="401"/>
      <c r="W110" s="339">
        <f t="shared" si="34"/>
        <v>0</v>
      </c>
      <c r="X110" s="340" t="str">
        <f t="shared" si="35"/>
        <v>-</v>
      </c>
    </row>
    <row r="111" spans="2:24" s="1" customFormat="1" ht="12.75" customHeight="1" x14ac:dyDescent="0.3">
      <c r="B111" s="287" t="s">
        <v>278</v>
      </c>
      <c r="C111" s="355" t="s">
        <v>279</v>
      </c>
      <c r="D111" s="396">
        <f>SUM('Forma 10'!$F$108,'Forma 10'!$H$108)</f>
        <v>0</v>
      </c>
      <c r="E111" s="397">
        <f t="shared" si="37"/>
        <v>0</v>
      </c>
      <c r="F111" s="308">
        <f t="shared" si="38"/>
        <v>0</v>
      </c>
      <c r="G111" s="398">
        <f t="shared" si="39"/>
        <v>0</v>
      </c>
      <c r="H111" s="396">
        <f t="shared" si="40"/>
        <v>0</v>
      </c>
      <c r="I111" s="399"/>
      <c r="J111" s="400"/>
      <c r="K111" s="401"/>
      <c r="L111" s="396">
        <f t="shared" si="41"/>
        <v>0</v>
      </c>
      <c r="M111" s="399"/>
      <c r="N111" s="400"/>
      <c r="O111" s="401"/>
      <c r="P111" s="396">
        <f t="shared" si="42"/>
        <v>0</v>
      </c>
      <c r="Q111" s="399"/>
      <c r="R111" s="400"/>
      <c r="S111" s="401"/>
      <c r="W111" s="339">
        <f t="shared" si="34"/>
        <v>0</v>
      </c>
      <c r="X111" s="340" t="str">
        <f t="shared" si="35"/>
        <v>-</v>
      </c>
    </row>
    <row r="112" spans="2:24" s="1" customFormat="1" ht="25.5" customHeight="1" x14ac:dyDescent="0.3">
      <c r="B112" s="287" t="s">
        <v>280</v>
      </c>
      <c r="C112" s="355" t="s">
        <v>281</v>
      </c>
      <c r="D112" s="396">
        <f>SUM('Forma 10'!$F$109,'Forma 10'!$H$109)</f>
        <v>0</v>
      </c>
      <c r="E112" s="397">
        <f t="shared" si="37"/>
        <v>0</v>
      </c>
      <c r="F112" s="308">
        <f t="shared" si="38"/>
        <v>0</v>
      </c>
      <c r="G112" s="398">
        <f t="shared" si="39"/>
        <v>0</v>
      </c>
      <c r="H112" s="396">
        <f t="shared" si="40"/>
        <v>0</v>
      </c>
      <c r="I112" s="399"/>
      <c r="J112" s="400"/>
      <c r="K112" s="401"/>
      <c r="L112" s="396">
        <f t="shared" si="41"/>
        <v>0</v>
      </c>
      <c r="M112" s="399"/>
      <c r="N112" s="400"/>
      <c r="O112" s="401"/>
      <c r="P112" s="396">
        <f t="shared" si="42"/>
        <v>0</v>
      </c>
      <c r="Q112" s="399"/>
      <c r="R112" s="400"/>
      <c r="S112" s="401"/>
      <c r="W112" s="339">
        <f t="shared" si="34"/>
        <v>0</v>
      </c>
      <c r="X112" s="340" t="str">
        <f t="shared" si="35"/>
        <v>-</v>
      </c>
    </row>
    <row r="113" spans="2:24" s="1" customFormat="1" ht="12.75" customHeight="1" x14ac:dyDescent="0.3">
      <c r="B113" s="287" t="s">
        <v>282</v>
      </c>
      <c r="C113" s="355" t="s">
        <v>283</v>
      </c>
      <c r="D113" s="396">
        <f>SUM('Forma 10'!$F$110,'Forma 10'!$H$110)</f>
        <v>0</v>
      </c>
      <c r="E113" s="397">
        <f t="shared" si="37"/>
        <v>0</v>
      </c>
      <c r="F113" s="308">
        <f t="shared" si="38"/>
        <v>0</v>
      </c>
      <c r="G113" s="398">
        <f t="shared" si="39"/>
        <v>0</v>
      </c>
      <c r="H113" s="396">
        <f t="shared" si="40"/>
        <v>0</v>
      </c>
      <c r="I113" s="399"/>
      <c r="J113" s="400"/>
      <c r="K113" s="401"/>
      <c r="L113" s="396">
        <f t="shared" si="41"/>
        <v>0</v>
      </c>
      <c r="M113" s="399"/>
      <c r="N113" s="400"/>
      <c r="O113" s="401"/>
      <c r="P113" s="396">
        <f t="shared" si="42"/>
        <v>0</v>
      </c>
      <c r="Q113" s="399"/>
      <c r="R113" s="400"/>
      <c r="S113" s="401"/>
      <c r="W113" s="339">
        <f t="shared" si="34"/>
        <v>0</v>
      </c>
      <c r="X113" s="340" t="str">
        <f t="shared" si="35"/>
        <v>-</v>
      </c>
    </row>
    <row r="114" spans="2:24" s="1" customFormat="1" ht="12.75" customHeight="1" x14ac:dyDescent="0.3">
      <c r="B114" s="287" t="s">
        <v>284</v>
      </c>
      <c r="C114" s="355" t="s">
        <v>285</v>
      </c>
      <c r="D114" s="396">
        <f>SUM('Forma 10'!$F$111,'Forma 10'!$H$111)</f>
        <v>0</v>
      </c>
      <c r="E114" s="397">
        <f t="shared" si="37"/>
        <v>0</v>
      </c>
      <c r="F114" s="308">
        <f t="shared" si="38"/>
        <v>0</v>
      </c>
      <c r="G114" s="398">
        <f t="shared" si="39"/>
        <v>0</v>
      </c>
      <c r="H114" s="396">
        <f t="shared" si="40"/>
        <v>0</v>
      </c>
      <c r="I114" s="399"/>
      <c r="J114" s="400"/>
      <c r="K114" s="401"/>
      <c r="L114" s="396">
        <f t="shared" si="41"/>
        <v>0</v>
      </c>
      <c r="M114" s="399"/>
      <c r="N114" s="400"/>
      <c r="O114" s="401"/>
      <c r="P114" s="396">
        <f t="shared" si="42"/>
        <v>0</v>
      </c>
      <c r="Q114" s="399"/>
      <c r="R114" s="400"/>
      <c r="S114" s="401"/>
      <c r="W114" s="339">
        <f t="shared" si="34"/>
        <v>0</v>
      </c>
      <c r="X114" s="340" t="str">
        <f t="shared" si="35"/>
        <v>-</v>
      </c>
    </row>
    <row r="115" spans="2:24" s="1" customFormat="1" ht="12.75" customHeight="1" x14ac:dyDescent="0.3">
      <c r="B115" s="287" t="s">
        <v>286</v>
      </c>
      <c r="C115" s="355" t="s">
        <v>287</v>
      </c>
      <c r="D115" s="396">
        <f>SUM('Forma 10'!$F$112,'Forma 10'!$H$112)</f>
        <v>0</v>
      </c>
      <c r="E115" s="397">
        <f t="shared" si="37"/>
        <v>0</v>
      </c>
      <c r="F115" s="308">
        <f t="shared" si="38"/>
        <v>0</v>
      </c>
      <c r="G115" s="398">
        <f t="shared" si="39"/>
        <v>0</v>
      </c>
      <c r="H115" s="396">
        <f t="shared" si="40"/>
        <v>0</v>
      </c>
      <c r="I115" s="399"/>
      <c r="J115" s="400"/>
      <c r="K115" s="401"/>
      <c r="L115" s="396">
        <f t="shared" si="41"/>
        <v>0</v>
      </c>
      <c r="M115" s="399"/>
      <c r="N115" s="400"/>
      <c r="O115" s="401"/>
      <c r="P115" s="396">
        <f t="shared" si="42"/>
        <v>0</v>
      </c>
      <c r="Q115" s="399"/>
      <c r="R115" s="400"/>
      <c r="S115" s="401"/>
      <c r="W115" s="339">
        <f t="shared" si="34"/>
        <v>0</v>
      </c>
      <c r="X115" s="340" t="str">
        <f t="shared" si="35"/>
        <v>-</v>
      </c>
    </row>
    <row r="116" spans="2:24" s="1" customFormat="1" ht="12.75" customHeight="1" x14ac:dyDescent="0.3">
      <c r="B116" s="361" t="s">
        <v>288</v>
      </c>
      <c r="C116" s="355" t="s">
        <v>289</v>
      </c>
      <c r="D116" s="396">
        <f>SUM('Forma 10'!$F$113,'Forma 10'!$H$113)</f>
        <v>0</v>
      </c>
      <c r="E116" s="397">
        <f t="shared" si="37"/>
        <v>0</v>
      </c>
      <c r="F116" s="308">
        <f t="shared" si="38"/>
        <v>0</v>
      </c>
      <c r="G116" s="398">
        <f t="shared" si="39"/>
        <v>0</v>
      </c>
      <c r="H116" s="396">
        <f t="shared" si="40"/>
        <v>0</v>
      </c>
      <c r="I116" s="399"/>
      <c r="J116" s="400"/>
      <c r="K116" s="401"/>
      <c r="L116" s="396">
        <f t="shared" si="41"/>
        <v>0</v>
      </c>
      <c r="M116" s="399"/>
      <c r="N116" s="400"/>
      <c r="O116" s="401"/>
      <c r="P116" s="396">
        <f t="shared" si="42"/>
        <v>0</v>
      </c>
      <c r="Q116" s="399"/>
      <c r="R116" s="400"/>
      <c r="S116" s="401"/>
      <c r="W116" s="339">
        <f t="shared" si="34"/>
        <v>0</v>
      </c>
      <c r="X116" s="340" t="str">
        <f t="shared" si="35"/>
        <v>-</v>
      </c>
    </row>
    <row r="117" spans="2:24" s="1" customFormat="1" ht="12.75" customHeight="1" x14ac:dyDescent="0.3">
      <c r="B117" s="361" t="s">
        <v>290</v>
      </c>
      <c r="C117" s="355" t="str">
        <f>'Forma 2'!$C$109</f>
        <v/>
      </c>
      <c r="D117" s="396">
        <f>SUM('Forma 10'!$F$114,'Forma 10'!$H$114)</f>
        <v>0</v>
      </c>
      <c r="E117" s="397">
        <f t="shared" si="37"/>
        <v>0</v>
      </c>
      <c r="F117" s="308">
        <f t="shared" si="38"/>
        <v>0</v>
      </c>
      <c r="G117" s="398">
        <f t="shared" si="39"/>
        <v>0</v>
      </c>
      <c r="H117" s="396">
        <f t="shared" si="40"/>
        <v>0</v>
      </c>
      <c r="I117" s="399"/>
      <c r="J117" s="400"/>
      <c r="K117" s="401"/>
      <c r="L117" s="396">
        <f t="shared" si="41"/>
        <v>0</v>
      </c>
      <c r="M117" s="399"/>
      <c r="N117" s="400"/>
      <c r="O117" s="401"/>
      <c r="P117" s="396">
        <f t="shared" si="42"/>
        <v>0</v>
      </c>
      <c r="Q117" s="399"/>
      <c r="R117" s="400"/>
      <c r="S117" s="401"/>
      <c r="W117" s="339">
        <f t="shared" ref="W117:W148" si="43">D117-SUM(E117:G117)</f>
        <v>0</v>
      </c>
      <c r="X117" s="340" t="str">
        <f t="shared" ref="X117:X148" si="44">IF(W117&gt;0.5,"Prašome paskirstyti likusias sąnaudas",IF(W117&lt;-0.5,"Paskirstėte daugiau sąnaudų negu yra priskirta šiam pogrupiui","-"))</f>
        <v>-</v>
      </c>
    </row>
    <row r="118" spans="2:24" s="1" customFormat="1" ht="12.75" customHeight="1" x14ac:dyDescent="0.3">
      <c r="B118" s="361" t="s">
        <v>291</v>
      </c>
      <c r="C118" s="355" t="str">
        <f>'Forma 2'!$C$110</f>
        <v/>
      </c>
      <c r="D118" s="396">
        <f>SUM('Forma 10'!$F$115,'Forma 10'!$H$115)</f>
        <v>0</v>
      </c>
      <c r="E118" s="397">
        <f t="shared" si="37"/>
        <v>0</v>
      </c>
      <c r="F118" s="308">
        <f t="shared" si="38"/>
        <v>0</v>
      </c>
      <c r="G118" s="398">
        <f t="shared" si="39"/>
        <v>0</v>
      </c>
      <c r="H118" s="396">
        <f t="shared" si="40"/>
        <v>0</v>
      </c>
      <c r="I118" s="399"/>
      <c r="J118" s="400"/>
      <c r="K118" s="401"/>
      <c r="L118" s="396">
        <f t="shared" si="41"/>
        <v>0</v>
      </c>
      <c r="M118" s="399"/>
      <c r="N118" s="400"/>
      <c r="O118" s="401"/>
      <c r="P118" s="396">
        <f t="shared" si="42"/>
        <v>0</v>
      </c>
      <c r="Q118" s="399"/>
      <c r="R118" s="400"/>
      <c r="S118" s="401"/>
      <c r="W118" s="339">
        <f t="shared" si="43"/>
        <v>0</v>
      </c>
      <c r="X118" s="340" t="str">
        <f t="shared" si="44"/>
        <v>-</v>
      </c>
    </row>
    <row r="119" spans="2:24" s="1" customFormat="1" ht="12.75" customHeight="1" x14ac:dyDescent="0.3">
      <c r="B119" s="361" t="s">
        <v>292</v>
      </c>
      <c r="C119" s="355" t="str">
        <f>'Forma 2'!$C$111</f>
        <v/>
      </c>
      <c r="D119" s="396">
        <f>SUM('Forma 10'!$F$116,'Forma 10'!$H$116)</f>
        <v>0</v>
      </c>
      <c r="E119" s="397">
        <f t="shared" si="37"/>
        <v>0</v>
      </c>
      <c r="F119" s="308">
        <f t="shared" si="38"/>
        <v>0</v>
      </c>
      <c r="G119" s="398">
        <f t="shared" si="39"/>
        <v>0</v>
      </c>
      <c r="H119" s="396">
        <f t="shared" si="40"/>
        <v>0</v>
      </c>
      <c r="I119" s="399"/>
      <c r="J119" s="400"/>
      <c r="K119" s="401"/>
      <c r="L119" s="396">
        <f t="shared" si="41"/>
        <v>0</v>
      </c>
      <c r="M119" s="399"/>
      <c r="N119" s="400"/>
      <c r="O119" s="401"/>
      <c r="P119" s="396">
        <f t="shared" si="42"/>
        <v>0</v>
      </c>
      <c r="Q119" s="399"/>
      <c r="R119" s="400"/>
      <c r="S119" s="401"/>
      <c r="W119" s="339">
        <f t="shared" si="43"/>
        <v>0</v>
      </c>
      <c r="X119" s="340" t="str">
        <f t="shared" si="44"/>
        <v>-</v>
      </c>
    </row>
    <row r="120" spans="2:24" s="1" customFormat="1" ht="12.75" customHeight="1" x14ac:dyDescent="0.3">
      <c r="B120" s="361" t="s">
        <v>293</v>
      </c>
      <c r="C120" s="355" t="str">
        <f>'Forma 2'!$C$112</f>
        <v/>
      </c>
      <c r="D120" s="396">
        <f>SUM('Forma 10'!$F$117,'Forma 10'!$H$117)</f>
        <v>0</v>
      </c>
      <c r="E120" s="397">
        <f t="shared" si="37"/>
        <v>0</v>
      </c>
      <c r="F120" s="308">
        <f t="shared" si="38"/>
        <v>0</v>
      </c>
      <c r="G120" s="398">
        <f t="shared" si="39"/>
        <v>0</v>
      </c>
      <c r="H120" s="396">
        <f t="shared" si="40"/>
        <v>0</v>
      </c>
      <c r="I120" s="399"/>
      <c r="J120" s="400"/>
      <c r="K120" s="401"/>
      <c r="L120" s="396">
        <f t="shared" si="41"/>
        <v>0</v>
      </c>
      <c r="M120" s="399"/>
      <c r="N120" s="400"/>
      <c r="O120" s="401"/>
      <c r="P120" s="396">
        <f t="shared" si="42"/>
        <v>0</v>
      </c>
      <c r="Q120" s="399"/>
      <c r="R120" s="400"/>
      <c r="S120" s="401"/>
      <c r="W120" s="339">
        <f t="shared" si="43"/>
        <v>0</v>
      </c>
      <c r="X120" s="340" t="str">
        <f t="shared" si="44"/>
        <v>-</v>
      </c>
    </row>
    <row r="121" spans="2:24" s="1" customFormat="1" ht="12.75" customHeight="1" x14ac:dyDescent="0.3">
      <c r="B121" s="361" t="s">
        <v>294</v>
      </c>
      <c r="C121" s="355" t="str">
        <f>'Forma 2'!$C$113</f>
        <v/>
      </c>
      <c r="D121" s="396">
        <f>SUM('Forma 10'!$F$118,'Forma 10'!$H$118)</f>
        <v>0</v>
      </c>
      <c r="E121" s="397">
        <f t="shared" si="37"/>
        <v>0</v>
      </c>
      <c r="F121" s="308">
        <f t="shared" si="38"/>
        <v>0</v>
      </c>
      <c r="G121" s="398">
        <f t="shared" si="39"/>
        <v>0</v>
      </c>
      <c r="H121" s="396">
        <f t="shared" si="40"/>
        <v>0</v>
      </c>
      <c r="I121" s="399"/>
      <c r="J121" s="400"/>
      <c r="K121" s="401"/>
      <c r="L121" s="396">
        <f t="shared" si="41"/>
        <v>0</v>
      </c>
      <c r="M121" s="399"/>
      <c r="N121" s="400"/>
      <c r="O121" s="401"/>
      <c r="P121" s="396">
        <f t="shared" si="42"/>
        <v>0</v>
      </c>
      <c r="Q121" s="399"/>
      <c r="R121" s="400"/>
      <c r="S121" s="401"/>
      <c r="W121" s="339">
        <f t="shared" si="43"/>
        <v>0</v>
      </c>
      <c r="X121" s="340" t="str">
        <f t="shared" si="44"/>
        <v>-</v>
      </c>
    </row>
    <row r="122" spans="2:24" s="1" customFormat="1" ht="12.75" customHeight="1" x14ac:dyDescent="0.3">
      <c r="B122" s="271" t="s">
        <v>295</v>
      </c>
      <c r="C122" s="356" t="s">
        <v>296</v>
      </c>
      <c r="D122" s="406">
        <f>SUM('Forma 10'!$F$119,'Forma 10'!$H$119)</f>
        <v>0</v>
      </c>
      <c r="E122" s="407">
        <f t="shared" ref="E122:S122" si="45">SUM(E123:E134)</f>
        <v>0</v>
      </c>
      <c r="F122" s="308">
        <f t="shared" si="45"/>
        <v>0</v>
      </c>
      <c r="G122" s="398">
        <f t="shared" si="45"/>
        <v>0</v>
      </c>
      <c r="H122" s="406">
        <f t="shared" si="45"/>
        <v>0</v>
      </c>
      <c r="I122" s="409">
        <f t="shared" si="45"/>
        <v>0</v>
      </c>
      <c r="J122" s="410">
        <f t="shared" si="45"/>
        <v>0</v>
      </c>
      <c r="K122" s="411">
        <f t="shared" si="45"/>
        <v>0</v>
      </c>
      <c r="L122" s="406">
        <f t="shared" si="45"/>
        <v>0</v>
      </c>
      <c r="M122" s="409">
        <f t="shared" si="45"/>
        <v>0</v>
      </c>
      <c r="N122" s="410">
        <f t="shared" si="45"/>
        <v>0</v>
      </c>
      <c r="O122" s="411">
        <f t="shared" si="45"/>
        <v>0</v>
      </c>
      <c r="P122" s="406">
        <f t="shared" si="45"/>
        <v>0</v>
      </c>
      <c r="Q122" s="409">
        <f t="shared" si="45"/>
        <v>0</v>
      </c>
      <c r="R122" s="410">
        <f t="shared" si="45"/>
        <v>0</v>
      </c>
      <c r="S122" s="411">
        <f t="shared" si="45"/>
        <v>0</v>
      </c>
      <c r="W122" s="339">
        <f t="shared" si="43"/>
        <v>0</v>
      </c>
      <c r="X122" s="340" t="str">
        <f t="shared" si="44"/>
        <v>-</v>
      </c>
    </row>
    <row r="123" spans="2:24" s="1" customFormat="1" ht="30" customHeight="1" x14ac:dyDescent="0.3">
      <c r="B123" s="287" t="s">
        <v>297</v>
      </c>
      <c r="C123" s="355" t="s">
        <v>298</v>
      </c>
      <c r="D123" s="396">
        <f>SUM('Forma 10'!$F$120,'Forma 10'!$H$120)</f>
        <v>0</v>
      </c>
      <c r="E123" s="397">
        <f t="shared" ref="E123:E134" si="46">SUM(I123,M123,Q123)</f>
        <v>0</v>
      </c>
      <c r="F123" s="308">
        <f t="shared" ref="F123:F134" si="47">SUM(J123,N123,R123)</f>
        <v>0</v>
      </c>
      <c r="G123" s="398">
        <f t="shared" ref="G123:G134" si="48">SUM(K123,O123,S123)</f>
        <v>0</v>
      </c>
      <c r="H123" s="396">
        <f t="shared" ref="H123:H134" si="49">SUM(I123:K123)</f>
        <v>0</v>
      </c>
      <c r="I123" s="399"/>
      <c r="J123" s="400"/>
      <c r="K123" s="401"/>
      <c r="L123" s="396">
        <f t="shared" ref="L123:L134" si="50">SUM(M123:O123)</f>
        <v>0</v>
      </c>
      <c r="M123" s="399"/>
      <c r="N123" s="400"/>
      <c r="O123" s="401"/>
      <c r="P123" s="396">
        <f t="shared" ref="P123:P134" si="51">SUM(Q123:S123)</f>
        <v>0</v>
      </c>
      <c r="Q123" s="399"/>
      <c r="R123" s="400"/>
      <c r="S123" s="401"/>
      <c r="W123" s="339">
        <f t="shared" si="43"/>
        <v>0</v>
      </c>
      <c r="X123" s="340" t="str">
        <f t="shared" si="44"/>
        <v>-</v>
      </c>
    </row>
    <row r="124" spans="2:24" s="1" customFormat="1" ht="12.75" customHeight="1" x14ac:dyDescent="0.3">
      <c r="B124" s="287" t="s">
        <v>299</v>
      </c>
      <c r="C124" s="355" t="s">
        <v>300</v>
      </c>
      <c r="D124" s="396">
        <f>SUM('Forma 10'!$F$121,'Forma 10'!$H$121)</f>
        <v>0</v>
      </c>
      <c r="E124" s="397">
        <f t="shared" si="46"/>
        <v>0</v>
      </c>
      <c r="F124" s="308">
        <f t="shared" si="47"/>
        <v>0</v>
      </c>
      <c r="G124" s="398">
        <f t="shared" si="48"/>
        <v>0</v>
      </c>
      <c r="H124" s="396">
        <f t="shared" si="49"/>
        <v>0</v>
      </c>
      <c r="I124" s="399"/>
      <c r="J124" s="400"/>
      <c r="K124" s="401"/>
      <c r="L124" s="396">
        <f t="shared" si="50"/>
        <v>0</v>
      </c>
      <c r="M124" s="399"/>
      <c r="N124" s="400"/>
      <c r="O124" s="401"/>
      <c r="P124" s="396">
        <f t="shared" si="51"/>
        <v>0</v>
      </c>
      <c r="Q124" s="399"/>
      <c r="R124" s="400"/>
      <c r="S124" s="401"/>
      <c r="W124" s="339">
        <f t="shared" si="43"/>
        <v>0</v>
      </c>
      <c r="X124" s="340" t="str">
        <f t="shared" si="44"/>
        <v>-</v>
      </c>
    </row>
    <row r="125" spans="2:24" s="1" customFormat="1" ht="12.75" customHeight="1" x14ac:dyDescent="0.3">
      <c r="B125" s="287" t="s">
        <v>301</v>
      </c>
      <c r="C125" s="355" t="s">
        <v>302</v>
      </c>
      <c r="D125" s="396">
        <f>SUM('Forma 10'!$F$122,'Forma 10'!$H$122)</f>
        <v>0</v>
      </c>
      <c r="E125" s="397">
        <f t="shared" si="46"/>
        <v>0</v>
      </c>
      <c r="F125" s="308">
        <f t="shared" si="47"/>
        <v>0</v>
      </c>
      <c r="G125" s="398">
        <f t="shared" si="48"/>
        <v>0</v>
      </c>
      <c r="H125" s="396">
        <f t="shared" si="49"/>
        <v>0</v>
      </c>
      <c r="I125" s="399"/>
      <c r="J125" s="400"/>
      <c r="K125" s="401"/>
      <c r="L125" s="396">
        <f t="shared" si="50"/>
        <v>0</v>
      </c>
      <c r="M125" s="399"/>
      <c r="N125" s="400"/>
      <c r="O125" s="401"/>
      <c r="P125" s="396">
        <f t="shared" si="51"/>
        <v>0</v>
      </c>
      <c r="Q125" s="399"/>
      <c r="R125" s="400"/>
      <c r="S125" s="401"/>
      <c r="W125" s="339">
        <f t="shared" si="43"/>
        <v>0</v>
      </c>
      <c r="X125" s="340" t="str">
        <f t="shared" si="44"/>
        <v>-</v>
      </c>
    </row>
    <row r="126" spans="2:24" s="1" customFormat="1" ht="12.75" customHeight="1" x14ac:dyDescent="0.3">
      <c r="B126" s="287" t="s">
        <v>303</v>
      </c>
      <c r="C126" s="355" t="s">
        <v>304</v>
      </c>
      <c r="D126" s="396">
        <f>SUM('Forma 10'!$F$123,'Forma 10'!$H$123)</f>
        <v>0</v>
      </c>
      <c r="E126" s="397">
        <f t="shared" si="46"/>
        <v>0</v>
      </c>
      <c r="F126" s="308">
        <f t="shared" si="47"/>
        <v>0</v>
      </c>
      <c r="G126" s="398">
        <f t="shared" si="48"/>
        <v>0</v>
      </c>
      <c r="H126" s="396">
        <f t="shared" si="49"/>
        <v>0</v>
      </c>
      <c r="I126" s="399"/>
      <c r="J126" s="400"/>
      <c r="K126" s="401"/>
      <c r="L126" s="396">
        <f t="shared" si="50"/>
        <v>0</v>
      </c>
      <c r="M126" s="399"/>
      <c r="N126" s="400"/>
      <c r="O126" s="401"/>
      <c r="P126" s="396">
        <f t="shared" si="51"/>
        <v>0</v>
      </c>
      <c r="Q126" s="399"/>
      <c r="R126" s="400"/>
      <c r="S126" s="401"/>
      <c r="W126" s="339">
        <f t="shared" si="43"/>
        <v>0</v>
      </c>
      <c r="X126" s="340" t="str">
        <f t="shared" si="44"/>
        <v>-</v>
      </c>
    </row>
    <row r="127" spans="2:24" s="1" customFormat="1" ht="14.4" x14ac:dyDescent="0.3">
      <c r="B127" s="287" t="s">
        <v>305</v>
      </c>
      <c r="C127" s="355" t="s">
        <v>306</v>
      </c>
      <c r="D127" s="396">
        <f>SUM('Forma 10'!$F$124,'Forma 10'!$H$124)</f>
        <v>0</v>
      </c>
      <c r="E127" s="397">
        <f t="shared" si="46"/>
        <v>0</v>
      </c>
      <c r="F127" s="308">
        <f t="shared" si="47"/>
        <v>0</v>
      </c>
      <c r="G127" s="398">
        <f t="shared" si="48"/>
        <v>0</v>
      </c>
      <c r="H127" s="396">
        <f t="shared" si="49"/>
        <v>0</v>
      </c>
      <c r="I127" s="399"/>
      <c r="J127" s="400"/>
      <c r="K127" s="401"/>
      <c r="L127" s="396">
        <f t="shared" si="50"/>
        <v>0</v>
      </c>
      <c r="M127" s="399"/>
      <c r="N127" s="400"/>
      <c r="O127" s="401"/>
      <c r="P127" s="396">
        <f t="shared" si="51"/>
        <v>0</v>
      </c>
      <c r="Q127" s="399"/>
      <c r="R127" s="400"/>
      <c r="S127" s="401"/>
      <c r="W127" s="339">
        <f t="shared" si="43"/>
        <v>0</v>
      </c>
      <c r="X127" s="340" t="str">
        <f t="shared" si="44"/>
        <v>-</v>
      </c>
    </row>
    <row r="128" spans="2:24" s="1" customFormat="1" ht="12.75" customHeight="1" x14ac:dyDescent="0.3">
      <c r="B128" s="287" t="s">
        <v>307</v>
      </c>
      <c r="C128" s="355" t="s">
        <v>308</v>
      </c>
      <c r="D128" s="396">
        <f>SUM('Forma 10'!$F$125,'Forma 10'!$H$125)</f>
        <v>0</v>
      </c>
      <c r="E128" s="397">
        <f t="shared" si="46"/>
        <v>0</v>
      </c>
      <c r="F128" s="308">
        <f t="shared" si="47"/>
        <v>0</v>
      </c>
      <c r="G128" s="398">
        <f t="shared" si="48"/>
        <v>0</v>
      </c>
      <c r="H128" s="396">
        <f t="shared" si="49"/>
        <v>0</v>
      </c>
      <c r="I128" s="399"/>
      <c r="J128" s="400"/>
      <c r="K128" s="401"/>
      <c r="L128" s="396">
        <f t="shared" si="50"/>
        <v>0</v>
      </c>
      <c r="M128" s="399"/>
      <c r="N128" s="400"/>
      <c r="O128" s="401"/>
      <c r="P128" s="396">
        <f t="shared" si="51"/>
        <v>0</v>
      </c>
      <c r="Q128" s="399"/>
      <c r="R128" s="400"/>
      <c r="S128" s="401"/>
      <c r="W128" s="339">
        <f t="shared" si="43"/>
        <v>0</v>
      </c>
      <c r="X128" s="340" t="str">
        <f t="shared" si="44"/>
        <v>-</v>
      </c>
    </row>
    <row r="129" spans="2:24" s="1" customFormat="1" ht="12.75" customHeight="1" x14ac:dyDescent="0.3">
      <c r="B129" s="287" t="s">
        <v>309</v>
      </c>
      <c r="C129" s="355" t="s">
        <v>310</v>
      </c>
      <c r="D129" s="396">
        <f>SUM('Forma 10'!$F$126,'Forma 10'!$H$126)</f>
        <v>0</v>
      </c>
      <c r="E129" s="397">
        <f t="shared" si="46"/>
        <v>0</v>
      </c>
      <c r="F129" s="308">
        <f t="shared" si="47"/>
        <v>0</v>
      </c>
      <c r="G129" s="398">
        <f t="shared" si="48"/>
        <v>0</v>
      </c>
      <c r="H129" s="396">
        <f t="shared" si="49"/>
        <v>0</v>
      </c>
      <c r="I129" s="399"/>
      <c r="J129" s="400"/>
      <c r="K129" s="401"/>
      <c r="L129" s="396">
        <f t="shared" si="50"/>
        <v>0</v>
      </c>
      <c r="M129" s="399"/>
      <c r="N129" s="400"/>
      <c r="O129" s="401"/>
      <c r="P129" s="396">
        <f t="shared" si="51"/>
        <v>0</v>
      </c>
      <c r="Q129" s="399"/>
      <c r="R129" s="400"/>
      <c r="S129" s="401"/>
      <c r="W129" s="339">
        <f t="shared" si="43"/>
        <v>0</v>
      </c>
      <c r="X129" s="340" t="str">
        <f t="shared" si="44"/>
        <v>-</v>
      </c>
    </row>
    <row r="130" spans="2:24" s="1" customFormat="1" ht="12.75" customHeight="1" x14ac:dyDescent="0.3">
      <c r="B130" s="414" t="s">
        <v>311</v>
      </c>
      <c r="C130" s="415" t="s">
        <v>484</v>
      </c>
      <c r="D130" s="396">
        <f>SUM('Forma 10'!$F$127,'Forma 10'!$H$127)</f>
        <v>0</v>
      </c>
      <c r="E130" s="397">
        <f t="shared" si="46"/>
        <v>0</v>
      </c>
      <c r="F130" s="308">
        <f t="shared" si="47"/>
        <v>0</v>
      </c>
      <c r="G130" s="398">
        <f t="shared" si="48"/>
        <v>0</v>
      </c>
      <c r="H130" s="396">
        <f t="shared" si="49"/>
        <v>0</v>
      </c>
      <c r="I130" s="399"/>
      <c r="J130" s="400"/>
      <c r="K130" s="401"/>
      <c r="L130" s="396">
        <f t="shared" si="50"/>
        <v>0</v>
      </c>
      <c r="M130" s="399"/>
      <c r="N130" s="400"/>
      <c r="O130" s="401"/>
      <c r="P130" s="396">
        <f t="shared" si="51"/>
        <v>0</v>
      </c>
      <c r="Q130" s="399"/>
      <c r="R130" s="400"/>
      <c r="S130" s="401"/>
      <c r="W130" s="339">
        <f t="shared" si="43"/>
        <v>0</v>
      </c>
      <c r="X130" s="340" t="str">
        <f t="shared" si="44"/>
        <v>-</v>
      </c>
    </row>
    <row r="131" spans="2:24" s="1" customFormat="1" ht="12.75" customHeight="1" x14ac:dyDescent="0.3">
      <c r="B131" s="287" t="s">
        <v>313</v>
      </c>
      <c r="C131" s="355" t="str">
        <f>'Forma 2'!$C$123</f>
        <v>Kitos su personalu susijusios sąnaudos (garantinio f. įmokos, atost.kaupimo)</v>
      </c>
      <c r="D131" s="396">
        <f>SUM('Forma 10'!$F$128,'Forma 10'!$H$128)</f>
        <v>0</v>
      </c>
      <c r="E131" s="397">
        <f t="shared" si="46"/>
        <v>0</v>
      </c>
      <c r="F131" s="308">
        <f t="shared" si="47"/>
        <v>0</v>
      </c>
      <c r="G131" s="398">
        <f t="shared" si="48"/>
        <v>0</v>
      </c>
      <c r="H131" s="396">
        <f t="shared" si="49"/>
        <v>0</v>
      </c>
      <c r="I131" s="399"/>
      <c r="J131" s="400"/>
      <c r="K131" s="401"/>
      <c r="L131" s="396">
        <f t="shared" si="50"/>
        <v>0</v>
      </c>
      <c r="M131" s="399"/>
      <c r="N131" s="400"/>
      <c r="O131" s="401"/>
      <c r="P131" s="396">
        <f t="shared" si="51"/>
        <v>0</v>
      </c>
      <c r="Q131" s="399"/>
      <c r="R131" s="400"/>
      <c r="S131" s="401"/>
      <c r="W131" s="339">
        <f t="shared" si="43"/>
        <v>0</v>
      </c>
      <c r="X131" s="340" t="str">
        <f t="shared" si="44"/>
        <v>-</v>
      </c>
    </row>
    <row r="132" spans="2:24" s="1" customFormat="1" ht="12.75" customHeight="1" x14ac:dyDescent="0.3">
      <c r="B132" s="287" t="s">
        <v>315</v>
      </c>
      <c r="C132" s="355" t="str">
        <f>'Forma 2'!$C$124</f>
        <v/>
      </c>
      <c r="D132" s="396">
        <f>SUM('Forma 10'!$F$129,'Forma 10'!$H$129)</f>
        <v>0</v>
      </c>
      <c r="E132" s="397">
        <f t="shared" si="46"/>
        <v>0</v>
      </c>
      <c r="F132" s="308">
        <f t="shared" si="47"/>
        <v>0</v>
      </c>
      <c r="G132" s="398">
        <f t="shared" si="48"/>
        <v>0</v>
      </c>
      <c r="H132" s="396">
        <f t="shared" si="49"/>
        <v>0</v>
      </c>
      <c r="I132" s="399"/>
      <c r="J132" s="400"/>
      <c r="K132" s="401"/>
      <c r="L132" s="396">
        <f t="shared" si="50"/>
        <v>0</v>
      </c>
      <c r="M132" s="399"/>
      <c r="N132" s="400"/>
      <c r="O132" s="401"/>
      <c r="P132" s="396">
        <f t="shared" si="51"/>
        <v>0</v>
      </c>
      <c r="Q132" s="399"/>
      <c r="R132" s="400"/>
      <c r="S132" s="401"/>
      <c r="W132" s="339">
        <f t="shared" si="43"/>
        <v>0</v>
      </c>
      <c r="X132" s="340" t="str">
        <f t="shared" si="44"/>
        <v>-</v>
      </c>
    </row>
    <row r="133" spans="2:24" s="1" customFormat="1" ht="12.75" customHeight="1" x14ac:dyDescent="0.3">
      <c r="B133" s="287" t="s">
        <v>316</v>
      </c>
      <c r="C133" s="355" t="str">
        <f>'Forma 2'!$C$125</f>
        <v/>
      </c>
      <c r="D133" s="396">
        <f>SUM('Forma 10'!$F$130,'Forma 10'!$H$130)</f>
        <v>0</v>
      </c>
      <c r="E133" s="397">
        <f t="shared" si="46"/>
        <v>0</v>
      </c>
      <c r="F133" s="308">
        <f t="shared" si="47"/>
        <v>0</v>
      </c>
      <c r="G133" s="398">
        <f t="shared" si="48"/>
        <v>0</v>
      </c>
      <c r="H133" s="396">
        <f t="shared" si="49"/>
        <v>0</v>
      </c>
      <c r="I133" s="399"/>
      <c r="J133" s="400"/>
      <c r="K133" s="401"/>
      <c r="L133" s="396">
        <f t="shared" si="50"/>
        <v>0</v>
      </c>
      <c r="M133" s="399"/>
      <c r="N133" s="400"/>
      <c r="O133" s="401"/>
      <c r="P133" s="396">
        <f t="shared" si="51"/>
        <v>0</v>
      </c>
      <c r="Q133" s="399"/>
      <c r="R133" s="400"/>
      <c r="S133" s="401"/>
      <c r="W133" s="339">
        <f t="shared" si="43"/>
        <v>0</v>
      </c>
      <c r="X133" s="340" t="str">
        <f t="shared" si="44"/>
        <v>-</v>
      </c>
    </row>
    <row r="134" spans="2:24" s="1" customFormat="1" ht="12.75" customHeight="1" x14ac:dyDescent="0.3">
      <c r="B134" s="287" t="s">
        <v>317</v>
      </c>
      <c r="C134" s="355" t="str">
        <f>'Forma 2'!$C$126</f>
        <v/>
      </c>
      <c r="D134" s="396">
        <f>SUM('Forma 10'!$F$131,'Forma 10'!$H$131)</f>
        <v>0</v>
      </c>
      <c r="E134" s="397">
        <f t="shared" si="46"/>
        <v>0</v>
      </c>
      <c r="F134" s="308">
        <f t="shared" si="47"/>
        <v>0</v>
      </c>
      <c r="G134" s="398">
        <f t="shared" si="48"/>
        <v>0</v>
      </c>
      <c r="H134" s="396">
        <f t="shared" si="49"/>
        <v>0</v>
      </c>
      <c r="I134" s="399"/>
      <c r="J134" s="400"/>
      <c r="K134" s="401"/>
      <c r="L134" s="396">
        <f t="shared" si="50"/>
        <v>0</v>
      </c>
      <c r="M134" s="399"/>
      <c r="N134" s="400"/>
      <c r="O134" s="401"/>
      <c r="P134" s="396">
        <f t="shared" si="51"/>
        <v>0</v>
      </c>
      <c r="Q134" s="399"/>
      <c r="R134" s="400"/>
      <c r="S134" s="401"/>
      <c r="W134" s="339">
        <f t="shared" si="43"/>
        <v>0</v>
      </c>
      <c r="X134" s="340" t="str">
        <f t="shared" si="44"/>
        <v>-</v>
      </c>
    </row>
    <row r="135" spans="2:24" s="1" customFormat="1" ht="14.4" x14ac:dyDescent="0.3">
      <c r="B135" s="271" t="s">
        <v>318</v>
      </c>
      <c r="C135" s="356" t="s">
        <v>319</v>
      </c>
      <c r="D135" s="406">
        <f>SUM('Forma 10'!$F$132,'Forma 10'!$H$132)</f>
        <v>0</v>
      </c>
      <c r="E135" s="407">
        <f t="shared" ref="E135:S135" si="52">SUM(E136:E142)</f>
        <v>0</v>
      </c>
      <c r="F135" s="308">
        <f t="shared" si="52"/>
        <v>0</v>
      </c>
      <c r="G135" s="398">
        <f t="shared" si="52"/>
        <v>0</v>
      </c>
      <c r="H135" s="406">
        <f t="shared" si="52"/>
        <v>0</v>
      </c>
      <c r="I135" s="409">
        <f t="shared" si="52"/>
        <v>0</v>
      </c>
      <c r="J135" s="410">
        <f t="shared" si="52"/>
        <v>0</v>
      </c>
      <c r="K135" s="411">
        <f t="shared" si="52"/>
        <v>0</v>
      </c>
      <c r="L135" s="406">
        <f t="shared" si="52"/>
        <v>0</v>
      </c>
      <c r="M135" s="409">
        <f t="shared" si="52"/>
        <v>0</v>
      </c>
      <c r="N135" s="410">
        <f t="shared" si="52"/>
        <v>0</v>
      </c>
      <c r="O135" s="411">
        <f t="shared" si="52"/>
        <v>0</v>
      </c>
      <c r="P135" s="406">
        <f t="shared" si="52"/>
        <v>0</v>
      </c>
      <c r="Q135" s="409">
        <f t="shared" si="52"/>
        <v>0</v>
      </c>
      <c r="R135" s="410">
        <f t="shared" si="52"/>
        <v>0</v>
      </c>
      <c r="S135" s="411">
        <f t="shared" si="52"/>
        <v>0</v>
      </c>
      <c r="W135" s="339">
        <f t="shared" si="43"/>
        <v>0</v>
      </c>
      <c r="X135" s="340" t="str">
        <f t="shared" si="44"/>
        <v>-</v>
      </c>
    </row>
    <row r="136" spans="2:24" s="1" customFormat="1" ht="14.4" x14ac:dyDescent="0.3">
      <c r="B136" s="260" t="s">
        <v>320</v>
      </c>
      <c r="C136" s="355" t="s">
        <v>321</v>
      </c>
      <c r="D136" s="396">
        <f>SUM('Forma 10'!$F$133,'Forma 10'!$H$133)</f>
        <v>0</v>
      </c>
      <c r="E136" s="397">
        <f t="shared" ref="E136:G142" si="53">SUM(I136,M136,Q136)</f>
        <v>0</v>
      </c>
      <c r="F136" s="308">
        <f t="shared" si="53"/>
        <v>0</v>
      </c>
      <c r="G136" s="398">
        <f t="shared" si="53"/>
        <v>0</v>
      </c>
      <c r="H136" s="396">
        <f t="shared" ref="H136:H142" si="54">SUM(I136:K136)</f>
        <v>0</v>
      </c>
      <c r="I136" s="399"/>
      <c r="J136" s="400"/>
      <c r="K136" s="401"/>
      <c r="L136" s="396">
        <f t="shared" ref="L136:L142" si="55">SUM(M136:O136)</f>
        <v>0</v>
      </c>
      <c r="M136" s="399"/>
      <c r="N136" s="400"/>
      <c r="O136" s="401"/>
      <c r="P136" s="396">
        <f t="shared" ref="P136:P142" si="56">SUM(Q136:S136)</f>
        <v>0</v>
      </c>
      <c r="Q136" s="399"/>
      <c r="R136" s="400"/>
      <c r="S136" s="401"/>
      <c r="W136" s="339">
        <f t="shared" si="43"/>
        <v>0</v>
      </c>
      <c r="X136" s="340" t="str">
        <f t="shared" si="44"/>
        <v>-</v>
      </c>
    </row>
    <row r="137" spans="2:24" s="1" customFormat="1" ht="14.4" x14ac:dyDescent="0.3">
      <c r="B137" s="260" t="s">
        <v>322</v>
      </c>
      <c r="C137" s="355" t="s">
        <v>323</v>
      </c>
      <c r="D137" s="396">
        <f>SUM('Forma 10'!$F$134,'Forma 10'!$H$134)</f>
        <v>0</v>
      </c>
      <c r="E137" s="397">
        <f t="shared" si="53"/>
        <v>0</v>
      </c>
      <c r="F137" s="308">
        <f t="shared" si="53"/>
        <v>0</v>
      </c>
      <c r="G137" s="398">
        <f t="shared" si="53"/>
        <v>0</v>
      </c>
      <c r="H137" s="396">
        <f t="shared" si="54"/>
        <v>0</v>
      </c>
      <c r="I137" s="399"/>
      <c r="J137" s="400"/>
      <c r="K137" s="401"/>
      <c r="L137" s="396">
        <f t="shared" si="55"/>
        <v>0</v>
      </c>
      <c r="M137" s="399"/>
      <c r="N137" s="400"/>
      <c r="O137" s="401"/>
      <c r="P137" s="396">
        <f t="shared" si="56"/>
        <v>0</v>
      </c>
      <c r="Q137" s="399"/>
      <c r="R137" s="400"/>
      <c r="S137" s="401"/>
      <c r="W137" s="339">
        <f t="shared" si="43"/>
        <v>0</v>
      </c>
      <c r="X137" s="340" t="str">
        <f t="shared" si="44"/>
        <v>-</v>
      </c>
    </row>
    <row r="138" spans="2:24" s="1" customFormat="1" ht="14.4" x14ac:dyDescent="0.3">
      <c r="B138" s="260" t="s">
        <v>324</v>
      </c>
      <c r="C138" s="355" t="s">
        <v>325</v>
      </c>
      <c r="D138" s="396">
        <f>SUM('Forma 10'!$F$135,'Forma 10'!$H$135)</f>
        <v>0</v>
      </c>
      <c r="E138" s="397">
        <f t="shared" si="53"/>
        <v>0</v>
      </c>
      <c r="F138" s="308">
        <f t="shared" si="53"/>
        <v>0</v>
      </c>
      <c r="G138" s="398">
        <f t="shared" si="53"/>
        <v>0</v>
      </c>
      <c r="H138" s="396">
        <f t="shared" si="54"/>
        <v>0</v>
      </c>
      <c r="I138" s="399"/>
      <c r="J138" s="400"/>
      <c r="K138" s="401"/>
      <c r="L138" s="396">
        <f t="shared" si="55"/>
        <v>0</v>
      </c>
      <c r="M138" s="399"/>
      <c r="N138" s="400"/>
      <c r="O138" s="401"/>
      <c r="P138" s="396">
        <f t="shared" si="56"/>
        <v>0</v>
      </c>
      <c r="Q138" s="399"/>
      <c r="R138" s="400"/>
      <c r="S138" s="401"/>
      <c r="W138" s="339">
        <f t="shared" si="43"/>
        <v>0</v>
      </c>
      <c r="X138" s="340" t="str">
        <f t="shared" si="44"/>
        <v>-</v>
      </c>
    </row>
    <row r="139" spans="2:24" s="1" customFormat="1" ht="14.4" x14ac:dyDescent="0.3">
      <c r="B139" s="260" t="s">
        <v>326</v>
      </c>
      <c r="C139" s="355" t="s">
        <v>327</v>
      </c>
      <c r="D139" s="396">
        <f>SUM('Forma 10'!$F$136,'Forma 10'!$H$136)</f>
        <v>0</v>
      </c>
      <c r="E139" s="397">
        <f t="shared" si="53"/>
        <v>0</v>
      </c>
      <c r="F139" s="308">
        <f t="shared" si="53"/>
        <v>0</v>
      </c>
      <c r="G139" s="398">
        <f t="shared" si="53"/>
        <v>0</v>
      </c>
      <c r="H139" s="396">
        <f t="shared" si="54"/>
        <v>0</v>
      </c>
      <c r="I139" s="399"/>
      <c r="J139" s="400"/>
      <c r="K139" s="401"/>
      <c r="L139" s="396">
        <f t="shared" si="55"/>
        <v>0</v>
      </c>
      <c r="M139" s="399"/>
      <c r="N139" s="400"/>
      <c r="O139" s="401"/>
      <c r="P139" s="396">
        <f t="shared" si="56"/>
        <v>0</v>
      </c>
      <c r="Q139" s="399"/>
      <c r="R139" s="400"/>
      <c r="S139" s="401"/>
      <c r="W139" s="339">
        <f t="shared" si="43"/>
        <v>0</v>
      </c>
      <c r="X139" s="340" t="str">
        <f t="shared" si="44"/>
        <v>-</v>
      </c>
    </row>
    <row r="140" spans="2:24" s="1" customFormat="1" ht="14.4" x14ac:dyDescent="0.3">
      <c r="B140" s="260" t="s">
        <v>328</v>
      </c>
      <c r="C140" s="355" t="s">
        <v>329</v>
      </c>
      <c r="D140" s="396">
        <f>SUM('Forma 10'!$F$137,'Forma 10'!$H$137)</f>
        <v>0</v>
      </c>
      <c r="E140" s="397">
        <f t="shared" si="53"/>
        <v>0</v>
      </c>
      <c r="F140" s="308">
        <f t="shared" si="53"/>
        <v>0</v>
      </c>
      <c r="G140" s="398">
        <f t="shared" si="53"/>
        <v>0</v>
      </c>
      <c r="H140" s="396">
        <f t="shared" si="54"/>
        <v>0</v>
      </c>
      <c r="I140" s="399"/>
      <c r="J140" s="400"/>
      <c r="K140" s="401"/>
      <c r="L140" s="396">
        <f t="shared" si="55"/>
        <v>0</v>
      </c>
      <c r="M140" s="399"/>
      <c r="N140" s="400"/>
      <c r="O140" s="401"/>
      <c r="P140" s="396">
        <f t="shared" si="56"/>
        <v>0</v>
      </c>
      <c r="Q140" s="399"/>
      <c r="R140" s="400"/>
      <c r="S140" s="401"/>
      <c r="W140" s="339">
        <f t="shared" si="43"/>
        <v>0</v>
      </c>
      <c r="X140" s="340" t="str">
        <f t="shared" si="44"/>
        <v>-</v>
      </c>
    </row>
    <row r="141" spans="2:24" s="1" customFormat="1" ht="12.75" customHeight="1" x14ac:dyDescent="0.3">
      <c r="B141" s="287" t="s">
        <v>330</v>
      </c>
      <c r="C141" s="355" t="s">
        <v>331</v>
      </c>
      <c r="D141" s="396">
        <f>SUM('Forma 10'!$F$138,'Forma 10'!$H$138)</f>
        <v>0</v>
      </c>
      <c r="E141" s="397">
        <f t="shared" si="53"/>
        <v>0</v>
      </c>
      <c r="F141" s="308">
        <f t="shared" si="53"/>
        <v>0</v>
      </c>
      <c r="G141" s="398">
        <f t="shared" si="53"/>
        <v>0</v>
      </c>
      <c r="H141" s="396">
        <f t="shared" si="54"/>
        <v>0</v>
      </c>
      <c r="I141" s="399"/>
      <c r="J141" s="400"/>
      <c r="K141" s="401"/>
      <c r="L141" s="396">
        <f t="shared" si="55"/>
        <v>0</v>
      </c>
      <c r="M141" s="399"/>
      <c r="N141" s="400"/>
      <c r="O141" s="401"/>
      <c r="P141" s="396">
        <f t="shared" si="56"/>
        <v>0</v>
      </c>
      <c r="Q141" s="399"/>
      <c r="R141" s="400"/>
      <c r="S141" s="401"/>
      <c r="W141" s="339">
        <f t="shared" si="43"/>
        <v>0</v>
      </c>
      <c r="X141" s="340" t="str">
        <f t="shared" si="44"/>
        <v>-</v>
      </c>
    </row>
    <row r="142" spans="2:24" s="1" customFormat="1" ht="12.75" customHeight="1" x14ac:dyDescent="0.3">
      <c r="B142" s="287" t="s">
        <v>451</v>
      </c>
      <c r="C142" s="355" t="str">
        <f>'Forma 2'!$C$134</f>
        <v>Kitų mokesčių valstybei  (nurodyti) sąnaudos</v>
      </c>
      <c r="D142" s="396">
        <f>SUM('Forma 10'!$F$139,'Forma 10'!$H$139)</f>
        <v>0</v>
      </c>
      <c r="E142" s="397">
        <f t="shared" si="53"/>
        <v>0</v>
      </c>
      <c r="F142" s="308">
        <f t="shared" si="53"/>
        <v>0</v>
      </c>
      <c r="G142" s="398">
        <f t="shared" si="53"/>
        <v>0</v>
      </c>
      <c r="H142" s="396">
        <f t="shared" si="54"/>
        <v>0</v>
      </c>
      <c r="I142" s="399"/>
      <c r="J142" s="400"/>
      <c r="K142" s="401"/>
      <c r="L142" s="396">
        <f t="shared" si="55"/>
        <v>0</v>
      </c>
      <c r="M142" s="399"/>
      <c r="N142" s="400"/>
      <c r="O142" s="401"/>
      <c r="P142" s="396">
        <f t="shared" si="56"/>
        <v>0</v>
      </c>
      <c r="Q142" s="399"/>
      <c r="R142" s="400"/>
      <c r="S142" s="401"/>
      <c r="W142" s="339">
        <f t="shared" si="43"/>
        <v>0</v>
      </c>
      <c r="X142" s="340" t="str">
        <f t="shared" si="44"/>
        <v>-</v>
      </c>
    </row>
    <row r="143" spans="2:24" s="1" customFormat="1" ht="14.4" x14ac:dyDescent="0.3">
      <c r="B143" s="271" t="s">
        <v>334</v>
      </c>
      <c r="C143" s="356" t="s">
        <v>335</v>
      </c>
      <c r="D143" s="406">
        <f>SUM('Forma 10'!$F$140,'Forma 10'!$H$140)</f>
        <v>0</v>
      </c>
      <c r="E143" s="407">
        <f t="shared" ref="E143:S143" si="57">SUM(E144:E148)</f>
        <v>0</v>
      </c>
      <c r="F143" s="308">
        <f t="shared" si="57"/>
        <v>0</v>
      </c>
      <c r="G143" s="398">
        <f t="shared" si="57"/>
        <v>0</v>
      </c>
      <c r="H143" s="406">
        <f t="shared" si="57"/>
        <v>0</v>
      </c>
      <c r="I143" s="409">
        <f t="shared" si="57"/>
        <v>0</v>
      </c>
      <c r="J143" s="410">
        <f t="shared" si="57"/>
        <v>0</v>
      </c>
      <c r="K143" s="411">
        <f t="shared" si="57"/>
        <v>0</v>
      </c>
      <c r="L143" s="406">
        <f t="shared" si="57"/>
        <v>0</v>
      </c>
      <c r="M143" s="409">
        <f t="shared" si="57"/>
        <v>0</v>
      </c>
      <c r="N143" s="410">
        <f t="shared" si="57"/>
        <v>0</v>
      </c>
      <c r="O143" s="411">
        <f t="shared" si="57"/>
        <v>0</v>
      </c>
      <c r="P143" s="406">
        <f t="shared" si="57"/>
        <v>0</v>
      </c>
      <c r="Q143" s="409">
        <f t="shared" si="57"/>
        <v>0</v>
      </c>
      <c r="R143" s="410">
        <f t="shared" si="57"/>
        <v>0</v>
      </c>
      <c r="S143" s="411">
        <f t="shared" si="57"/>
        <v>0</v>
      </c>
      <c r="W143" s="339">
        <f t="shared" si="43"/>
        <v>0</v>
      </c>
      <c r="X143" s="340" t="str">
        <f t="shared" si="44"/>
        <v>-</v>
      </c>
    </row>
    <row r="144" spans="2:24" s="1" customFormat="1" ht="14.4" x14ac:dyDescent="0.3">
      <c r="B144" s="260" t="s">
        <v>336</v>
      </c>
      <c r="C144" s="355" t="s">
        <v>337</v>
      </c>
      <c r="D144" s="396">
        <f>SUM('Forma 10'!$F$141,'Forma 10'!$H$141)</f>
        <v>0</v>
      </c>
      <c r="E144" s="397">
        <f t="shared" ref="E144:G148" si="58">SUM(I144,M144,Q144)</f>
        <v>0</v>
      </c>
      <c r="F144" s="308">
        <f t="shared" si="58"/>
        <v>0</v>
      </c>
      <c r="G144" s="398">
        <f t="shared" si="58"/>
        <v>0</v>
      </c>
      <c r="H144" s="396">
        <f>SUM(I144:K144)</f>
        <v>0</v>
      </c>
      <c r="I144" s="399"/>
      <c r="J144" s="400"/>
      <c r="K144" s="401"/>
      <c r="L144" s="396">
        <f>SUM(M144:O144)</f>
        <v>0</v>
      </c>
      <c r="M144" s="399"/>
      <c r="N144" s="400"/>
      <c r="O144" s="401"/>
      <c r="P144" s="396">
        <f>SUM(Q144:S144)</f>
        <v>0</v>
      </c>
      <c r="Q144" s="399"/>
      <c r="R144" s="400"/>
      <c r="S144" s="401"/>
      <c r="W144" s="339">
        <f t="shared" si="43"/>
        <v>0</v>
      </c>
      <c r="X144" s="340" t="str">
        <f t="shared" si="44"/>
        <v>-</v>
      </c>
    </row>
    <row r="145" spans="2:24" s="1" customFormat="1" ht="14.4" x14ac:dyDescent="0.3">
      <c r="B145" s="260" t="s">
        <v>338</v>
      </c>
      <c r="C145" s="355" t="s">
        <v>339</v>
      </c>
      <c r="D145" s="396">
        <f>SUM('Forma 10'!$F$142,'Forma 10'!$H$142)</f>
        <v>0</v>
      </c>
      <c r="E145" s="397">
        <f t="shared" si="58"/>
        <v>0</v>
      </c>
      <c r="F145" s="308">
        <f t="shared" si="58"/>
        <v>0</v>
      </c>
      <c r="G145" s="398">
        <f t="shared" si="58"/>
        <v>0</v>
      </c>
      <c r="H145" s="396">
        <f>SUM(I145:K145)</f>
        <v>0</v>
      </c>
      <c r="I145" s="399"/>
      <c r="J145" s="400"/>
      <c r="K145" s="401"/>
      <c r="L145" s="396">
        <f>SUM(M145:O145)</f>
        <v>0</v>
      </c>
      <c r="M145" s="399"/>
      <c r="N145" s="400"/>
      <c r="O145" s="401"/>
      <c r="P145" s="396">
        <f>SUM(Q145:S145)</f>
        <v>0</v>
      </c>
      <c r="Q145" s="399"/>
      <c r="R145" s="400"/>
      <c r="S145" s="401"/>
      <c r="W145" s="339">
        <f t="shared" si="43"/>
        <v>0</v>
      </c>
      <c r="X145" s="340" t="str">
        <f t="shared" si="44"/>
        <v>-</v>
      </c>
    </row>
    <row r="146" spans="2:24" s="1" customFormat="1" ht="14.4" x14ac:dyDescent="0.3">
      <c r="B146" s="260" t="s">
        <v>340</v>
      </c>
      <c r="C146" s="355" t="s">
        <v>341</v>
      </c>
      <c r="D146" s="396">
        <f>SUM('Forma 10'!$F$143,'Forma 10'!$H$143)</f>
        <v>0</v>
      </c>
      <c r="E146" s="397">
        <f t="shared" si="58"/>
        <v>0</v>
      </c>
      <c r="F146" s="308">
        <f t="shared" si="58"/>
        <v>0</v>
      </c>
      <c r="G146" s="398">
        <f t="shared" si="58"/>
        <v>0</v>
      </c>
      <c r="H146" s="396">
        <f>SUM(I146:K146)</f>
        <v>0</v>
      </c>
      <c r="I146" s="399"/>
      <c r="J146" s="400"/>
      <c r="K146" s="401"/>
      <c r="L146" s="396">
        <f>SUM(M146:O146)</f>
        <v>0</v>
      </c>
      <c r="M146" s="399"/>
      <c r="N146" s="400"/>
      <c r="O146" s="401"/>
      <c r="P146" s="396">
        <f>SUM(Q146:S146)</f>
        <v>0</v>
      </c>
      <c r="Q146" s="399"/>
      <c r="R146" s="400"/>
      <c r="S146" s="401"/>
      <c r="W146" s="339">
        <f t="shared" si="43"/>
        <v>0</v>
      </c>
      <c r="X146" s="340" t="str">
        <f t="shared" si="44"/>
        <v>-</v>
      </c>
    </row>
    <row r="147" spans="2:24" s="1" customFormat="1" ht="14.4" x14ac:dyDescent="0.3">
      <c r="B147" s="260" t="s">
        <v>342</v>
      </c>
      <c r="C147" s="355" t="str">
        <f>'Forma 2'!$C$139</f>
        <v>Kitos finansinės sąnaudos (nurodyti)</v>
      </c>
      <c r="D147" s="396">
        <f>SUM('Forma 10'!$F$144,'Forma 10'!$H$144)</f>
        <v>0</v>
      </c>
      <c r="E147" s="397">
        <f t="shared" si="58"/>
        <v>0</v>
      </c>
      <c r="F147" s="308">
        <f t="shared" si="58"/>
        <v>0</v>
      </c>
      <c r="G147" s="398">
        <f t="shared" si="58"/>
        <v>0</v>
      </c>
      <c r="H147" s="396">
        <f>SUM(I147:K147)</f>
        <v>0</v>
      </c>
      <c r="I147" s="399"/>
      <c r="J147" s="400"/>
      <c r="K147" s="401"/>
      <c r="L147" s="396">
        <f>SUM(M147:O147)</f>
        <v>0</v>
      </c>
      <c r="M147" s="399"/>
      <c r="N147" s="400"/>
      <c r="O147" s="401"/>
      <c r="P147" s="396">
        <f>SUM(Q147:S147)</f>
        <v>0</v>
      </c>
      <c r="Q147" s="399"/>
      <c r="R147" s="400"/>
      <c r="S147" s="401"/>
      <c r="W147" s="339">
        <f t="shared" si="43"/>
        <v>0</v>
      </c>
      <c r="X147" s="340" t="str">
        <f t="shared" si="44"/>
        <v>-</v>
      </c>
    </row>
    <row r="148" spans="2:24" s="1" customFormat="1" ht="14.4" x14ac:dyDescent="0.3">
      <c r="B148" s="260" t="s">
        <v>344</v>
      </c>
      <c r="C148" s="355" t="str">
        <f>'Forma 2'!$C$140</f>
        <v/>
      </c>
      <c r="D148" s="396">
        <f>SUM('Forma 10'!$F$145,'Forma 10'!$H$145)</f>
        <v>0</v>
      </c>
      <c r="E148" s="397">
        <f t="shared" si="58"/>
        <v>0</v>
      </c>
      <c r="F148" s="308">
        <f t="shared" si="58"/>
        <v>0</v>
      </c>
      <c r="G148" s="398">
        <f t="shared" si="58"/>
        <v>0</v>
      </c>
      <c r="H148" s="396">
        <f>SUM(I148:K148)</f>
        <v>0</v>
      </c>
      <c r="I148" s="399"/>
      <c r="J148" s="400"/>
      <c r="K148" s="401"/>
      <c r="L148" s="396">
        <f>SUM(M148:O148)</f>
        <v>0</v>
      </c>
      <c r="M148" s="399"/>
      <c r="N148" s="400"/>
      <c r="O148" s="401"/>
      <c r="P148" s="396">
        <f>SUM(Q148:S148)</f>
        <v>0</v>
      </c>
      <c r="Q148" s="399"/>
      <c r="R148" s="400"/>
      <c r="S148" s="401"/>
      <c r="W148" s="339">
        <f t="shared" si="43"/>
        <v>0</v>
      </c>
      <c r="X148" s="340" t="str">
        <f t="shared" si="44"/>
        <v>-</v>
      </c>
    </row>
    <row r="149" spans="2:24" s="1" customFormat="1" ht="14.4" x14ac:dyDescent="0.3">
      <c r="B149" s="271" t="s">
        <v>345</v>
      </c>
      <c r="C149" s="356" t="s">
        <v>346</v>
      </c>
      <c r="D149" s="406">
        <f>SUM('Forma 10'!$F$146,'Forma 10'!$H$146)</f>
        <v>0</v>
      </c>
      <c r="E149" s="407">
        <f t="shared" ref="E149:S149" si="59">SUM(E150:E161)</f>
        <v>0</v>
      </c>
      <c r="F149" s="308">
        <f t="shared" si="59"/>
        <v>0</v>
      </c>
      <c r="G149" s="398">
        <f t="shared" si="59"/>
        <v>0</v>
      </c>
      <c r="H149" s="406">
        <f t="shared" si="59"/>
        <v>0</v>
      </c>
      <c r="I149" s="409">
        <f t="shared" si="59"/>
        <v>0</v>
      </c>
      <c r="J149" s="410">
        <f t="shared" si="59"/>
        <v>0</v>
      </c>
      <c r="K149" s="411">
        <f t="shared" si="59"/>
        <v>0</v>
      </c>
      <c r="L149" s="406">
        <f t="shared" si="59"/>
        <v>0</v>
      </c>
      <c r="M149" s="409">
        <f t="shared" si="59"/>
        <v>0</v>
      </c>
      <c r="N149" s="410">
        <f t="shared" si="59"/>
        <v>0</v>
      </c>
      <c r="O149" s="411">
        <f t="shared" si="59"/>
        <v>0</v>
      </c>
      <c r="P149" s="406">
        <f t="shared" si="59"/>
        <v>0</v>
      </c>
      <c r="Q149" s="409">
        <f t="shared" si="59"/>
        <v>0</v>
      </c>
      <c r="R149" s="410">
        <f t="shared" si="59"/>
        <v>0</v>
      </c>
      <c r="S149" s="411">
        <f t="shared" si="59"/>
        <v>0</v>
      </c>
      <c r="W149" s="339">
        <f t="shared" ref="W149:W180" si="60">D149-SUM(E149:G149)</f>
        <v>0</v>
      </c>
      <c r="X149" s="340" t="str">
        <f t="shared" ref="X149:X180" si="61">IF(W149&gt;0.5,"Prašome paskirstyti likusias sąnaudas",IF(W149&lt;-0.5,"Paskirstėte daugiau sąnaudų negu yra priskirta šiam pogrupiui","-"))</f>
        <v>-</v>
      </c>
    </row>
    <row r="150" spans="2:24" s="1" customFormat="1" ht="14.4" x14ac:dyDescent="0.3">
      <c r="B150" s="287" t="s">
        <v>347</v>
      </c>
      <c r="C150" s="355" t="s">
        <v>348</v>
      </c>
      <c r="D150" s="396">
        <f>SUM('Forma 10'!$F$147,'Forma 10'!$H$147)</f>
        <v>0</v>
      </c>
      <c r="E150" s="397">
        <f t="shared" ref="E150:E161" si="62">SUM(I150,M150,Q150)</f>
        <v>0</v>
      </c>
      <c r="F150" s="308">
        <f t="shared" ref="F150:F161" si="63">SUM(J150,N150,R150)</f>
        <v>0</v>
      </c>
      <c r="G150" s="398">
        <f t="shared" ref="G150:G161" si="64">SUM(K150,O150,S150)</f>
        <v>0</v>
      </c>
      <c r="H150" s="396">
        <f t="shared" ref="H150:H161" si="65">SUM(I150:K150)</f>
        <v>0</v>
      </c>
      <c r="I150" s="399"/>
      <c r="J150" s="400"/>
      <c r="K150" s="401"/>
      <c r="L150" s="396">
        <f t="shared" ref="L150:L161" si="66">SUM(M150:O150)</f>
        <v>0</v>
      </c>
      <c r="M150" s="399"/>
      <c r="N150" s="400"/>
      <c r="O150" s="401"/>
      <c r="P150" s="396">
        <f t="shared" ref="P150:P161" si="67">SUM(Q150:S150)</f>
        <v>0</v>
      </c>
      <c r="Q150" s="399"/>
      <c r="R150" s="400"/>
      <c r="S150" s="401"/>
      <c r="W150" s="339">
        <f t="shared" si="60"/>
        <v>0</v>
      </c>
      <c r="X150" s="340" t="str">
        <f t="shared" si="61"/>
        <v>-</v>
      </c>
    </row>
    <row r="151" spans="2:24" s="1" customFormat="1" ht="14.4" x14ac:dyDescent="0.3">
      <c r="B151" s="287" t="s">
        <v>349</v>
      </c>
      <c r="C151" s="355" t="s">
        <v>350</v>
      </c>
      <c r="D151" s="396">
        <f>SUM('Forma 10'!$F$148,'Forma 10'!$H$148)</f>
        <v>0</v>
      </c>
      <c r="E151" s="397">
        <f t="shared" si="62"/>
        <v>0</v>
      </c>
      <c r="F151" s="308">
        <f t="shared" si="63"/>
        <v>0</v>
      </c>
      <c r="G151" s="398">
        <f t="shared" si="64"/>
        <v>0</v>
      </c>
      <c r="H151" s="396">
        <f t="shared" si="65"/>
        <v>0</v>
      </c>
      <c r="I151" s="399"/>
      <c r="J151" s="400"/>
      <c r="K151" s="401"/>
      <c r="L151" s="396">
        <f t="shared" si="66"/>
        <v>0</v>
      </c>
      <c r="M151" s="399"/>
      <c r="N151" s="400"/>
      <c r="O151" s="401"/>
      <c r="P151" s="396">
        <f t="shared" si="67"/>
        <v>0</v>
      </c>
      <c r="Q151" s="399"/>
      <c r="R151" s="400"/>
      <c r="S151" s="401"/>
      <c r="W151" s="339">
        <f t="shared" si="60"/>
        <v>0</v>
      </c>
      <c r="X151" s="340" t="str">
        <f t="shared" si="61"/>
        <v>-</v>
      </c>
    </row>
    <row r="152" spans="2:24" s="1" customFormat="1" ht="14.4" x14ac:dyDescent="0.3">
      <c r="B152" s="287" t="s">
        <v>351</v>
      </c>
      <c r="C152" s="355" t="s">
        <v>352</v>
      </c>
      <c r="D152" s="396">
        <f>SUM('Forma 10'!$F$149,'Forma 10'!$H$149)</f>
        <v>0</v>
      </c>
      <c r="E152" s="397">
        <f t="shared" si="62"/>
        <v>0</v>
      </c>
      <c r="F152" s="308">
        <f t="shared" si="63"/>
        <v>0</v>
      </c>
      <c r="G152" s="398">
        <f t="shared" si="64"/>
        <v>0</v>
      </c>
      <c r="H152" s="396">
        <f t="shared" si="65"/>
        <v>0</v>
      </c>
      <c r="I152" s="399"/>
      <c r="J152" s="400"/>
      <c r="K152" s="401"/>
      <c r="L152" s="396">
        <f t="shared" si="66"/>
        <v>0</v>
      </c>
      <c r="M152" s="399"/>
      <c r="N152" s="400"/>
      <c r="O152" s="401"/>
      <c r="P152" s="396">
        <f t="shared" si="67"/>
        <v>0</v>
      </c>
      <c r="Q152" s="399"/>
      <c r="R152" s="400"/>
      <c r="S152" s="401"/>
      <c r="W152" s="339">
        <f t="shared" si="60"/>
        <v>0</v>
      </c>
      <c r="X152" s="340" t="str">
        <f t="shared" si="61"/>
        <v>-</v>
      </c>
    </row>
    <row r="153" spans="2:24" s="1" customFormat="1" ht="12.75" customHeight="1" x14ac:dyDescent="0.3">
      <c r="B153" s="287" t="s">
        <v>353</v>
      </c>
      <c r="C153" s="355" t="s">
        <v>354</v>
      </c>
      <c r="D153" s="396">
        <f>SUM('Forma 10'!$F$150,'Forma 10'!$H$150)</f>
        <v>0</v>
      </c>
      <c r="E153" s="397">
        <f t="shared" si="62"/>
        <v>0</v>
      </c>
      <c r="F153" s="308">
        <f t="shared" si="63"/>
        <v>0</v>
      </c>
      <c r="G153" s="398">
        <f t="shared" si="64"/>
        <v>0</v>
      </c>
      <c r="H153" s="396">
        <f t="shared" si="65"/>
        <v>0</v>
      </c>
      <c r="I153" s="399"/>
      <c r="J153" s="400"/>
      <c r="K153" s="401"/>
      <c r="L153" s="396">
        <f t="shared" si="66"/>
        <v>0</v>
      </c>
      <c r="M153" s="399"/>
      <c r="N153" s="400"/>
      <c r="O153" s="401"/>
      <c r="P153" s="396">
        <f t="shared" si="67"/>
        <v>0</v>
      </c>
      <c r="Q153" s="399"/>
      <c r="R153" s="400"/>
      <c r="S153" s="401"/>
      <c r="W153" s="339">
        <f t="shared" si="60"/>
        <v>0</v>
      </c>
      <c r="X153" s="340" t="str">
        <f t="shared" si="61"/>
        <v>-</v>
      </c>
    </row>
    <row r="154" spans="2:24" s="1" customFormat="1" ht="14.4" x14ac:dyDescent="0.3">
      <c r="B154" s="287" t="s">
        <v>355</v>
      </c>
      <c r="C154" s="355" t="s">
        <v>356</v>
      </c>
      <c r="D154" s="396">
        <f>SUM('Forma 10'!$F$151,'Forma 10'!$H$151)</f>
        <v>0</v>
      </c>
      <c r="E154" s="397">
        <f t="shared" si="62"/>
        <v>0</v>
      </c>
      <c r="F154" s="308">
        <f t="shared" si="63"/>
        <v>0</v>
      </c>
      <c r="G154" s="398">
        <f t="shared" si="64"/>
        <v>0</v>
      </c>
      <c r="H154" s="396">
        <f t="shared" si="65"/>
        <v>0</v>
      </c>
      <c r="I154" s="399"/>
      <c r="J154" s="400"/>
      <c r="K154" s="401"/>
      <c r="L154" s="396">
        <f t="shared" si="66"/>
        <v>0</v>
      </c>
      <c r="M154" s="399"/>
      <c r="N154" s="400"/>
      <c r="O154" s="401"/>
      <c r="P154" s="396">
        <f t="shared" si="67"/>
        <v>0</v>
      </c>
      <c r="Q154" s="399"/>
      <c r="R154" s="400"/>
      <c r="S154" s="401"/>
      <c r="W154" s="339">
        <f t="shared" si="60"/>
        <v>0</v>
      </c>
      <c r="X154" s="340" t="str">
        <f t="shared" si="61"/>
        <v>-</v>
      </c>
    </row>
    <row r="155" spans="2:24" s="1" customFormat="1" ht="12.75" customHeight="1" x14ac:dyDescent="0.3">
      <c r="B155" s="287" t="s">
        <v>357</v>
      </c>
      <c r="C155" s="355" t="s">
        <v>358</v>
      </c>
      <c r="D155" s="396">
        <f>SUM('Forma 10'!$F$152,'Forma 10'!$H$152)</f>
        <v>0</v>
      </c>
      <c r="E155" s="397">
        <f t="shared" si="62"/>
        <v>0</v>
      </c>
      <c r="F155" s="308">
        <f t="shared" si="63"/>
        <v>0</v>
      </c>
      <c r="G155" s="398">
        <f t="shared" si="64"/>
        <v>0</v>
      </c>
      <c r="H155" s="396">
        <f t="shared" si="65"/>
        <v>0</v>
      </c>
      <c r="I155" s="399"/>
      <c r="J155" s="400"/>
      <c r="K155" s="401"/>
      <c r="L155" s="396">
        <f t="shared" si="66"/>
        <v>0</v>
      </c>
      <c r="M155" s="399"/>
      <c r="N155" s="400"/>
      <c r="O155" s="401"/>
      <c r="P155" s="396">
        <f t="shared" si="67"/>
        <v>0</v>
      </c>
      <c r="Q155" s="399"/>
      <c r="R155" s="400"/>
      <c r="S155" s="401"/>
      <c r="W155" s="339">
        <f t="shared" si="60"/>
        <v>0</v>
      </c>
      <c r="X155" s="340" t="str">
        <f t="shared" si="61"/>
        <v>-</v>
      </c>
    </row>
    <row r="156" spans="2:24" s="1" customFormat="1" ht="12.75" customHeight="1" x14ac:dyDescent="0.3">
      <c r="B156" s="287" t="s">
        <v>359</v>
      </c>
      <c r="C156" s="355" t="s">
        <v>360</v>
      </c>
      <c r="D156" s="396">
        <f>SUM('Forma 10'!$F$153,'Forma 10'!$H$153)</f>
        <v>0</v>
      </c>
      <c r="E156" s="397">
        <f t="shared" si="62"/>
        <v>0</v>
      </c>
      <c r="F156" s="308">
        <f t="shared" si="63"/>
        <v>0</v>
      </c>
      <c r="G156" s="398">
        <f t="shared" si="64"/>
        <v>0</v>
      </c>
      <c r="H156" s="396">
        <f t="shared" si="65"/>
        <v>0</v>
      </c>
      <c r="I156" s="399"/>
      <c r="J156" s="400"/>
      <c r="K156" s="401"/>
      <c r="L156" s="396">
        <f t="shared" si="66"/>
        <v>0</v>
      </c>
      <c r="M156" s="399"/>
      <c r="N156" s="400"/>
      <c r="O156" s="401"/>
      <c r="P156" s="396">
        <f t="shared" si="67"/>
        <v>0</v>
      </c>
      <c r="Q156" s="399"/>
      <c r="R156" s="400"/>
      <c r="S156" s="401"/>
      <c r="W156" s="339">
        <f t="shared" si="60"/>
        <v>0</v>
      </c>
      <c r="X156" s="340" t="str">
        <f t="shared" si="61"/>
        <v>-</v>
      </c>
    </row>
    <row r="157" spans="2:24" s="1" customFormat="1" ht="12.75" customHeight="1" x14ac:dyDescent="0.3">
      <c r="B157" s="287" t="s">
        <v>361</v>
      </c>
      <c r="C157" s="355" t="s">
        <v>362</v>
      </c>
      <c r="D157" s="396">
        <f>SUM('Forma 10'!$F$154,'Forma 10'!$H$154)</f>
        <v>0</v>
      </c>
      <c r="E157" s="397">
        <f t="shared" si="62"/>
        <v>0</v>
      </c>
      <c r="F157" s="308">
        <f t="shared" si="63"/>
        <v>0</v>
      </c>
      <c r="G157" s="398">
        <f t="shared" si="64"/>
        <v>0</v>
      </c>
      <c r="H157" s="396">
        <f t="shared" si="65"/>
        <v>0</v>
      </c>
      <c r="I157" s="399"/>
      <c r="J157" s="400"/>
      <c r="K157" s="401"/>
      <c r="L157" s="396">
        <f t="shared" si="66"/>
        <v>0</v>
      </c>
      <c r="M157" s="399"/>
      <c r="N157" s="400"/>
      <c r="O157" s="401"/>
      <c r="P157" s="396">
        <f t="shared" si="67"/>
        <v>0</v>
      </c>
      <c r="Q157" s="399"/>
      <c r="R157" s="400"/>
      <c r="S157" s="401"/>
      <c r="W157" s="339">
        <f t="shared" si="60"/>
        <v>0</v>
      </c>
      <c r="X157" s="340" t="str">
        <f t="shared" si="61"/>
        <v>-</v>
      </c>
    </row>
    <row r="158" spans="2:24" s="1" customFormat="1" ht="12.75" customHeight="1" x14ac:dyDescent="0.3">
      <c r="B158" s="287" t="s">
        <v>363</v>
      </c>
      <c r="C158" s="355" t="s">
        <v>364</v>
      </c>
      <c r="D158" s="396">
        <f>SUM('Forma 10'!$F$155,'Forma 10'!$H$155)</f>
        <v>0</v>
      </c>
      <c r="E158" s="397">
        <f t="shared" si="62"/>
        <v>0</v>
      </c>
      <c r="F158" s="308">
        <f t="shared" si="63"/>
        <v>0</v>
      </c>
      <c r="G158" s="398">
        <f t="shared" si="64"/>
        <v>0</v>
      </c>
      <c r="H158" s="396">
        <f t="shared" si="65"/>
        <v>0</v>
      </c>
      <c r="I158" s="399"/>
      <c r="J158" s="400"/>
      <c r="K158" s="401"/>
      <c r="L158" s="396">
        <f t="shared" si="66"/>
        <v>0</v>
      </c>
      <c r="M158" s="399"/>
      <c r="N158" s="400"/>
      <c r="O158" s="401"/>
      <c r="P158" s="396">
        <f t="shared" si="67"/>
        <v>0</v>
      </c>
      <c r="Q158" s="399"/>
      <c r="R158" s="400"/>
      <c r="S158" s="401"/>
      <c r="W158" s="339">
        <f t="shared" si="60"/>
        <v>0</v>
      </c>
      <c r="X158" s="340" t="str">
        <f t="shared" si="61"/>
        <v>-</v>
      </c>
    </row>
    <row r="159" spans="2:24" s="1" customFormat="1" ht="12.75" customHeight="1" x14ac:dyDescent="0.3">
      <c r="B159" s="287" t="s">
        <v>452</v>
      </c>
      <c r="C159" s="355" t="str">
        <f>'Forma 2'!$C$151</f>
        <v>Kitos administravimo sąnaudos (nurodyti)</v>
      </c>
      <c r="D159" s="396">
        <f>SUM('Forma 10'!$F$156,'Forma 10'!$H$156)</f>
        <v>0</v>
      </c>
      <c r="E159" s="397">
        <f t="shared" si="62"/>
        <v>0</v>
      </c>
      <c r="F159" s="308">
        <f t="shared" si="63"/>
        <v>0</v>
      </c>
      <c r="G159" s="398">
        <f t="shared" si="64"/>
        <v>0</v>
      </c>
      <c r="H159" s="396">
        <f t="shared" si="65"/>
        <v>0</v>
      </c>
      <c r="I159" s="399"/>
      <c r="J159" s="400"/>
      <c r="K159" s="401"/>
      <c r="L159" s="396">
        <f t="shared" si="66"/>
        <v>0</v>
      </c>
      <c r="M159" s="399"/>
      <c r="N159" s="400"/>
      <c r="O159" s="401"/>
      <c r="P159" s="396">
        <f t="shared" si="67"/>
        <v>0</v>
      </c>
      <c r="Q159" s="399"/>
      <c r="R159" s="400"/>
      <c r="S159" s="401"/>
      <c r="W159" s="339">
        <f t="shared" si="60"/>
        <v>0</v>
      </c>
      <c r="X159" s="340" t="str">
        <f t="shared" si="61"/>
        <v>-</v>
      </c>
    </row>
    <row r="160" spans="2:24" s="1" customFormat="1" ht="12.75" customHeight="1" x14ac:dyDescent="0.3">
      <c r="B160" s="287" t="s">
        <v>453</v>
      </c>
      <c r="C160" s="355" t="str">
        <f>'Forma 2'!$C$152</f>
        <v/>
      </c>
      <c r="D160" s="396">
        <f>SUM('Forma 10'!$F$157,'Forma 10'!$H$157)</f>
        <v>0</v>
      </c>
      <c r="E160" s="397">
        <f t="shared" si="62"/>
        <v>0</v>
      </c>
      <c r="F160" s="308">
        <f t="shared" si="63"/>
        <v>0</v>
      </c>
      <c r="G160" s="398">
        <f t="shared" si="64"/>
        <v>0</v>
      </c>
      <c r="H160" s="396">
        <f t="shared" si="65"/>
        <v>0</v>
      </c>
      <c r="I160" s="399"/>
      <c r="J160" s="400"/>
      <c r="K160" s="401"/>
      <c r="L160" s="396">
        <f t="shared" si="66"/>
        <v>0</v>
      </c>
      <c r="M160" s="399"/>
      <c r="N160" s="400"/>
      <c r="O160" s="401"/>
      <c r="P160" s="396">
        <f t="shared" si="67"/>
        <v>0</v>
      </c>
      <c r="Q160" s="399"/>
      <c r="R160" s="400"/>
      <c r="S160" s="401"/>
      <c r="W160" s="339">
        <f t="shared" si="60"/>
        <v>0</v>
      </c>
      <c r="X160" s="340" t="str">
        <f t="shared" si="61"/>
        <v>-</v>
      </c>
    </row>
    <row r="161" spans="2:24" s="1" customFormat="1" ht="12.75" customHeight="1" x14ac:dyDescent="0.3">
      <c r="B161" s="287" t="s">
        <v>454</v>
      </c>
      <c r="C161" s="355" t="str">
        <f>'Forma 2'!$C$153</f>
        <v/>
      </c>
      <c r="D161" s="396">
        <f>SUM('Forma 10'!$F$158,'Forma 10'!$H$158)</f>
        <v>0</v>
      </c>
      <c r="E161" s="397">
        <f t="shared" si="62"/>
        <v>0</v>
      </c>
      <c r="F161" s="308">
        <f t="shared" si="63"/>
        <v>0</v>
      </c>
      <c r="G161" s="398">
        <f t="shared" si="64"/>
        <v>0</v>
      </c>
      <c r="H161" s="396">
        <f t="shared" si="65"/>
        <v>0</v>
      </c>
      <c r="I161" s="399"/>
      <c r="J161" s="400"/>
      <c r="K161" s="401"/>
      <c r="L161" s="396">
        <f t="shared" si="66"/>
        <v>0</v>
      </c>
      <c r="M161" s="399"/>
      <c r="N161" s="400"/>
      <c r="O161" s="401"/>
      <c r="P161" s="396">
        <f t="shared" si="67"/>
        <v>0</v>
      </c>
      <c r="Q161" s="399"/>
      <c r="R161" s="400"/>
      <c r="S161" s="401"/>
      <c r="W161" s="339">
        <f t="shared" si="60"/>
        <v>0</v>
      </c>
      <c r="X161" s="340" t="str">
        <f t="shared" si="61"/>
        <v>-</v>
      </c>
    </row>
    <row r="162" spans="2:24" s="1" customFormat="1" ht="14.4" x14ac:dyDescent="0.3">
      <c r="B162" s="271" t="s">
        <v>369</v>
      </c>
      <c r="C162" s="356" t="s">
        <v>370</v>
      </c>
      <c r="D162" s="406">
        <f>SUM('Forma 10'!$F$159,'Forma 10'!$H$159)</f>
        <v>0</v>
      </c>
      <c r="E162" s="407">
        <f t="shared" ref="E162:S162" si="68">SUM(E163:E172)</f>
        <v>0</v>
      </c>
      <c r="F162" s="308">
        <f t="shared" si="68"/>
        <v>0</v>
      </c>
      <c r="G162" s="398">
        <f t="shared" si="68"/>
        <v>0</v>
      </c>
      <c r="H162" s="406">
        <f t="shared" si="68"/>
        <v>0</v>
      </c>
      <c r="I162" s="409">
        <f t="shared" si="68"/>
        <v>0</v>
      </c>
      <c r="J162" s="410">
        <f t="shared" si="68"/>
        <v>0</v>
      </c>
      <c r="K162" s="411">
        <f t="shared" si="68"/>
        <v>0</v>
      </c>
      <c r="L162" s="406">
        <f t="shared" si="68"/>
        <v>0</v>
      </c>
      <c r="M162" s="409">
        <f t="shared" si="68"/>
        <v>0</v>
      </c>
      <c r="N162" s="410">
        <f t="shared" si="68"/>
        <v>0</v>
      </c>
      <c r="O162" s="411">
        <f t="shared" si="68"/>
        <v>0</v>
      </c>
      <c r="P162" s="406">
        <f t="shared" si="68"/>
        <v>0</v>
      </c>
      <c r="Q162" s="409">
        <f t="shared" si="68"/>
        <v>0</v>
      </c>
      <c r="R162" s="410">
        <f t="shared" si="68"/>
        <v>0</v>
      </c>
      <c r="S162" s="411">
        <f t="shared" si="68"/>
        <v>0</v>
      </c>
      <c r="W162" s="339">
        <f t="shared" si="60"/>
        <v>0</v>
      </c>
      <c r="X162" s="340" t="str">
        <f t="shared" si="61"/>
        <v>-</v>
      </c>
    </row>
    <row r="163" spans="2:24" s="1" customFormat="1" ht="12.75" customHeight="1" x14ac:dyDescent="0.3">
      <c r="B163" s="287" t="s">
        <v>371</v>
      </c>
      <c r="C163" s="355" t="s">
        <v>372</v>
      </c>
      <c r="D163" s="396">
        <f>SUM('Forma 10'!$F$160,'Forma 10'!$H$160)</f>
        <v>0</v>
      </c>
      <c r="E163" s="397">
        <f t="shared" ref="E163:E172" si="69">SUM(I163,M163,Q163)</f>
        <v>0</v>
      </c>
      <c r="F163" s="308">
        <f t="shared" ref="F163:F172" si="70">SUM(J163,N163,R163)</f>
        <v>0</v>
      </c>
      <c r="G163" s="398">
        <f t="shared" ref="G163:G172" si="71">SUM(K163,O163,S163)</f>
        <v>0</v>
      </c>
      <c r="H163" s="396">
        <f t="shared" ref="H163:H172" si="72">SUM(I163:K163)</f>
        <v>0</v>
      </c>
      <c r="I163" s="399"/>
      <c r="J163" s="400"/>
      <c r="K163" s="401"/>
      <c r="L163" s="396">
        <f t="shared" ref="L163:L172" si="73">SUM(M163:O163)</f>
        <v>0</v>
      </c>
      <c r="M163" s="399"/>
      <c r="N163" s="400"/>
      <c r="O163" s="401"/>
      <c r="P163" s="396">
        <f t="shared" ref="P163:P172" si="74">SUM(Q163:S163)</f>
        <v>0</v>
      </c>
      <c r="Q163" s="399"/>
      <c r="R163" s="400"/>
      <c r="S163" s="401"/>
      <c r="W163" s="339">
        <f t="shared" si="60"/>
        <v>0</v>
      </c>
      <c r="X163" s="340" t="str">
        <f t="shared" si="61"/>
        <v>-</v>
      </c>
    </row>
    <row r="164" spans="2:24" s="1" customFormat="1" ht="12.75" customHeight="1" x14ac:dyDescent="0.3">
      <c r="B164" s="287" t="s">
        <v>373</v>
      </c>
      <c r="C164" s="355" t="s">
        <v>374</v>
      </c>
      <c r="D164" s="396">
        <f>SUM('Forma 10'!$F$161,'Forma 10'!$H$161)</f>
        <v>0</v>
      </c>
      <c r="E164" s="397">
        <f t="shared" si="69"/>
        <v>0</v>
      </c>
      <c r="F164" s="308">
        <f t="shared" si="70"/>
        <v>0</v>
      </c>
      <c r="G164" s="398">
        <f t="shared" si="71"/>
        <v>0</v>
      </c>
      <c r="H164" s="396">
        <f t="shared" si="72"/>
        <v>0</v>
      </c>
      <c r="I164" s="399"/>
      <c r="J164" s="400"/>
      <c r="K164" s="401"/>
      <c r="L164" s="396">
        <f t="shared" si="73"/>
        <v>0</v>
      </c>
      <c r="M164" s="399"/>
      <c r="N164" s="400"/>
      <c r="O164" s="401"/>
      <c r="P164" s="396">
        <f t="shared" si="74"/>
        <v>0</v>
      </c>
      <c r="Q164" s="399"/>
      <c r="R164" s="400"/>
      <c r="S164" s="401"/>
      <c r="W164" s="339">
        <f t="shared" si="60"/>
        <v>0</v>
      </c>
      <c r="X164" s="340" t="str">
        <f t="shared" si="61"/>
        <v>-</v>
      </c>
    </row>
    <row r="165" spans="2:24" s="1" customFormat="1" ht="12.75" customHeight="1" x14ac:dyDescent="0.3">
      <c r="B165" s="287" t="s">
        <v>375</v>
      </c>
      <c r="C165" s="355" t="s">
        <v>376</v>
      </c>
      <c r="D165" s="396">
        <f>SUM('Forma 10'!$F$162,'Forma 10'!$H$162)</f>
        <v>0</v>
      </c>
      <c r="E165" s="397">
        <f t="shared" si="69"/>
        <v>0</v>
      </c>
      <c r="F165" s="308">
        <f t="shared" si="70"/>
        <v>0</v>
      </c>
      <c r="G165" s="398">
        <f t="shared" si="71"/>
        <v>0</v>
      </c>
      <c r="H165" s="396">
        <f t="shared" si="72"/>
        <v>0</v>
      </c>
      <c r="I165" s="399"/>
      <c r="J165" s="400"/>
      <c r="K165" s="401"/>
      <c r="L165" s="396">
        <f t="shared" si="73"/>
        <v>0</v>
      </c>
      <c r="M165" s="399"/>
      <c r="N165" s="400"/>
      <c r="O165" s="401"/>
      <c r="P165" s="396">
        <f t="shared" si="74"/>
        <v>0</v>
      </c>
      <c r="Q165" s="399"/>
      <c r="R165" s="400"/>
      <c r="S165" s="401"/>
      <c r="W165" s="339">
        <f t="shared" si="60"/>
        <v>0</v>
      </c>
      <c r="X165" s="340" t="str">
        <f t="shared" si="61"/>
        <v>-</v>
      </c>
    </row>
    <row r="166" spans="2:24" s="1" customFormat="1" ht="14.4" x14ac:dyDescent="0.3">
      <c r="B166" s="287" t="s">
        <v>377</v>
      </c>
      <c r="C166" s="355" t="s">
        <v>378</v>
      </c>
      <c r="D166" s="396">
        <f>SUM('Forma 10'!$F$163,'Forma 10'!$H$163)</f>
        <v>0</v>
      </c>
      <c r="E166" s="397">
        <f t="shared" si="69"/>
        <v>0</v>
      </c>
      <c r="F166" s="308">
        <f t="shared" si="70"/>
        <v>0</v>
      </c>
      <c r="G166" s="398">
        <f t="shared" si="71"/>
        <v>0</v>
      </c>
      <c r="H166" s="396">
        <f t="shared" si="72"/>
        <v>0</v>
      </c>
      <c r="I166" s="399"/>
      <c r="J166" s="400"/>
      <c r="K166" s="401"/>
      <c r="L166" s="396">
        <f t="shared" si="73"/>
        <v>0</v>
      </c>
      <c r="M166" s="399"/>
      <c r="N166" s="400"/>
      <c r="O166" s="401"/>
      <c r="P166" s="396">
        <f t="shared" si="74"/>
        <v>0</v>
      </c>
      <c r="Q166" s="399"/>
      <c r="R166" s="400"/>
      <c r="S166" s="401"/>
      <c r="W166" s="339">
        <f t="shared" si="60"/>
        <v>0</v>
      </c>
      <c r="X166" s="340" t="str">
        <f t="shared" si="61"/>
        <v>-</v>
      </c>
    </row>
    <row r="167" spans="2:24" s="1" customFormat="1" ht="12.75" customHeight="1" x14ac:dyDescent="0.3">
      <c r="B167" s="287" t="s">
        <v>379</v>
      </c>
      <c r="C167" s="355" t="s">
        <v>380</v>
      </c>
      <c r="D167" s="396">
        <f>SUM('Forma 10'!$F$164,'Forma 10'!$H$164)</f>
        <v>0</v>
      </c>
      <c r="E167" s="397">
        <f t="shared" si="69"/>
        <v>0</v>
      </c>
      <c r="F167" s="308">
        <f t="shared" si="70"/>
        <v>0</v>
      </c>
      <c r="G167" s="398">
        <f t="shared" si="71"/>
        <v>0</v>
      </c>
      <c r="H167" s="396">
        <f t="shared" si="72"/>
        <v>0</v>
      </c>
      <c r="I167" s="399"/>
      <c r="J167" s="400"/>
      <c r="K167" s="401"/>
      <c r="L167" s="396">
        <f t="shared" si="73"/>
        <v>0</v>
      </c>
      <c r="M167" s="399"/>
      <c r="N167" s="400"/>
      <c r="O167" s="401"/>
      <c r="P167" s="396">
        <f t="shared" si="74"/>
        <v>0</v>
      </c>
      <c r="Q167" s="399"/>
      <c r="R167" s="400"/>
      <c r="S167" s="401"/>
      <c r="W167" s="339">
        <f t="shared" si="60"/>
        <v>0</v>
      </c>
      <c r="X167" s="340" t="str">
        <f t="shared" si="61"/>
        <v>-</v>
      </c>
    </row>
    <row r="168" spans="2:24" s="1" customFormat="1" ht="12.75" customHeight="1" x14ac:dyDescent="0.3">
      <c r="B168" s="287" t="s">
        <v>381</v>
      </c>
      <c r="C168" s="355" t="s">
        <v>382</v>
      </c>
      <c r="D168" s="396">
        <f>SUM('Forma 10'!$F$165,'Forma 10'!$H$165)</f>
        <v>0</v>
      </c>
      <c r="E168" s="397">
        <f t="shared" si="69"/>
        <v>0</v>
      </c>
      <c r="F168" s="308">
        <f t="shared" si="70"/>
        <v>0</v>
      </c>
      <c r="G168" s="398">
        <f t="shared" si="71"/>
        <v>0</v>
      </c>
      <c r="H168" s="396">
        <f t="shared" si="72"/>
        <v>0</v>
      </c>
      <c r="I168" s="399"/>
      <c r="J168" s="400"/>
      <c r="K168" s="401"/>
      <c r="L168" s="396">
        <f t="shared" si="73"/>
        <v>0</v>
      </c>
      <c r="M168" s="399"/>
      <c r="N168" s="400"/>
      <c r="O168" s="401"/>
      <c r="P168" s="396">
        <f t="shared" si="74"/>
        <v>0</v>
      </c>
      <c r="Q168" s="399"/>
      <c r="R168" s="400"/>
      <c r="S168" s="401"/>
      <c r="W168" s="339">
        <f t="shared" si="60"/>
        <v>0</v>
      </c>
      <c r="X168" s="340" t="str">
        <f t="shared" si="61"/>
        <v>-</v>
      </c>
    </row>
    <row r="169" spans="2:24" s="1" customFormat="1" ht="12.75" customHeight="1" x14ac:dyDescent="0.3">
      <c r="B169" s="287" t="s">
        <v>383</v>
      </c>
      <c r="C169" s="355" t="s">
        <v>384</v>
      </c>
      <c r="D169" s="396">
        <f>SUM('Forma 10'!$F$166,'Forma 10'!$H$166)</f>
        <v>0</v>
      </c>
      <c r="E169" s="397">
        <f t="shared" si="69"/>
        <v>0</v>
      </c>
      <c r="F169" s="308">
        <f t="shared" si="70"/>
        <v>0</v>
      </c>
      <c r="G169" s="398">
        <f t="shared" si="71"/>
        <v>0</v>
      </c>
      <c r="H169" s="396">
        <f t="shared" si="72"/>
        <v>0</v>
      </c>
      <c r="I169" s="399"/>
      <c r="J169" s="400"/>
      <c r="K169" s="401"/>
      <c r="L169" s="396">
        <f t="shared" si="73"/>
        <v>0</v>
      </c>
      <c r="M169" s="399"/>
      <c r="N169" s="400"/>
      <c r="O169" s="401"/>
      <c r="P169" s="396">
        <f t="shared" si="74"/>
        <v>0</v>
      </c>
      <c r="Q169" s="399"/>
      <c r="R169" s="400"/>
      <c r="S169" s="401"/>
      <c r="W169" s="339">
        <f t="shared" si="60"/>
        <v>0</v>
      </c>
      <c r="X169" s="340" t="str">
        <f t="shared" si="61"/>
        <v>-</v>
      </c>
    </row>
    <row r="170" spans="2:24" s="1" customFormat="1" ht="12.75" customHeight="1" x14ac:dyDescent="0.3">
      <c r="B170" s="287" t="s">
        <v>385</v>
      </c>
      <c r="C170" s="355" t="s">
        <v>455</v>
      </c>
      <c r="D170" s="396">
        <f>SUM('Forma 10'!$F$167,'Forma 10'!$H$167)</f>
        <v>0</v>
      </c>
      <c r="E170" s="397">
        <f t="shared" si="69"/>
        <v>0</v>
      </c>
      <c r="F170" s="308">
        <f t="shared" si="70"/>
        <v>0</v>
      </c>
      <c r="G170" s="398">
        <f t="shared" si="71"/>
        <v>0</v>
      </c>
      <c r="H170" s="396">
        <f t="shared" si="72"/>
        <v>0</v>
      </c>
      <c r="I170" s="399"/>
      <c r="J170" s="400"/>
      <c r="K170" s="401"/>
      <c r="L170" s="396">
        <f t="shared" si="73"/>
        <v>0</v>
      </c>
      <c r="M170" s="399"/>
      <c r="N170" s="400"/>
      <c r="O170" s="401"/>
      <c r="P170" s="396">
        <f t="shared" si="74"/>
        <v>0</v>
      </c>
      <c r="Q170" s="399"/>
      <c r="R170" s="400"/>
      <c r="S170" s="401"/>
      <c r="W170" s="339">
        <f t="shared" si="60"/>
        <v>0</v>
      </c>
      <c r="X170" s="340" t="str">
        <f t="shared" si="61"/>
        <v>-</v>
      </c>
    </row>
    <row r="171" spans="2:24" s="1" customFormat="1" ht="12.75" customHeight="1" x14ac:dyDescent="0.3">
      <c r="B171" s="287" t="s">
        <v>387</v>
      </c>
      <c r="C171" s="355" t="str">
        <f>'Forma 2'!$C$163</f>
        <v>Kitos rinkodaros, pardavimų sąnaudos (Registro c. išl.)</v>
      </c>
      <c r="D171" s="396">
        <f>SUM('Forma 10'!$F$168,'Forma 10'!$H$168)</f>
        <v>0</v>
      </c>
      <c r="E171" s="397">
        <f t="shared" si="69"/>
        <v>0</v>
      </c>
      <c r="F171" s="308">
        <f t="shared" si="70"/>
        <v>0</v>
      </c>
      <c r="G171" s="398">
        <f t="shared" si="71"/>
        <v>0</v>
      </c>
      <c r="H171" s="396">
        <f t="shared" si="72"/>
        <v>0</v>
      </c>
      <c r="I171" s="399"/>
      <c r="J171" s="400"/>
      <c r="K171" s="401"/>
      <c r="L171" s="396">
        <f t="shared" si="73"/>
        <v>0</v>
      </c>
      <c r="M171" s="399"/>
      <c r="N171" s="400"/>
      <c r="O171" s="401"/>
      <c r="P171" s="396">
        <f t="shared" si="74"/>
        <v>0</v>
      </c>
      <c r="Q171" s="399"/>
      <c r="R171" s="400"/>
      <c r="S171" s="401"/>
      <c r="W171" s="339">
        <f t="shared" si="60"/>
        <v>0</v>
      </c>
      <c r="X171" s="340" t="str">
        <f t="shared" si="61"/>
        <v>-</v>
      </c>
    </row>
    <row r="172" spans="2:24" s="1" customFormat="1" ht="12.75" customHeight="1" x14ac:dyDescent="0.3">
      <c r="B172" s="287" t="s">
        <v>389</v>
      </c>
      <c r="C172" s="355" t="str">
        <f>'Forma 2'!$C$164</f>
        <v/>
      </c>
      <c r="D172" s="396">
        <f>SUM('Forma 10'!$F$169,'Forma 10'!$H$169)</f>
        <v>0</v>
      </c>
      <c r="E172" s="397">
        <f t="shared" si="69"/>
        <v>0</v>
      </c>
      <c r="F172" s="308">
        <f t="shared" si="70"/>
        <v>0</v>
      </c>
      <c r="G172" s="398">
        <f t="shared" si="71"/>
        <v>0</v>
      </c>
      <c r="H172" s="396">
        <f t="shared" si="72"/>
        <v>0</v>
      </c>
      <c r="I172" s="399"/>
      <c r="J172" s="400"/>
      <c r="K172" s="401"/>
      <c r="L172" s="396">
        <f t="shared" si="73"/>
        <v>0</v>
      </c>
      <c r="M172" s="399"/>
      <c r="N172" s="400"/>
      <c r="O172" s="401"/>
      <c r="P172" s="396">
        <f t="shared" si="74"/>
        <v>0</v>
      </c>
      <c r="Q172" s="399"/>
      <c r="R172" s="400"/>
      <c r="S172" s="401"/>
      <c r="W172" s="339">
        <f t="shared" si="60"/>
        <v>0</v>
      </c>
      <c r="X172" s="340" t="str">
        <f t="shared" si="61"/>
        <v>-</v>
      </c>
    </row>
    <row r="173" spans="2:24" s="1" customFormat="1" ht="14.4" x14ac:dyDescent="0.3">
      <c r="B173" s="271" t="s">
        <v>390</v>
      </c>
      <c r="C173" s="356" t="s">
        <v>391</v>
      </c>
      <c r="D173" s="406">
        <f>SUM('Forma 10'!$F$170,'Forma 10'!$H$170)</f>
        <v>0</v>
      </c>
      <c r="E173" s="407">
        <f t="shared" ref="E173:S173" si="75">SUM(E174:E175)</f>
        <v>0</v>
      </c>
      <c r="F173" s="308">
        <f t="shared" si="75"/>
        <v>0</v>
      </c>
      <c r="G173" s="398">
        <f t="shared" si="75"/>
        <v>0</v>
      </c>
      <c r="H173" s="406">
        <f t="shared" si="75"/>
        <v>0</v>
      </c>
      <c r="I173" s="409">
        <f t="shared" si="75"/>
        <v>0</v>
      </c>
      <c r="J173" s="410">
        <f t="shared" si="75"/>
        <v>0</v>
      </c>
      <c r="K173" s="411">
        <f t="shared" si="75"/>
        <v>0</v>
      </c>
      <c r="L173" s="406">
        <f t="shared" si="75"/>
        <v>0</v>
      </c>
      <c r="M173" s="409">
        <f t="shared" si="75"/>
        <v>0</v>
      </c>
      <c r="N173" s="410">
        <f t="shared" si="75"/>
        <v>0</v>
      </c>
      <c r="O173" s="411">
        <f t="shared" si="75"/>
        <v>0</v>
      </c>
      <c r="P173" s="406">
        <f t="shared" si="75"/>
        <v>0</v>
      </c>
      <c r="Q173" s="409">
        <f t="shared" si="75"/>
        <v>0</v>
      </c>
      <c r="R173" s="410">
        <f t="shared" si="75"/>
        <v>0</v>
      </c>
      <c r="S173" s="411">
        <f t="shared" si="75"/>
        <v>0</v>
      </c>
      <c r="W173" s="339">
        <f t="shared" si="60"/>
        <v>0</v>
      </c>
      <c r="X173" s="340" t="str">
        <f t="shared" si="61"/>
        <v>-</v>
      </c>
    </row>
    <row r="174" spans="2:24" s="1" customFormat="1" ht="14.4" x14ac:dyDescent="0.3">
      <c r="B174" s="260" t="s">
        <v>392</v>
      </c>
      <c r="C174" s="355" t="s">
        <v>393</v>
      </c>
      <c r="D174" s="396">
        <f>SUM('Forma 10'!$F$171,'Forma 10'!$H$171)</f>
        <v>0</v>
      </c>
      <c r="E174" s="397">
        <f t="shared" ref="E174:G175" si="76">SUM(I174,M174,Q174)</f>
        <v>0</v>
      </c>
      <c r="F174" s="308">
        <f t="shared" si="76"/>
        <v>0</v>
      </c>
      <c r="G174" s="398">
        <f t="shared" si="76"/>
        <v>0</v>
      </c>
      <c r="H174" s="396">
        <f>SUM(I174:K174)</f>
        <v>0</v>
      </c>
      <c r="I174" s="399"/>
      <c r="J174" s="400"/>
      <c r="K174" s="401"/>
      <c r="L174" s="396">
        <f>SUM(M174:O174)</f>
        <v>0</v>
      </c>
      <c r="M174" s="399"/>
      <c r="N174" s="400"/>
      <c r="O174" s="401"/>
      <c r="P174" s="396">
        <f>SUM(Q174:S174)</f>
        <v>0</v>
      </c>
      <c r="Q174" s="399"/>
      <c r="R174" s="400"/>
      <c r="S174" s="401"/>
      <c r="W174" s="339">
        <f t="shared" si="60"/>
        <v>0</v>
      </c>
      <c r="X174" s="340" t="str">
        <f t="shared" si="61"/>
        <v>-</v>
      </c>
    </row>
    <row r="175" spans="2:24" s="1" customFormat="1" ht="14.4" x14ac:dyDescent="0.3">
      <c r="B175" s="260" t="s">
        <v>394</v>
      </c>
      <c r="C175" s="355" t="str">
        <f>'Forma 2'!$C$167</f>
        <v>Kitos sąnaudos, susijusios su šilumos ūkio turto nuoma, koncesija (nurodyti)</v>
      </c>
      <c r="D175" s="396">
        <f>SUM('Forma 10'!$F$172,'Forma 10'!$H$172)</f>
        <v>0</v>
      </c>
      <c r="E175" s="397">
        <f t="shared" si="76"/>
        <v>0</v>
      </c>
      <c r="F175" s="308">
        <f t="shared" si="76"/>
        <v>0</v>
      </c>
      <c r="G175" s="398">
        <f t="shared" si="76"/>
        <v>0</v>
      </c>
      <c r="H175" s="396">
        <f>SUM(I175:K175)</f>
        <v>0</v>
      </c>
      <c r="I175" s="399"/>
      <c r="J175" s="400"/>
      <c r="K175" s="401"/>
      <c r="L175" s="396">
        <f>SUM(M175:O175)</f>
        <v>0</v>
      </c>
      <c r="M175" s="399"/>
      <c r="N175" s="400"/>
      <c r="O175" s="401"/>
      <c r="P175" s="396">
        <f>SUM(Q175:S175)</f>
        <v>0</v>
      </c>
      <c r="Q175" s="399"/>
      <c r="R175" s="400"/>
      <c r="S175" s="401"/>
      <c r="W175" s="339">
        <f t="shared" si="60"/>
        <v>0</v>
      </c>
      <c r="X175" s="340" t="str">
        <f t="shared" si="61"/>
        <v>-</v>
      </c>
    </row>
    <row r="176" spans="2:24" s="1" customFormat="1" ht="14.4" x14ac:dyDescent="0.3">
      <c r="B176" s="271" t="s">
        <v>396</v>
      </c>
      <c r="C176" s="356" t="s">
        <v>397</v>
      </c>
      <c r="D176" s="406">
        <f>SUM('Forma 10'!$F$173,'Forma 10'!$H$173)</f>
        <v>0</v>
      </c>
      <c r="E176" s="407">
        <f t="shared" ref="E176:S176" si="77">SUM(E177:E192)</f>
        <v>0</v>
      </c>
      <c r="F176" s="308">
        <f t="shared" si="77"/>
        <v>0</v>
      </c>
      <c r="G176" s="398">
        <f t="shared" si="77"/>
        <v>0</v>
      </c>
      <c r="H176" s="406">
        <f t="shared" si="77"/>
        <v>0</v>
      </c>
      <c r="I176" s="409">
        <f t="shared" si="77"/>
        <v>0</v>
      </c>
      <c r="J176" s="410">
        <f t="shared" si="77"/>
        <v>0</v>
      </c>
      <c r="K176" s="411">
        <f t="shared" si="77"/>
        <v>0</v>
      </c>
      <c r="L176" s="406">
        <f t="shared" si="77"/>
        <v>0</v>
      </c>
      <c r="M176" s="409">
        <f t="shared" si="77"/>
        <v>0</v>
      </c>
      <c r="N176" s="410">
        <f t="shared" si="77"/>
        <v>0</v>
      </c>
      <c r="O176" s="411">
        <f t="shared" si="77"/>
        <v>0</v>
      </c>
      <c r="P176" s="406">
        <f t="shared" si="77"/>
        <v>0</v>
      </c>
      <c r="Q176" s="409">
        <f t="shared" si="77"/>
        <v>0</v>
      </c>
      <c r="R176" s="410">
        <f t="shared" si="77"/>
        <v>0</v>
      </c>
      <c r="S176" s="411">
        <f t="shared" si="77"/>
        <v>0</v>
      </c>
      <c r="W176" s="339">
        <f t="shared" si="60"/>
        <v>0</v>
      </c>
      <c r="X176" s="340" t="str">
        <f t="shared" si="61"/>
        <v>-</v>
      </c>
    </row>
    <row r="177" spans="2:24" s="1" customFormat="1" ht="12.75" customHeight="1" x14ac:dyDescent="0.3">
      <c r="B177" s="287" t="s">
        <v>398</v>
      </c>
      <c r="C177" s="355" t="s">
        <v>399</v>
      </c>
      <c r="D177" s="396">
        <f>SUM('Forma 10'!$F$174,'Forma 10'!$H$174)</f>
        <v>0</v>
      </c>
      <c r="E177" s="397">
        <f t="shared" ref="E177:E192" si="78">SUM(I177,M177,Q177)</f>
        <v>0</v>
      </c>
      <c r="F177" s="308">
        <f t="shared" ref="F177:F192" si="79">SUM(J177,N177,R177)</f>
        <v>0</v>
      </c>
      <c r="G177" s="398">
        <f t="shared" ref="G177:G192" si="80">SUM(K177,O177,S177)</f>
        <v>0</v>
      </c>
      <c r="H177" s="396">
        <f t="shared" ref="H177:H192" si="81">SUM(I177:K177)</f>
        <v>0</v>
      </c>
      <c r="I177" s="399"/>
      <c r="J177" s="400"/>
      <c r="K177" s="401"/>
      <c r="L177" s="396">
        <f t="shared" ref="L177:L192" si="82">SUM(M177:O177)</f>
        <v>0</v>
      </c>
      <c r="M177" s="399"/>
      <c r="N177" s="400"/>
      <c r="O177" s="401"/>
      <c r="P177" s="396">
        <f t="shared" ref="P177:P192" si="83">SUM(Q177:S177)</f>
        <v>0</v>
      </c>
      <c r="Q177" s="399"/>
      <c r="R177" s="400"/>
      <c r="S177" s="401"/>
      <c r="W177" s="339">
        <f t="shared" si="60"/>
        <v>0</v>
      </c>
      <c r="X177" s="340" t="str">
        <f t="shared" si="61"/>
        <v>-</v>
      </c>
    </row>
    <row r="178" spans="2:24" s="1" customFormat="1" ht="12.75" customHeight="1" x14ac:dyDescent="0.3">
      <c r="B178" s="287" t="s">
        <v>400</v>
      </c>
      <c r="C178" s="355" t="s">
        <v>401</v>
      </c>
      <c r="D178" s="396">
        <f>SUM('Forma 10'!$F$175,'Forma 10'!$H$175)</f>
        <v>0</v>
      </c>
      <c r="E178" s="397">
        <f t="shared" si="78"/>
        <v>0</v>
      </c>
      <c r="F178" s="308">
        <f t="shared" si="79"/>
        <v>0</v>
      </c>
      <c r="G178" s="398">
        <f t="shared" si="80"/>
        <v>0</v>
      </c>
      <c r="H178" s="396">
        <f t="shared" si="81"/>
        <v>0</v>
      </c>
      <c r="I178" s="399"/>
      <c r="J178" s="400"/>
      <c r="K178" s="401"/>
      <c r="L178" s="396">
        <f t="shared" si="82"/>
        <v>0</v>
      </c>
      <c r="M178" s="399"/>
      <c r="N178" s="400"/>
      <c r="O178" s="401"/>
      <c r="P178" s="396">
        <f t="shared" si="83"/>
        <v>0</v>
      </c>
      <c r="Q178" s="399"/>
      <c r="R178" s="400"/>
      <c r="S178" s="401"/>
      <c r="W178" s="339">
        <f t="shared" si="60"/>
        <v>0</v>
      </c>
      <c r="X178" s="340" t="str">
        <f t="shared" si="61"/>
        <v>-</v>
      </c>
    </row>
    <row r="179" spans="2:24" s="1" customFormat="1" ht="12.75" customHeight="1" x14ac:dyDescent="0.3">
      <c r="B179" s="287" t="s">
        <v>402</v>
      </c>
      <c r="C179" s="355" t="s">
        <v>403</v>
      </c>
      <c r="D179" s="396">
        <f>SUM('Forma 10'!$F$176,'Forma 10'!$H$176)</f>
        <v>0</v>
      </c>
      <c r="E179" s="397">
        <f t="shared" si="78"/>
        <v>0</v>
      </c>
      <c r="F179" s="308">
        <f t="shared" si="79"/>
        <v>0</v>
      </c>
      <c r="G179" s="398">
        <f t="shared" si="80"/>
        <v>0</v>
      </c>
      <c r="H179" s="396">
        <f t="shared" si="81"/>
        <v>0</v>
      </c>
      <c r="I179" s="399"/>
      <c r="J179" s="400"/>
      <c r="K179" s="401"/>
      <c r="L179" s="396">
        <f t="shared" si="82"/>
        <v>0</v>
      </c>
      <c r="M179" s="399"/>
      <c r="N179" s="400"/>
      <c r="O179" s="401"/>
      <c r="P179" s="396">
        <f t="shared" si="83"/>
        <v>0</v>
      </c>
      <c r="Q179" s="399"/>
      <c r="R179" s="400"/>
      <c r="S179" s="401"/>
      <c r="W179" s="339">
        <f t="shared" si="60"/>
        <v>0</v>
      </c>
      <c r="X179" s="340" t="str">
        <f t="shared" si="61"/>
        <v>-</v>
      </c>
    </row>
    <row r="180" spans="2:24" s="1" customFormat="1" ht="12.75" customHeight="1" x14ac:dyDescent="0.3">
      <c r="B180" s="287" t="s">
        <v>404</v>
      </c>
      <c r="C180" s="355" t="s">
        <v>405</v>
      </c>
      <c r="D180" s="396">
        <f>SUM('Forma 10'!$F$177,'Forma 10'!$H$177)</f>
        <v>0</v>
      </c>
      <c r="E180" s="397">
        <f t="shared" si="78"/>
        <v>0</v>
      </c>
      <c r="F180" s="308">
        <f t="shared" si="79"/>
        <v>0</v>
      </c>
      <c r="G180" s="398">
        <f t="shared" si="80"/>
        <v>0</v>
      </c>
      <c r="H180" s="396">
        <f t="shared" si="81"/>
        <v>0</v>
      </c>
      <c r="I180" s="399"/>
      <c r="J180" s="400"/>
      <c r="K180" s="401"/>
      <c r="L180" s="396">
        <f t="shared" si="82"/>
        <v>0</v>
      </c>
      <c r="M180" s="399"/>
      <c r="N180" s="400"/>
      <c r="O180" s="401"/>
      <c r="P180" s="396">
        <f t="shared" si="83"/>
        <v>0</v>
      </c>
      <c r="Q180" s="399"/>
      <c r="R180" s="400"/>
      <c r="S180" s="401"/>
      <c r="W180" s="339">
        <f t="shared" si="60"/>
        <v>0</v>
      </c>
      <c r="X180" s="340" t="str">
        <f t="shared" si="61"/>
        <v>-</v>
      </c>
    </row>
    <row r="181" spans="2:24" s="1" customFormat="1" ht="14.4" x14ac:dyDescent="0.3">
      <c r="B181" s="287" t="s">
        <v>406</v>
      </c>
      <c r="C181" s="355" t="s">
        <v>407</v>
      </c>
      <c r="D181" s="396">
        <f>SUM('Forma 10'!$F$178,'Forma 10'!$H$178)</f>
        <v>0</v>
      </c>
      <c r="E181" s="397">
        <f t="shared" si="78"/>
        <v>0</v>
      </c>
      <c r="F181" s="308">
        <f t="shared" si="79"/>
        <v>0</v>
      </c>
      <c r="G181" s="398">
        <f t="shared" si="80"/>
        <v>0</v>
      </c>
      <c r="H181" s="396">
        <f t="shared" si="81"/>
        <v>0</v>
      </c>
      <c r="I181" s="399"/>
      <c r="J181" s="400"/>
      <c r="K181" s="401"/>
      <c r="L181" s="396">
        <f t="shared" si="82"/>
        <v>0</v>
      </c>
      <c r="M181" s="399"/>
      <c r="N181" s="400"/>
      <c r="O181" s="401"/>
      <c r="P181" s="396">
        <f t="shared" si="83"/>
        <v>0</v>
      </c>
      <c r="Q181" s="399"/>
      <c r="R181" s="400"/>
      <c r="S181" s="401"/>
      <c r="W181" s="339">
        <f t="shared" ref="W181:W193" si="84">D181-SUM(E181:G181)</f>
        <v>0</v>
      </c>
      <c r="X181" s="340" t="str">
        <f t="shared" ref="X181:X193" si="85">IF(W181&gt;0.5,"Prašome paskirstyti likusias sąnaudas",IF(W181&lt;-0.5,"Paskirstėte daugiau sąnaudų negu yra priskirta šiam pogrupiui","-"))</f>
        <v>-</v>
      </c>
    </row>
    <row r="182" spans="2:24" s="1" customFormat="1" ht="12.75" customHeight="1" x14ac:dyDescent="0.3">
      <c r="B182" s="287" t="s">
        <v>408</v>
      </c>
      <c r="C182" s="355" t="s">
        <v>409</v>
      </c>
      <c r="D182" s="396">
        <f>SUM('Forma 10'!$F$179,'Forma 10'!$H$179)</f>
        <v>0</v>
      </c>
      <c r="E182" s="397">
        <f t="shared" si="78"/>
        <v>0</v>
      </c>
      <c r="F182" s="308">
        <f t="shared" si="79"/>
        <v>0</v>
      </c>
      <c r="G182" s="398">
        <f t="shared" si="80"/>
        <v>0</v>
      </c>
      <c r="H182" s="396">
        <f t="shared" si="81"/>
        <v>0</v>
      </c>
      <c r="I182" s="399"/>
      <c r="J182" s="400"/>
      <c r="K182" s="401"/>
      <c r="L182" s="396">
        <f t="shared" si="82"/>
        <v>0</v>
      </c>
      <c r="M182" s="399"/>
      <c r="N182" s="400"/>
      <c r="O182" s="401"/>
      <c r="P182" s="396">
        <f t="shared" si="83"/>
        <v>0</v>
      </c>
      <c r="Q182" s="399"/>
      <c r="R182" s="400"/>
      <c r="S182" s="401"/>
      <c r="W182" s="339">
        <f t="shared" si="84"/>
        <v>0</v>
      </c>
      <c r="X182" s="340" t="str">
        <f t="shared" si="85"/>
        <v>-</v>
      </c>
    </row>
    <row r="183" spans="2:24" s="1" customFormat="1" ht="12.75" customHeight="1" x14ac:dyDescent="0.3">
      <c r="B183" s="287" t="s">
        <v>410</v>
      </c>
      <c r="C183" s="355" t="s">
        <v>411</v>
      </c>
      <c r="D183" s="396">
        <f>SUM('Forma 10'!$F$180,'Forma 10'!$H$180)</f>
        <v>0</v>
      </c>
      <c r="E183" s="397">
        <f t="shared" si="78"/>
        <v>0</v>
      </c>
      <c r="F183" s="308">
        <f t="shared" si="79"/>
        <v>0</v>
      </c>
      <c r="G183" s="398">
        <f t="shared" si="80"/>
        <v>0</v>
      </c>
      <c r="H183" s="396">
        <f t="shared" si="81"/>
        <v>0</v>
      </c>
      <c r="I183" s="399"/>
      <c r="J183" s="400"/>
      <c r="K183" s="401"/>
      <c r="L183" s="396">
        <f t="shared" si="82"/>
        <v>0</v>
      </c>
      <c r="M183" s="399"/>
      <c r="N183" s="400"/>
      <c r="O183" s="401"/>
      <c r="P183" s="396">
        <f t="shared" si="83"/>
        <v>0</v>
      </c>
      <c r="Q183" s="399"/>
      <c r="R183" s="400"/>
      <c r="S183" s="401"/>
      <c r="W183" s="339">
        <f t="shared" si="84"/>
        <v>0</v>
      </c>
      <c r="X183" s="340" t="str">
        <f t="shared" si="85"/>
        <v>-</v>
      </c>
    </row>
    <row r="184" spans="2:24" s="1" customFormat="1" ht="12.75" customHeight="1" x14ac:dyDescent="0.3">
      <c r="B184" s="287" t="s">
        <v>412</v>
      </c>
      <c r="C184" s="355" t="s">
        <v>413</v>
      </c>
      <c r="D184" s="396">
        <f>SUM('Forma 10'!$F$181,'Forma 10'!$H$181)</f>
        <v>0</v>
      </c>
      <c r="E184" s="397">
        <f t="shared" si="78"/>
        <v>0</v>
      </c>
      <c r="F184" s="308">
        <f t="shared" si="79"/>
        <v>0</v>
      </c>
      <c r="G184" s="398">
        <f t="shared" si="80"/>
        <v>0</v>
      </c>
      <c r="H184" s="396">
        <f t="shared" si="81"/>
        <v>0</v>
      </c>
      <c r="I184" s="399"/>
      <c r="J184" s="400"/>
      <c r="K184" s="401"/>
      <c r="L184" s="396">
        <f t="shared" si="82"/>
        <v>0</v>
      </c>
      <c r="M184" s="399"/>
      <c r="N184" s="400"/>
      <c r="O184" s="401"/>
      <c r="P184" s="396">
        <f t="shared" si="83"/>
        <v>0</v>
      </c>
      <c r="Q184" s="399"/>
      <c r="R184" s="400"/>
      <c r="S184" s="401"/>
      <c r="W184" s="339">
        <f t="shared" si="84"/>
        <v>0</v>
      </c>
      <c r="X184" s="340" t="str">
        <f t="shared" si="85"/>
        <v>-</v>
      </c>
    </row>
    <row r="185" spans="2:24" s="1" customFormat="1" ht="12.75" customHeight="1" x14ac:dyDescent="0.3">
      <c r="B185" s="287" t="s">
        <v>414</v>
      </c>
      <c r="C185" s="355" t="s">
        <v>415</v>
      </c>
      <c r="D185" s="416">
        <f>SUM('Forma 10'!$F$182,'Forma 10'!$H$182)</f>
        <v>0</v>
      </c>
      <c r="E185" s="417">
        <f t="shared" si="78"/>
        <v>0</v>
      </c>
      <c r="F185" s="418">
        <f t="shared" si="79"/>
        <v>0</v>
      </c>
      <c r="G185" s="419">
        <f t="shared" si="80"/>
        <v>0</v>
      </c>
      <c r="H185" s="396">
        <f t="shared" si="81"/>
        <v>0</v>
      </c>
      <c r="I185" s="420"/>
      <c r="J185" s="403"/>
      <c r="K185" s="404"/>
      <c r="L185" s="396">
        <f t="shared" si="82"/>
        <v>0</v>
      </c>
      <c r="M185" s="420"/>
      <c r="N185" s="403"/>
      <c r="O185" s="404"/>
      <c r="P185" s="396">
        <f t="shared" si="83"/>
        <v>0</v>
      </c>
      <c r="Q185" s="420"/>
      <c r="R185" s="403"/>
      <c r="S185" s="404"/>
      <c r="W185" s="339">
        <f t="shared" si="84"/>
        <v>0</v>
      </c>
      <c r="X185" s="340" t="str">
        <f t="shared" si="85"/>
        <v>-</v>
      </c>
    </row>
    <row r="186" spans="2:24" s="1" customFormat="1" ht="12.75" customHeight="1" x14ac:dyDescent="0.3">
      <c r="B186" s="287" t="s">
        <v>416</v>
      </c>
      <c r="C186" s="355" t="s">
        <v>417</v>
      </c>
      <c r="D186" s="416">
        <f>SUM('Forma 10'!$F$183,'Forma 10'!$H$183)</f>
        <v>0</v>
      </c>
      <c r="E186" s="417">
        <f t="shared" si="78"/>
        <v>0</v>
      </c>
      <c r="F186" s="418">
        <f t="shared" si="79"/>
        <v>0</v>
      </c>
      <c r="G186" s="419">
        <f t="shared" si="80"/>
        <v>0</v>
      </c>
      <c r="H186" s="396">
        <f t="shared" si="81"/>
        <v>0</v>
      </c>
      <c r="I186" s="420"/>
      <c r="J186" s="403"/>
      <c r="K186" s="404"/>
      <c r="L186" s="396">
        <f t="shared" si="82"/>
        <v>0</v>
      </c>
      <c r="M186" s="420"/>
      <c r="N186" s="403"/>
      <c r="O186" s="404"/>
      <c r="P186" s="396">
        <f t="shared" si="83"/>
        <v>0</v>
      </c>
      <c r="Q186" s="420"/>
      <c r="R186" s="403"/>
      <c r="S186" s="404"/>
      <c r="W186" s="339">
        <f t="shared" si="84"/>
        <v>0</v>
      </c>
      <c r="X186" s="340" t="str">
        <f t="shared" si="85"/>
        <v>-</v>
      </c>
    </row>
    <row r="187" spans="2:24" s="1" customFormat="1" ht="12.75" customHeight="1" x14ac:dyDescent="0.3">
      <c r="B187" s="305" t="s">
        <v>418</v>
      </c>
      <c r="C187" s="355" t="s">
        <v>419</v>
      </c>
      <c r="D187" s="416">
        <f>SUM('Forma 10'!$F$184,'Forma 10'!$H$184)</f>
        <v>0</v>
      </c>
      <c r="E187" s="417">
        <f t="shared" si="78"/>
        <v>0</v>
      </c>
      <c r="F187" s="418">
        <f t="shared" si="79"/>
        <v>0</v>
      </c>
      <c r="G187" s="419">
        <f t="shared" si="80"/>
        <v>0</v>
      </c>
      <c r="H187" s="396">
        <f t="shared" si="81"/>
        <v>0</v>
      </c>
      <c r="I187" s="420"/>
      <c r="J187" s="403"/>
      <c r="K187" s="404"/>
      <c r="L187" s="396">
        <f t="shared" si="82"/>
        <v>0</v>
      </c>
      <c r="M187" s="420"/>
      <c r="N187" s="403"/>
      <c r="O187" s="404"/>
      <c r="P187" s="396">
        <f t="shared" si="83"/>
        <v>0</v>
      </c>
      <c r="Q187" s="420"/>
      <c r="R187" s="403"/>
      <c r="S187" s="404"/>
      <c r="W187" s="339">
        <f t="shared" si="84"/>
        <v>0</v>
      </c>
      <c r="X187" s="340" t="str">
        <f t="shared" si="85"/>
        <v>-</v>
      </c>
    </row>
    <row r="188" spans="2:24" s="1" customFormat="1" ht="12.75" customHeight="1" x14ac:dyDescent="0.3">
      <c r="B188" s="305" t="s">
        <v>420</v>
      </c>
      <c r="C188" s="355" t="s">
        <v>421</v>
      </c>
      <c r="D188" s="416">
        <f>SUM('Forma 10'!$F$185,'Forma 10'!$H$185)</f>
        <v>0</v>
      </c>
      <c r="E188" s="417">
        <f t="shared" si="78"/>
        <v>0</v>
      </c>
      <c r="F188" s="418">
        <f t="shared" si="79"/>
        <v>0</v>
      </c>
      <c r="G188" s="419">
        <f t="shared" si="80"/>
        <v>0</v>
      </c>
      <c r="H188" s="396">
        <f t="shared" si="81"/>
        <v>0</v>
      </c>
      <c r="I188" s="420"/>
      <c r="J188" s="403"/>
      <c r="K188" s="404"/>
      <c r="L188" s="396">
        <f t="shared" si="82"/>
        <v>0</v>
      </c>
      <c r="M188" s="420"/>
      <c r="N188" s="403"/>
      <c r="O188" s="404"/>
      <c r="P188" s="396">
        <f t="shared" si="83"/>
        <v>0</v>
      </c>
      <c r="Q188" s="420"/>
      <c r="R188" s="403"/>
      <c r="S188" s="404"/>
      <c r="W188" s="339">
        <f t="shared" si="84"/>
        <v>0</v>
      </c>
      <c r="X188" s="340" t="str">
        <f t="shared" si="85"/>
        <v>-</v>
      </c>
    </row>
    <row r="189" spans="2:24" s="1" customFormat="1" ht="12.75" customHeight="1" x14ac:dyDescent="0.3">
      <c r="B189" s="305" t="s">
        <v>422</v>
      </c>
      <c r="C189" s="355" t="s">
        <v>423</v>
      </c>
      <c r="D189" s="416">
        <f>SUM('Forma 10'!$F$186,'Forma 10'!$H$186)</f>
        <v>0</v>
      </c>
      <c r="E189" s="417">
        <f t="shared" si="78"/>
        <v>0</v>
      </c>
      <c r="F189" s="418">
        <f t="shared" si="79"/>
        <v>0</v>
      </c>
      <c r="G189" s="419">
        <f t="shared" si="80"/>
        <v>0</v>
      </c>
      <c r="H189" s="396">
        <f t="shared" si="81"/>
        <v>0</v>
      </c>
      <c r="I189" s="420"/>
      <c r="J189" s="403"/>
      <c r="K189" s="404"/>
      <c r="L189" s="396">
        <f t="shared" si="82"/>
        <v>0</v>
      </c>
      <c r="M189" s="420"/>
      <c r="N189" s="403"/>
      <c r="O189" s="404"/>
      <c r="P189" s="396">
        <f t="shared" si="83"/>
        <v>0</v>
      </c>
      <c r="Q189" s="420"/>
      <c r="R189" s="403"/>
      <c r="S189" s="404"/>
      <c r="W189" s="339">
        <f t="shared" si="84"/>
        <v>0</v>
      </c>
      <c r="X189" s="340" t="str">
        <f t="shared" si="85"/>
        <v>-</v>
      </c>
    </row>
    <row r="190" spans="2:24" s="1" customFormat="1" ht="12.75" customHeight="1" x14ac:dyDescent="0.3">
      <c r="B190" s="421" t="s">
        <v>424</v>
      </c>
      <c r="C190" s="415" t="s">
        <v>425</v>
      </c>
      <c r="D190" s="416">
        <f>SUM('Forma 10'!$F$187,'Forma 10'!$H$187)</f>
        <v>0</v>
      </c>
      <c r="E190" s="417">
        <f t="shared" si="78"/>
        <v>0</v>
      </c>
      <c r="F190" s="418">
        <f t="shared" si="79"/>
        <v>0</v>
      </c>
      <c r="G190" s="419">
        <f t="shared" si="80"/>
        <v>0</v>
      </c>
      <c r="H190" s="396">
        <f t="shared" si="81"/>
        <v>0</v>
      </c>
      <c r="I190" s="420"/>
      <c r="J190" s="403"/>
      <c r="K190" s="404"/>
      <c r="L190" s="396">
        <f t="shared" si="82"/>
        <v>0</v>
      </c>
      <c r="M190" s="420"/>
      <c r="N190" s="403"/>
      <c r="O190" s="404"/>
      <c r="P190" s="396">
        <f t="shared" si="83"/>
        <v>0</v>
      </c>
      <c r="Q190" s="420"/>
      <c r="R190" s="403"/>
      <c r="S190" s="404"/>
      <c r="W190" s="339">
        <f t="shared" si="84"/>
        <v>0</v>
      </c>
      <c r="X190" s="340" t="str">
        <f t="shared" si="85"/>
        <v>-</v>
      </c>
    </row>
    <row r="191" spans="2:24" s="1" customFormat="1" ht="13.5" customHeight="1" x14ac:dyDescent="0.3">
      <c r="B191" s="305" t="s">
        <v>426</v>
      </c>
      <c r="C191" s="355" t="str">
        <f>'Forma 2'!$C$183</f>
        <v>Kitos pastoviosios sąnaudos (nurodyti)</v>
      </c>
      <c r="D191" s="416">
        <f>SUM('Forma 10'!$F$188,'Forma 10'!$H$188)</f>
        <v>0</v>
      </c>
      <c r="E191" s="417">
        <f t="shared" si="78"/>
        <v>0</v>
      </c>
      <c r="F191" s="418">
        <f t="shared" si="79"/>
        <v>0</v>
      </c>
      <c r="G191" s="419">
        <f t="shared" si="80"/>
        <v>0</v>
      </c>
      <c r="H191" s="396">
        <f t="shared" si="81"/>
        <v>0</v>
      </c>
      <c r="I191" s="420"/>
      <c r="J191" s="403"/>
      <c r="K191" s="404"/>
      <c r="L191" s="396">
        <f t="shared" si="82"/>
        <v>0</v>
      </c>
      <c r="M191" s="420"/>
      <c r="N191" s="403"/>
      <c r="O191" s="404"/>
      <c r="P191" s="396">
        <f t="shared" si="83"/>
        <v>0</v>
      </c>
      <c r="Q191" s="420"/>
      <c r="R191" s="403"/>
      <c r="S191" s="404"/>
      <c r="W191" s="339">
        <f t="shared" si="84"/>
        <v>0</v>
      </c>
      <c r="X191" s="340" t="str">
        <f t="shared" si="85"/>
        <v>-</v>
      </c>
    </row>
    <row r="192" spans="2:24" s="1" customFormat="1" ht="13.5" customHeight="1" x14ac:dyDescent="0.3">
      <c r="B192" s="363" t="s">
        <v>428</v>
      </c>
      <c r="C192" s="422" t="str">
        <f>'Forma 2'!$C$184</f>
        <v/>
      </c>
      <c r="D192" s="423">
        <f>SUM('Forma 10'!$F$189,'Forma 10'!$H$189)</f>
        <v>0</v>
      </c>
      <c r="E192" s="424">
        <f t="shared" si="78"/>
        <v>0</v>
      </c>
      <c r="F192" s="425">
        <f t="shared" si="79"/>
        <v>0</v>
      </c>
      <c r="G192" s="426">
        <f t="shared" si="80"/>
        <v>0</v>
      </c>
      <c r="H192" s="423">
        <f t="shared" si="81"/>
        <v>0</v>
      </c>
      <c r="I192" s="427"/>
      <c r="J192" s="428"/>
      <c r="K192" s="429"/>
      <c r="L192" s="423">
        <f t="shared" si="82"/>
        <v>0</v>
      </c>
      <c r="M192" s="427"/>
      <c r="N192" s="428"/>
      <c r="O192" s="429"/>
      <c r="P192" s="423">
        <f t="shared" si="83"/>
        <v>0</v>
      </c>
      <c r="Q192" s="427"/>
      <c r="R192" s="428"/>
      <c r="S192" s="429"/>
      <c r="W192" s="339">
        <f t="shared" si="84"/>
        <v>0</v>
      </c>
      <c r="X192" s="340" t="str">
        <f t="shared" si="85"/>
        <v>-</v>
      </c>
    </row>
    <row r="193" spans="2:24" s="1" customFormat="1" ht="14.4" x14ac:dyDescent="0.3">
      <c r="B193" s="430"/>
      <c r="C193" s="431" t="s">
        <v>429</v>
      </c>
      <c r="D193" s="432">
        <f t="shared" ref="D193:S193" si="86">SUM(D176,D173,D162,D149,D143,D135,D122,D95,D67,D59,D55,D51,D48,D28,D21)</f>
        <v>0</v>
      </c>
      <c r="E193" s="433">
        <f t="shared" si="86"/>
        <v>0</v>
      </c>
      <c r="F193" s="434">
        <f t="shared" si="86"/>
        <v>0</v>
      </c>
      <c r="G193" s="435">
        <f t="shared" si="86"/>
        <v>0</v>
      </c>
      <c r="H193" s="432">
        <f t="shared" si="86"/>
        <v>0</v>
      </c>
      <c r="I193" s="433">
        <f t="shared" si="86"/>
        <v>0</v>
      </c>
      <c r="J193" s="434">
        <f t="shared" si="86"/>
        <v>0</v>
      </c>
      <c r="K193" s="435">
        <f t="shared" si="86"/>
        <v>0</v>
      </c>
      <c r="L193" s="432">
        <f t="shared" si="86"/>
        <v>0</v>
      </c>
      <c r="M193" s="433">
        <f t="shared" si="86"/>
        <v>0</v>
      </c>
      <c r="N193" s="434">
        <f t="shared" si="86"/>
        <v>0</v>
      </c>
      <c r="O193" s="435">
        <f t="shared" si="86"/>
        <v>0</v>
      </c>
      <c r="P193" s="432">
        <f t="shared" si="86"/>
        <v>0</v>
      </c>
      <c r="Q193" s="433">
        <f t="shared" si="86"/>
        <v>0</v>
      </c>
      <c r="R193" s="434">
        <f t="shared" si="86"/>
        <v>0</v>
      </c>
      <c r="S193" s="435">
        <f t="shared" si="86"/>
        <v>0</v>
      </c>
      <c r="W193" s="375">
        <f t="shared" si="84"/>
        <v>0</v>
      </c>
      <c r="X193" s="340" t="str">
        <f t="shared" si="85"/>
        <v>-</v>
      </c>
    </row>
    <row r="194" spans="2:24" s="1" customFormat="1" ht="13.8" x14ac:dyDescent="0.25">
      <c r="C194" s="436"/>
      <c r="F194" s="437"/>
      <c r="G194" s="437"/>
    </row>
    <row r="195" spans="2:24" s="1" customFormat="1" ht="13.8" x14ac:dyDescent="0.25">
      <c r="B195" s="1058" t="s">
        <v>68</v>
      </c>
      <c r="C195" s="1058"/>
      <c r="D195" s="1058"/>
      <c r="E195" s="1058"/>
      <c r="F195" s="1058"/>
      <c r="G195" s="1058"/>
      <c r="H195" s="1058"/>
      <c r="I195" s="1058"/>
      <c r="J195" s="1058"/>
    </row>
    <row r="196" spans="2:24" s="1" customFormat="1" ht="12.75" customHeight="1" x14ac:dyDescent="0.25">
      <c r="B196" s="1058" t="s">
        <v>456</v>
      </c>
      <c r="C196" s="1058"/>
      <c r="D196" s="1058"/>
      <c r="E196" s="1058"/>
      <c r="F196" s="1058"/>
      <c r="G196" s="1058"/>
      <c r="H196" s="1058"/>
      <c r="I196" s="1058"/>
      <c r="J196" s="1058"/>
      <c r="K196" s="322"/>
      <c r="L196" s="322"/>
      <c r="M196" s="322"/>
      <c r="N196" s="322"/>
      <c r="O196" s="322"/>
      <c r="P196" s="322"/>
      <c r="Q196" s="322"/>
      <c r="R196" s="322"/>
      <c r="S196" s="322"/>
    </row>
    <row r="197" spans="2:24" s="1" customFormat="1" ht="33" customHeight="1" x14ac:dyDescent="0.25">
      <c r="B197" s="1117" t="s">
        <v>485</v>
      </c>
      <c r="C197" s="1117"/>
      <c r="D197" s="1117"/>
      <c r="E197" s="1117"/>
      <c r="F197" s="1117"/>
      <c r="G197" s="1117"/>
      <c r="H197" s="1117"/>
      <c r="I197" s="1117"/>
      <c r="J197" s="1117"/>
      <c r="K197" s="1117"/>
    </row>
    <row r="198" spans="2:24" s="1" customFormat="1" ht="40.5" customHeight="1" x14ac:dyDescent="0.25">
      <c r="B198" s="1058" t="s">
        <v>486</v>
      </c>
      <c r="C198" s="1058"/>
      <c r="D198" s="1058"/>
      <c r="E198" s="1058"/>
      <c r="F198" s="1058"/>
      <c r="G198" s="1058"/>
      <c r="H198" s="1058"/>
      <c r="I198" s="1058"/>
      <c r="J198" s="1058"/>
      <c r="K198" s="322"/>
    </row>
    <row r="199" spans="2:24" s="1" customFormat="1" ht="12.75" customHeight="1" x14ac:dyDescent="0.25">
      <c r="B199" s="1059" t="s">
        <v>487</v>
      </c>
      <c r="C199" s="1059"/>
      <c r="D199" s="1059"/>
      <c r="E199" s="1059"/>
      <c r="F199" s="1059"/>
      <c r="G199" s="1059"/>
      <c r="H199" s="1059"/>
      <c r="I199" s="1059"/>
      <c r="J199" s="1059"/>
    </row>
  </sheetData>
  <mergeCells count="32">
    <mergeCell ref="W7:X7"/>
    <mergeCell ref="P8:S8"/>
    <mergeCell ref="W8:X20"/>
    <mergeCell ref="B9:C20"/>
    <mergeCell ref="D9:G10"/>
    <mergeCell ref="H9:K9"/>
    <mergeCell ref="L9:O9"/>
    <mergeCell ref="P9:S9"/>
    <mergeCell ref="H10:K10"/>
    <mergeCell ref="L10:O10"/>
    <mergeCell ref="P10:S10"/>
    <mergeCell ref="D11:D20"/>
    <mergeCell ref="E11:E20"/>
    <mergeCell ref="F11:F20"/>
    <mergeCell ref="G11:G20"/>
    <mergeCell ref="H11:H20"/>
    <mergeCell ref="I11:I20"/>
    <mergeCell ref="J11:J20"/>
    <mergeCell ref="K11:K20"/>
    <mergeCell ref="L11:L20"/>
    <mergeCell ref="S11:S20"/>
    <mergeCell ref="Q11:Q20"/>
    <mergeCell ref="R11:R20"/>
    <mergeCell ref="M11:M20"/>
    <mergeCell ref="N11:N20"/>
    <mergeCell ref="O11:O20"/>
    <mergeCell ref="P11:P20"/>
    <mergeCell ref="B198:J198"/>
    <mergeCell ref="B199:J199"/>
    <mergeCell ref="B195:J195"/>
    <mergeCell ref="B196:J196"/>
    <mergeCell ref="B197:K197"/>
  </mergeCells>
  <printOptions horizontalCentered="1"/>
  <pageMargins left="0.70833331346511796" right="0.70833331346511796" top="0.747916579246521" bottom="0.35416668653488198" header="0.31527781486511203" footer="0.31527781486511203"/>
  <pageSetup paperSize="9" scale="25" fitToHeight="3"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AZ194"/>
  <sheetViews>
    <sheetView topLeftCell="A19" zoomScale="76" zoomScaleNormal="76" workbookViewId="0">
      <selection activeCell="E77" sqref="E77"/>
    </sheetView>
  </sheetViews>
  <sheetFormatPr defaultColWidth="9.109375" defaultRowHeight="15" customHeight="1" x14ac:dyDescent="0.3"/>
  <cols>
    <col min="1" max="1" width="2" style="323" customWidth="1"/>
    <col min="2" max="2" width="9.109375" style="323" bestFit="1" customWidth="1"/>
    <col min="3" max="3" width="66.33203125" style="323" customWidth="1"/>
    <col min="4" max="4" width="12.5546875" style="323" customWidth="1"/>
    <col min="5" max="5" width="10.6640625" style="323" customWidth="1"/>
    <col min="6" max="6" width="11.44140625" style="323" customWidth="1"/>
    <col min="7" max="7" width="11" style="323" customWidth="1"/>
    <col min="8" max="8" width="10.88671875" style="323" customWidth="1"/>
    <col min="9" max="9" width="9.109375" style="323" customWidth="1"/>
    <col min="10" max="10" width="15.33203125" style="323" customWidth="1"/>
    <col min="11" max="11" width="12.88671875" style="323" customWidth="1"/>
    <col min="12" max="12" width="9.109375" style="323" customWidth="1"/>
    <col min="13" max="13" width="12.88671875" style="323" customWidth="1"/>
    <col min="14" max="14" width="11" style="323" customWidth="1"/>
    <col min="15" max="15" width="9.109375" style="323" customWidth="1"/>
    <col min="16" max="16" width="10.109375" style="323" customWidth="1"/>
    <col min="17" max="17" width="9.109375" style="323" customWidth="1"/>
    <col min="18" max="18" width="15.6640625" style="323" customWidth="1"/>
    <col min="19" max="19" width="11.33203125" style="323" customWidth="1"/>
    <col min="20" max="20" width="14.109375" style="323" customWidth="1"/>
    <col min="21" max="21" width="9.109375" style="323" customWidth="1"/>
    <col min="22" max="22" width="17" style="323" customWidth="1"/>
    <col min="23" max="23" width="10.109375" style="323" customWidth="1"/>
    <col min="24" max="25" width="9.109375" style="323" bestFit="1" customWidth="1"/>
    <col min="26" max="26" width="10.5546875" style="770" customWidth="1"/>
    <col min="27" max="27" width="9.109375" style="323" bestFit="1" customWidth="1"/>
    <col min="28" max="28" width="13.5546875" style="323" customWidth="1"/>
    <col min="29" max="29" width="10.88671875" style="323" customWidth="1"/>
    <col min="30" max="30" width="14.88671875" style="323" customWidth="1"/>
    <col min="31" max="31" width="12.6640625" style="323" customWidth="1"/>
    <col min="32" max="32" width="11.88671875" style="323" customWidth="1"/>
    <col min="33" max="33" width="9.109375" style="323" customWidth="1"/>
    <col min="34" max="35" width="11.44140625" style="323" customWidth="1"/>
    <col min="36" max="36" width="9.109375" style="323" customWidth="1"/>
    <col min="37" max="37" width="12.88671875" style="323" customWidth="1"/>
    <col min="38" max="38" width="12.44140625" style="323" customWidth="1"/>
    <col min="39" max="39" width="10.6640625" style="323" customWidth="1"/>
    <col min="40" max="40" width="11.109375" style="323" customWidth="1"/>
    <col min="41" max="41" width="9.109375" style="323" customWidth="1"/>
    <col min="42" max="42" width="15.109375" style="323" customWidth="1"/>
    <col min="43" max="44" width="11.5546875" style="323" customWidth="1"/>
    <col min="45" max="45" width="9.44140625" style="323" customWidth="1"/>
    <col min="46" max="47" width="16.6640625" style="323" customWidth="1"/>
    <col min="48" max="50" width="9.109375" style="323" bestFit="1" customWidth="1"/>
    <col min="51" max="51" width="18.109375" style="323" customWidth="1"/>
    <col min="52" max="52" width="57.109375" style="323" customWidth="1"/>
    <col min="53" max="16384" width="9.109375" style="1"/>
  </cols>
  <sheetData>
    <row r="1" spans="1:52" ht="14.4" x14ac:dyDescent="0.3">
      <c r="A1" s="325" t="s">
        <v>0</v>
      </c>
      <c r="B1" s="326"/>
      <c r="C1" s="326"/>
      <c r="D1" s="326"/>
      <c r="E1" s="326"/>
      <c r="F1" s="326"/>
      <c r="G1" s="326"/>
      <c r="H1" s="326"/>
      <c r="I1" s="326"/>
      <c r="J1" s="326"/>
      <c r="K1" s="326"/>
      <c r="L1" s="326"/>
      <c r="M1" s="326"/>
      <c r="N1" s="326"/>
      <c r="O1" s="326"/>
      <c r="P1" s="326"/>
      <c r="Q1" s="326"/>
      <c r="R1" s="326"/>
      <c r="S1" s="326"/>
      <c r="T1" s="326"/>
      <c r="U1" s="326"/>
      <c r="V1" s="326"/>
      <c r="W1" s="326"/>
      <c r="X1" s="326"/>
      <c r="Y1" s="326"/>
      <c r="Z1" s="768"/>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row>
    <row r="2" spans="1:52" ht="14.4" x14ac:dyDescent="0.3">
      <c r="A2" s="325" t="s">
        <v>1</v>
      </c>
      <c r="B2" s="326"/>
      <c r="C2" s="326"/>
      <c r="D2" s="326"/>
      <c r="E2" s="326"/>
      <c r="F2" s="326"/>
      <c r="G2" s="326"/>
      <c r="H2" s="326"/>
      <c r="I2" s="326"/>
      <c r="J2" s="326"/>
      <c r="K2" s="326"/>
      <c r="L2" s="326"/>
      <c r="M2" s="326"/>
      <c r="N2" s="326"/>
      <c r="O2" s="326"/>
      <c r="P2" s="326"/>
      <c r="Q2" s="326"/>
      <c r="R2" s="326"/>
      <c r="S2" s="326"/>
      <c r="T2" s="326"/>
      <c r="U2" s="326"/>
      <c r="V2" s="326"/>
      <c r="W2" s="326"/>
      <c r="X2" s="326"/>
      <c r="Y2" s="326"/>
      <c r="Z2" s="768"/>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6"/>
    </row>
    <row r="3" spans="1:52" ht="14.4" x14ac:dyDescent="0.3">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768"/>
      <c r="AA3" s="326"/>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row>
    <row r="4" spans="1:52" ht="14.4" x14ac:dyDescent="0.3">
      <c r="A4" s="326"/>
      <c r="B4" s="326"/>
      <c r="C4" s="326"/>
      <c r="D4" s="326"/>
      <c r="E4" s="326"/>
      <c r="F4" s="326"/>
      <c r="G4" s="326"/>
      <c r="H4" s="326"/>
      <c r="I4" s="326"/>
      <c r="J4" s="326"/>
      <c r="K4" s="326"/>
      <c r="L4" s="326"/>
      <c r="M4" s="326"/>
      <c r="N4" s="326"/>
      <c r="O4" s="326"/>
      <c r="P4" s="326"/>
      <c r="Q4" s="326"/>
      <c r="R4" s="326"/>
      <c r="S4" s="326"/>
      <c r="T4" s="326"/>
      <c r="U4" s="326"/>
      <c r="V4" s="326"/>
      <c r="W4" s="326"/>
      <c r="X4" s="326"/>
      <c r="Y4" s="326"/>
      <c r="Z4" s="768"/>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row>
    <row r="5" spans="1:52" ht="14.4" x14ac:dyDescent="0.3">
      <c r="A5" s="328" t="s">
        <v>488</v>
      </c>
      <c r="B5" s="326"/>
      <c r="C5" s="326"/>
      <c r="D5" s="326"/>
      <c r="E5" s="326"/>
      <c r="F5" s="326"/>
      <c r="G5" s="326"/>
      <c r="H5" s="326"/>
      <c r="I5" s="326"/>
      <c r="J5" s="326"/>
      <c r="K5" s="326"/>
      <c r="L5" s="326"/>
      <c r="M5" s="326"/>
      <c r="N5" s="326"/>
      <c r="O5" s="326"/>
      <c r="P5" s="326"/>
      <c r="Q5" s="326"/>
      <c r="R5" s="326"/>
      <c r="S5" s="326"/>
      <c r="T5" s="326"/>
      <c r="U5" s="326"/>
      <c r="V5" s="326"/>
      <c r="W5" s="326"/>
      <c r="X5" s="326"/>
      <c r="Y5" s="326"/>
      <c r="Z5" s="768"/>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row>
    <row r="6" spans="1:52" ht="14.4" x14ac:dyDescent="0.3">
      <c r="A6" s="326"/>
      <c r="B6" s="326"/>
      <c r="C6" s="326"/>
      <c r="D6" s="326"/>
      <c r="E6" s="326"/>
      <c r="F6" s="326"/>
      <c r="G6" s="326"/>
      <c r="H6" s="326"/>
      <c r="I6" s="326"/>
      <c r="J6" s="326"/>
      <c r="K6" s="326"/>
      <c r="L6" s="326"/>
      <c r="M6" s="326"/>
      <c r="N6" s="326"/>
      <c r="O6" s="326"/>
      <c r="P6" s="326"/>
      <c r="Q6" s="326"/>
      <c r="R6" s="326"/>
      <c r="S6" s="326"/>
      <c r="T6" s="326"/>
      <c r="U6" s="326"/>
      <c r="V6" s="326"/>
      <c r="W6" s="326"/>
      <c r="X6" s="326"/>
      <c r="Y6" s="326"/>
      <c r="Z6" s="768"/>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row>
    <row r="7" spans="1:52" s="329" customFormat="1" ht="25.2" x14ac:dyDescent="0.45">
      <c r="B7" s="1107"/>
      <c r="C7" s="1107"/>
      <c r="D7" s="1107"/>
      <c r="E7" s="1107"/>
      <c r="F7" s="1107"/>
      <c r="G7" s="1107"/>
      <c r="H7" s="1107"/>
      <c r="I7" s="1107"/>
      <c r="J7" s="1107"/>
      <c r="K7" s="1107"/>
      <c r="L7" s="1107"/>
      <c r="M7" s="1107"/>
      <c r="N7" s="1107"/>
      <c r="O7" s="1107"/>
      <c r="P7" s="1107"/>
      <c r="Q7" s="1107"/>
      <c r="R7" s="1107"/>
      <c r="S7" s="1107"/>
      <c r="T7" s="1107"/>
      <c r="U7" s="1107"/>
      <c r="V7" s="1107"/>
      <c r="Z7" s="769"/>
      <c r="AY7" s="1106" t="s">
        <v>433</v>
      </c>
      <c r="AZ7" s="1106"/>
    </row>
    <row r="8" spans="1:52" s="329" customFormat="1" ht="13.2" x14ac:dyDescent="0.25">
      <c r="E8" s="438"/>
      <c r="Z8" s="769"/>
      <c r="AN8" s="1178" t="s">
        <v>489</v>
      </c>
      <c r="AO8" s="1178"/>
      <c r="AP8" s="1178"/>
      <c r="AQ8" s="1178"/>
      <c r="AR8" s="1178"/>
      <c r="AS8" s="1178"/>
      <c r="AT8" s="1178"/>
      <c r="AU8" s="439"/>
      <c r="AY8" s="1131" t="s">
        <v>435</v>
      </c>
      <c r="AZ8" s="1131"/>
    </row>
    <row r="9" spans="1:52" s="331" customFormat="1" ht="15" customHeight="1" x14ac:dyDescent="0.25">
      <c r="B9" s="1076" t="s">
        <v>116</v>
      </c>
      <c r="C9" s="1077"/>
      <c r="D9" s="1082" t="s">
        <v>490</v>
      </c>
      <c r="E9" s="1161" t="s">
        <v>6</v>
      </c>
      <c r="F9" s="1162"/>
      <c r="G9" s="1162"/>
      <c r="H9" s="1162"/>
      <c r="I9" s="1162"/>
      <c r="J9" s="1162"/>
      <c r="K9" s="1162"/>
      <c r="L9" s="1162"/>
      <c r="M9" s="1162"/>
      <c r="N9" s="1162"/>
      <c r="O9" s="1162"/>
      <c r="P9" s="1162"/>
      <c r="Q9" s="1162"/>
      <c r="R9" s="1162"/>
      <c r="S9" s="1162"/>
      <c r="T9" s="1162"/>
      <c r="U9" s="1162"/>
      <c r="V9" s="1162"/>
      <c r="W9" s="1162"/>
      <c r="X9" s="1162"/>
      <c r="Y9" s="1162"/>
      <c r="Z9" s="1162"/>
      <c r="AA9" s="1162"/>
      <c r="AB9" s="1163"/>
      <c r="AC9" s="1149" t="s">
        <v>63</v>
      </c>
      <c r="AD9" s="1150"/>
      <c r="AE9" s="1150"/>
      <c r="AF9" s="1150"/>
      <c r="AG9" s="1150"/>
      <c r="AH9" s="1150"/>
      <c r="AI9" s="1150"/>
      <c r="AJ9" s="1150"/>
      <c r="AK9" s="1150"/>
      <c r="AL9" s="1150"/>
      <c r="AM9" s="1150"/>
      <c r="AN9" s="1150"/>
      <c r="AO9" s="1150"/>
      <c r="AP9" s="1150"/>
      <c r="AQ9" s="1150"/>
      <c r="AR9" s="1150"/>
      <c r="AS9" s="1150"/>
      <c r="AT9" s="1150"/>
      <c r="AU9" s="1151"/>
      <c r="AY9" s="1131"/>
      <c r="AZ9" s="1131"/>
    </row>
    <row r="10" spans="1:52" s="331" customFormat="1" ht="21" customHeight="1" x14ac:dyDescent="0.3">
      <c r="B10" s="1078"/>
      <c r="C10" s="1079"/>
      <c r="D10" s="1083"/>
      <c r="E10" s="1170" t="s">
        <v>491</v>
      </c>
      <c r="F10" s="1171"/>
      <c r="G10" s="1171"/>
      <c r="H10" s="1171"/>
      <c r="I10" s="1165"/>
      <c r="J10" s="1165" t="s">
        <v>10</v>
      </c>
      <c r="K10" s="1165"/>
      <c r="L10" s="1165"/>
      <c r="M10" s="1145" t="s">
        <v>492</v>
      </c>
      <c r="N10" s="1165" t="s">
        <v>12</v>
      </c>
      <c r="O10" s="1165"/>
      <c r="P10" s="1165"/>
      <c r="Q10" s="1165"/>
      <c r="R10" s="1145" t="s">
        <v>493</v>
      </c>
      <c r="S10" s="1165" t="s">
        <v>14</v>
      </c>
      <c r="T10" s="1165"/>
      <c r="U10" s="1165"/>
      <c r="V10" s="1145" t="s">
        <v>15</v>
      </c>
      <c r="W10" s="1165" t="s">
        <v>16</v>
      </c>
      <c r="X10" s="1165"/>
      <c r="Y10" s="1165"/>
      <c r="Z10" s="1158" t="s">
        <v>17</v>
      </c>
      <c r="AA10" s="1166"/>
      <c r="AB10" s="1167"/>
      <c r="AC10" s="1170" t="s">
        <v>494</v>
      </c>
      <c r="AD10" s="1171"/>
      <c r="AE10" s="1171"/>
      <c r="AF10" s="1171"/>
      <c r="AG10" s="1165"/>
      <c r="AH10" s="1165" t="s">
        <v>10</v>
      </c>
      <c r="AI10" s="1165"/>
      <c r="AJ10" s="1165"/>
      <c r="AK10" s="1145" t="s">
        <v>492</v>
      </c>
      <c r="AL10" s="1165" t="s">
        <v>12</v>
      </c>
      <c r="AM10" s="1165"/>
      <c r="AN10" s="1165"/>
      <c r="AO10" s="1165"/>
      <c r="AP10" s="1145" t="s">
        <v>493</v>
      </c>
      <c r="AQ10" s="1165" t="s">
        <v>14</v>
      </c>
      <c r="AR10" s="1165"/>
      <c r="AS10" s="1165"/>
      <c r="AT10" s="1179" t="s">
        <v>15</v>
      </c>
      <c r="AU10" s="1186" t="s">
        <v>17</v>
      </c>
      <c r="AY10" s="1131"/>
      <c r="AZ10" s="1131"/>
    </row>
    <row r="11" spans="1:52" s="331" customFormat="1" ht="13.2" x14ac:dyDescent="0.3">
      <c r="B11" s="1078"/>
      <c r="C11" s="1079"/>
      <c r="D11" s="1083"/>
      <c r="E11" s="1170"/>
      <c r="F11" s="1171"/>
      <c r="G11" s="1171"/>
      <c r="H11" s="1171"/>
      <c r="I11" s="1165"/>
      <c r="J11" s="1165"/>
      <c r="K11" s="1165"/>
      <c r="L11" s="1165"/>
      <c r="M11" s="1142"/>
      <c r="N11" s="1165"/>
      <c r="O11" s="1165"/>
      <c r="P11" s="1165"/>
      <c r="Q11" s="1165"/>
      <c r="R11" s="1142"/>
      <c r="S11" s="1165"/>
      <c r="T11" s="1165"/>
      <c r="U11" s="1165"/>
      <c r="V11" s="1142"/>
      <c r="W11" s="1165"/>
      <c r="X11" s="1165"/>
      <c r="Y11" s="1165"/>
      <c r="Z11" s="1069"/>
      <c r="AA11" s="1070"/>
      <c r="AB11" s="1168"/>
      <c r="AC11" s="1170"/>
      <c r="AD11" s="1171"/>
      <c r="AE11" s="1171"/>
      <c r="AF11" s="1171"/>
      <c r="AG11" s="1165"/>
      <c r="AH11" s="1165"/>
      <c r="AI11" s="1165"/>
      <c r="AJ11" s="1165"/>
      <c r="AK11" s="1142"/>
      <c r="AL11" s="1165"/>
      <c r="AM11" s="1165"/>
      <c r="AN11" s="1165"/>
      <c r="AO11" s="1165"/>
      <c r="AP11" s="1142"/>
      <c r="AQ11" s="1165"/>
      <c r="AR11" s="1165"/>
      <c r="AS11" s="1165"/>
      <c r="AT11" s="1179"/>
      <c r="AU11" s="1186"/>
      <c r="AY11" s="1131"/>
      <c r="AZ11" s="1131"/>
    </row>
    <row r="12" spans="1:52" s="331" customFormat="1" ht="40.5" customHeight="1" x14ac:dyDescent="0.3">
      <c r="B12" s="1078"/>
      <c r="C12" s="1079"/>
      <c r="D12" s="1083"/>
      <c r="E12" s="1170"/>
      <c r="F12" s="1171"/>
      <c r="G12" s="1171"/>
      <c r="H12" s="1171"/>
      <c r="I12" s="1165"/>
      <c r="J12" s="1165"/>
      <c r="K12" s="1165"/>
      <c r="L12" s="1165"/>
      <c r="M12" s="1164"/>
      <c r="N12" s="1165"/>
      <c r="O12" s="1165"/>
      <c r="P12" s="1165"/>
      <c r="Q12" s="1165"/>
      <c r="R12" s="1164"/>
      <c r="S12" s="1165"/>
      <c r="T12" s="1165"/>
      <c r="U12" s="1165"/>
      <c r="V12" s="1164"/>
      <c r="W12" s="1165"/>
      <c r="X12" s="1165"/>
      <c r="Y12" s="1165"/>
      <c r="Z12" s="1072"/>
      <c r="AA12" s="1073"/>
      <c r="AB12" s="1169"/>
      <c r="AC12" s="1170"/>
      <c r="AD12" s="1171"/>
      <c r="AE12" s="1171"/>
      <c r="AF12" s="1171"/>
      <c r="AG12" s="1165"/>
      <c r="AH12" s="1165"/>
      <c r="AI12" s="1165"/>
      <c r="AJ12" s="1165"/>
      <c r="AK12" s="1164"/>
      <c r="AL12" s="1165"/>
      <c r="AM12" s="1165"/>
      <c r="AN12" s="1165"/>
      <c r="AO12" s="1165"/>
      <c r="AP12" s="1164"/>
      <c r="AQ12" s="1165"/>
      <c r="AR12" s="1165"/>
      <c r="AS12" s="1165"/>
      <c r="AT12" s="1179"/>
      <c r="AU12" s="1186"/>
      <c r="AY12" s="1131"/>
      <c r="AZ12" s="1131"/>
    </row>
    <row r="13" spans="1:52" s="331" customFormat="1" ht="13.5" customHeight="1" x14ac:dyDescent="0.3">
      <c r="B13" s="1078"/>
      <c r="C13" s="1079"/>
      <c r="D13" s="1083"/>
      <c r="E13" s="1174" t="s">
        <v>20</v>
      </c>
      <c r="F13" s="1159"/>
      <c r="G13" s="1158" t="s">
        <v>21</v>
      </c>
      <c r="H13" s="1159"/>
      <c r="I13" s="1060" t="s">
        <v>64</v>
      </c>
      <c r="J13" s="1141" t="s">
        <v>22</v>
      </c>
      <c r="K13" s="1141" t="s">
        <v>23</v>
      </c>
      <c r="L13" s="1144" t="s">
        <v>64</v>
      </c>
      <c r="M13" s="1060" t="s">
        <v>64</v>
      </c>
      <c r="N13" s="1141" t="s">
        <v>24</v>
      </c>
      <c r="O13" s="1145" t="s">
        <v>25</v>
      </c>
      <c r="P13" s="1145" t="s">
        <v>26</v>
      </c>
      <c r="Q13" s="1144" t="s">
        <v>64</v>
      </c>
      <c r="R13" s="1175" t="s">
        <v>64</v>
      </c>
      <c r="S13" s="1141" t="s">
        <v>495</v>
      </c>
      <c r="T13" s="1141" t="s">
        <v>28</v>
      </c>
      <c r="U13" s="1144" t="s">
        <v>64</v>
      </c>
      <c r="V13" s="1144" t="s">
        <v>64</v>
      </c>
      <c r="W13" s="1141" t="s">
        <v>29</v>
      </c>
      <c r="X13" s="1145" t="s">
        <v>66</v>
      </c>
      <c r="Y13" s="1144" t="s">
        <v>64</v>
      </c>
      <c r="Z13" s="1146" t="s">
        <v>29</v>
      </c>
      <c r="AA13" s="1145" t="s">
        <v>31</v>
      </c>
      <c r="AB13" s="1182" t="s">
        <v>532</v>
      </c>
      <c r="AC13" s="1174" t="s">
        <v>20</v>
      </c>
      <c r="AD13" s="1159"/>
      <c r="AE13" s="1158" t="s">
        <v>21</v>
      </c>
      <c r="AF13" s="1159"/>
      <c r="AG13" s="1060" t="s">
        <v>64</v>
      </c>
      <c r="AH13" s="1141" t="s">
        <v>22</v>
      </c>
      <c r="AI13" s="1141" t="s">
        <v>23</v>
      </c>
      <c r="AJ13" s="1144" t="s">
        <v>64</v>
      </c>
      <c r="AK13" s="1144" t="s">
        <v>64</v>
      </c>
      <c r="AL13" s="1141" t="s">
        <v>24</v>
      </c>
      <c r="AM13" s="1145" t="s">
        <v>25</v>
      </c>
      <c r="AN13" s="1145" t="s">
        <v>26</v>
      </c>
      <c r="AO13" s="1144" t="s">
        <v>64</v>
      </c>
      <c r="AP13" s="1175" t="s">
        <v>64</v>
      </c>
      <c r="AQ13" s="1141" t="s">
        <v>495</v>
      </c>
      <c r="AR13" s="1141" t="s">
        <v>28</v>
      </c>
      <c r="AS13" s="1144" t="s">
        <v>64</v>
      </c>
      <c r="AT13" s="1063" t="s">
        <v>64</v>
      </c>
      <c r="AU13" s="1183" t="s">
        <v>17</v>
      </c>
      <c r="AY13" s="1131"/>
      <c r="AZ13" s="1131"/>
    </row>
    <row r="14" spans="1:52" s="331" customFormat="1" ht="15" customHeight="1" x14ac:dyDescent="0.3">
      <c r="B14" s="1078"/>
      <c r="C14" s="1079"/>
      <c r="D14" s="1083"/>
      <c r="E14" s="1090"/>
      <c r="F14" s="1074"/>
      <c r="G14" s="1072"/>
      <c r="H14" s="1074"/>
      <c r="I14" s="1061"/>
      <c r="J14" s="1142"/>
      <c r="K14" s="1142"/>
      <c r="L14" s="1061"/>
      <c r="M14" s="1061"/>
      <c r="N14" s="1142"/>
      <c r="O14" s="1142"/>
      <c r="P14" s="1142"/>
      <c r="Q14" s="1061"/>
      <c r="R14" s="1176"/>
      <c r="S14" s="1142"/>
      <c r="T14" s="1142"/>
      <c r="U14" s="1061"/>
      <c r="V14" s="1061"/>
      <c r="W14" s="1142"/>
      <c r="X14" s="1142"/>
      <c r="Y14" s="1061"/>
      <c r="Z14" s="1147"/>
      <c r="AA14" s="1180"/>
      <c r="AB14" s="1098"/>
      <c r="AC14" s="1090"/>
      <c r="AD14" s="1074"/>
      <c r="AE14" s="1072"/>
      <c r="AF14" s="1074"/>
      <c r="AG14" s="1061"/>
      <c r="AH14" s="1142"/>
      <c r="AI14" s="1142"/>
      <c r="AJ14" s="1061"/>
      <c r="AK14" s="1061"/>
      <c r="AL14" s="1142"/>
      <c r="AM14" s="1142"/>
      <c r="AN14" s="1142"/>
      <c r="AO14" s="1061"/>
      <c r="AP14" s="1176"/>
      <c r="AQ14" s="1142"/>
      <c r="AR14" s="1142"/>
      <c r="AS14" s="1061"/>
      <c r="AT14" s="1064"/>
      <c r="AU14" s="1184"/>
      <c r="AY14" s="1131"/>
      <c r="AZ14" s="1131"/>
    </row>
    <row r="15" spans="1:52" s="331" customFormat="1" ht="15" customHeight="1" x14ac:dyDescent="0.3">
      <c r="B15" s="1078"/>
      <c r="C15" s="1079"/>
      <c r="D15" s="1083"/>
      <c r="E15" s="1152" t="s">
        <v>496</v>
      </c>
      <c r="F15" s="1155" t="s">
        <v>497</v>
      </c>
      <c r="G15" s="1145" t="s">
        <v>496</v>
      </c>
      <c r="H15" s="1145" t="s">
        <v>497</v>
      </c>
      <c r="I15" s="1061"/>
      <c r="J15" s="1142"/>
      <c r="K15" s="1142"/>
      <c r="L15" s="1061"/>
      <c r="M15" s="1061"/>
      <c r="N15" s="1142"/>
      <c r="O15" s="1142"/>
      <c r="P15" s="1142"/>
      <c r="Q15" s="1061"/>
      <c r="R15" s="1176"/>
      <c r="S15" s="1142"/>
      <c r="T15" s="1142"/>
      <c r="U15" s="1061"/>
      <c r="V15" s="1061"/>
      <c r="W15" s="1142"/>
      <c r="X15" s="1142"/>
      <c r="Y15" s="1061"/>
      <c r="Z15" s="1147"/>
      <c r="AA15" s="1180"/>
      <c r="AB15" s="1098"/>
      <c r="AC15" s="1152" t="s">
        <v>496</v>
      </c>
      <c r="AD15" s="1155" t="s">
        <v>497</v>
      </c>
      <c r="AE15" s="1145" t="s">
        <v>496</v>
      </c>
      <c r="AF15" s="1145" t="s">
        <v>497</v>
      </c>
      <c r="AG15" s="1061"/>
      <c r="AH15" s="1142"/>
      <c r="AI15" s="1142"/>
      <c r="AJ15" s="1061"/>
      <c r="AK15" s="1061"/>
      <c r="AL15" s="1142"/>
      <c r="AM15" s="1142"/>
      <c r="AN15" s="1142"/>
      <c r="AO15" s="1061"/>
      <c r="AP15" s="1176"/>
      <c r="AQ15" s="1142"/>
      <c r="AR15" s="1142"/>
      <c r="AS15" s="1061"/>
      <c r="AT15" s="1064"/>
      <c r="AU15" s="1184"/>
      <c r="AY15" s="1131"/>
      <c r="AZ15" s="1131"/>
    </row>
    <row r="16" spans="1:52" s="331" customFormat="1" ht="15" customHeight="1" x14ac:dyDescent="0.3">
      <c r="B16" s="1078"/>
      <c r="C16" s="1079"/>
      <c r="D16" s="1083"/>
      <c r="E16" s="1153"/>
      <c r="F16" s="1156"/>
      <c r="G16" s="1142"/>
      <c r="H16" s="1142"/>
      <c r="I16" s="1061"/>
      <c r="J16" s="1142"/>
      <c r="K16" s="1142"/>
      <c r="L16" s="1061"/>
      <c r="M16" s="1061"/>
      <c r="N16" s="1142"/>
      <c r="O16" s="1142"/>
      <c r="P16" s="1142"/>
      <c r="Q16" s="1061"/>
      <c r="R16" s="1176"/>
      <c r="S16" s="1142"/>
      <c r="T16" s="1142"/>
      <c r="U16" s="1061"/>
      <c r="V16" s="1061"/>
      <c r="W16" s="1142"/>
      <c r="X16" s="1142"/>
      <c r="Y16" s="1061"/>
      <c r="Z16" s="1147"/>
      <c r="AA16" s="1180"/>
      <c r="AB16" s="1098"/>
      <c r="AC16" s="1153"/>
      <c r="AD16" s="1156"/>
      <c r="AE16" s="1142"/>
      <c r="AF16" s="1142"/>
      <c r="AG16" s="1061"/>
      <c r="AH16" s="1142"/>
      <c r="AI16" s="1142"/>
      <c r="AJ16" s="1061"/>
      <c r="AK16" s="1061"/>
      <c r="AL16" s="1142"/>
      <c r="AM16" s="1142"/>
      <c r="AN16" s="1142"/>
      <c r="AO16" s="1061"/>
      <c r="AP16" s="1176"/>
      <c r="AQ16" s="1142"/>
      <c r="AR16" s="1142"/>
      <c r="AS16" s="1061"/>
      <c r="AT16" s="1064"/>
      <c r="AU16" s="1184"/>
      <c r="AY16" s="1131"/>
      <c r="AZ16" s="1131"/>
    </row>
    <row r="17" spans="2:52" s="331" customFormat="1" ht="27.75" customHeight="1" x14ac:dyDescent="0.3">
      <c r="B17" s="1080"/>
      <c r="C17" s="1081"/>
      <c r="D17" s="1084"/>
      <c r="E17" s="1154"/>
      <c r="F17" s="1157"/>
      <c r="G17" s="1143"/>
      <c r="H17" s="1143"/>
      <c r="I17" s="1062"/>
      <c r="J17" s="1143"/>
      <c r="K17" s="1143"/>
      <c r="L17" s="1062"/>
      <c r="M17" s="1062"/>
      <c r="N17" s="1143"/>
      <c r="O17" s="1143"/>
      <c r="P17" s="1143"/>
      <c r="Q17" s="1062"/>
      <c r="R17" s="1177"/>
      <c r="S17" s="1143"/>
      <c r="T17" s="1143"/>
      <c r="U17" s="1062"/>
      <c r="V17" s="1062"/>
      <c r="W17" s="1143"/>
      <c r="X17" s="1143"/>
      <c r="Y17" s="1062"/>
      <c r="Z17" s="1148"/>
      <c r="AA17" s="1181"/>
      <c r="AB17" s="1099"/>
      <c r="AC17" s="1154"/>
      <c r="AD17" s="1157"/>
      <c r="AE17" s="1143"/>
      <c r="AF17" s="1143"/>
      <c r="AG17" s="1062"/>
      <c r="AH17" s="1143"/>
      <c r="AI17" s="1143"/>
      <c r="AJ17" s="1062"/>
      <c r="AK17" s="1062"/>
      <c r="AL17" s="1143"/>
      <c r="AM17" s="1143"/>
      <c r="AN17" s="1143"/>
      <c r="AO17" s="1062"/>
      <c r="AP17" s="1177"/>
      <c r="AQ17" s="1143"/>
      <c r="AR17" s="1143"/>
      <c r="AS17" s="1062"/>
      <c r="AT17" s="1065"/>
      <c r="AU17" s="1185"/>
      <c r="AW17" s="331" t="s">
        <v>450</v>
      </c>
      <c r="AY17" s="1131"/>
      <c r="AZ17" s="1131"/>
    </row>
    <row r="18" spans="2:52" s="1" customFormat="1" ht="14.4" x14ac:dyDescent="0.3">
      <c r="B18" s="332" t="s">
        <v>117</v>
      </c>
      <c r="C18" s="333" t="s">
        <v>118</v>
      </c>
      <c r="D18" s="441">
        <f>'Forma 2'!$D$13</f>
        <v>0</v>
      </c>
      <c r="E18" s="442">
        <f t="shared" ref="E18:AU18" si="0">SUM(E19:E24)</f>
        <v>0</v>
      </c>
      <c r="F18" s="443">
        <f t="shared" si="0"/>
        <v>0</v>
      </c>
      <c r="G18" s="443">
        <f t="shared" si="0"/>
        <v>0</v>
      </c>
      <c r="H18" s="443">
        <f t="shared" si="0"/>
        <v>0</v>
      </c>
      <c r="I18" s="443">
        <f t="shared" si="0"/>
        <v>0</v>
      </c>
      <c r="J18" s="443">
        <f t="shared" si="0"/>
        <v>0</v>
      </c>
      <c r="K18" s="443">
        <f t="shared" si="0"/>
        <v>0</v>
      </c>
      <c r="L18" s="443">
        <f t="shared" si="0"/>
        <v>0</v>
      </c>
      <c r="M18" s="443">
        <f t="shared" si="0"/>
        <v>0</v>
      </c>
      <c r="N18" s="443">
        <f t="shared" si="0"/>
        <v>0</v>
      </c>
      <c r="O18" s="443">
        <f t="shared" si="0"/>
        <v>0</v>
      </c>
      <c r="P18" s="443">
        <f t="shared" si="0"/>
        <v>0</v>
      </c>
      <c r="Q18" s="443">
        <f t="shared" si="0"/>
        <v>0</v>
      </c>
      <c r="R18" s="443">
        <f t="shared" si="0"/>
        <v>0</v>
      </c>
      <c r="S18" s="443">
        <f t="shared" si="0"/>
        <v>0</v>
      </c>
      <c r="T18" s="443">
        <f t="shared" si="0"/>
        <v>0</v>
      </c>
      <c r="U18" s="443">
        <f t="shared" si="0"/>
        <v>0</v>
      </c>
      <c r="V18" s="443">
        <f t="shared" si="0"/>
        <v>0</v>
      </c>
      <c r="W18" s="443">
        <f t="shared" si="0"/>
        <v>0</v>
      </c>
      <c r="X18" s="443">
        <f t="shared" si="0"/>
        <v>0</v>
      </c>
      <c r="Y18" s="443">
        <f t="shared" si="0"/>
        <v>0</v>
      </c>
      <c r="Z18" s="779">
        <f t="shared" si="0"/>
        <v>0</v>
      </c>
      <c r="AA18" s="443">
        <f t="shared" si="0"/>
        <v>0</v>
      </c>
      <c r="AB18" s="444">
        <f t="shared" si="0"/>
        <v>0</v>
      </c>
      <c r="AC18" s="442">
        <f t="shared" si="0"/>
        <v>0</v>
      </c>
      <c r="AD18" s="443">
        <f t="shared" si="0"/>
        <v>0</v>
      </c>
      <c r="AE18" s="443">
        <f t="shared" si="0"/>
        <v>0</v>
      </c>
      <c r="AF18" s="443">
        <f t="shared" si="0"/>
        <v>0</v>
      </c>
      <c r="AG18" s="443">
        <f t="shared" si="0"/>
        <v>0</v>
      </c>
      <c r="AH18" s="443">
        <f t="shared" si="0"/>
        <v>0</v>
      </c>
      <c r="AI18" s="443">
        <f t="shared" si="0"/>
        <v>0</v>
      </c>
      <c r="AJ18" s="443">
        <f t="shared" si="0"/>
        <v>0</v>
      </c>
      <c r="AK18" s="443">
        <f t="shared" si="0"/>
        <v>0</v>
      </c>
      <c r="AL18" s="443">
        <f t="shared" si="0"/>
        <v>0</v>
      </c>
      <c r="AM18" s="443">
        <f t="shared" si="0"/>
        <v>0</v>
      </c>
      <c r="AN18" s="443">
        <f t="shared" si="0"/>
        <v>0</v>
      </c>
      <c r="AO18" s="443">
        <f t="shared" si="0"/>
        <v>0</v>
      </c>
      <c r="AP18" s="443">
        <f t="shared" si="0"/>
        <v>0</v>
      </c>
      <c r="AQ18" s="443">
        <f t="shared" si="0"/>
        <v>0</v>
      </c>
      <c r="AR18" s="443">
        <f t="shared" si="0"/>
        <v>0</v>
      </c>
      <c r="AS18" s="443">
        <f t="shared" si="0"/>
        <v>0</v>
      </c>
      <c r="AT18" s="445">
        <f t="shared" si="0"/>
        <v>0</v>
      </c>
      <c r="AU18" s="444">
        <f t="shared" si="0"/>
        <v>0</v>
      </c>
      <c r="AW18" s="331" t="s">
        <v>450</v>
      </c>
      <c r="AY18" s="339">
        <f t="shared" ref="AY18:AY49" si="1">D18-SUM(E18:AB18)</f>
        <v>0</v>
      </c>
      <c r="AZ18" s="340" t="str">
        <f t="shared" ref="AZ18:AZ49" si="2">IF(AY18&gt;0.5,"Prašome paskirstyti likusias sąnaudas",IF(AY18&lt;-0.5,"Paskirstėte daugiau sąnaudų negu yra priskirta šiam pogrupiui","-"))</f>
        <v>-</v>
      </c>
    </row>
    <row r="19" spans="2:52" s="1" customFormat="1" ht="14.4" x14ac:dyDescent="0.3">
      <c r="B19" s="260" t="s">
        <v>119</v>
      </c>
      <c r="C19" s="341" t="s">
        <v>120</v>
      </c>
      <c r="D19" s="446">
        <f>'Forma 2'!$D$14</f>
        <v>0</v>
      </c>
      <c r="E19" s="447">
        <f t="shared" ref="E19:N24" si="3">SUM(AC19)</f>
        <v>0</v>
      </c>
      <c r="F19" s="448">
        <f t="shared" si="3"/>
        <v>0</v>
      </c>
      <c r="G19" s="448">
        <f t="shared" si="3"/>
        <v>0</v>
      </c>
      <c r="H19" s="448">
        <f t="shared" si="3"/>
        <v>0</v>
      </c>
      <c r="I19" s="448">
        <f t="shared" si="3"/>
        <v>0</v>
      </c>
      <c r="J19" s="448">
        <f t="shared" si="3"/>
        <v>0</v>
      </c>
      <c r="K19" s="448">
        <f t="shared" si="3"/>
        <v>0</v>
      </c>
      <c r="L19" s="448">
        <f t="shared" si="3"/>
        <v>0</v>
      </c>
      <c r="M19" s="448">
        <f t="shared" si="3"/>
        <v>0</v>
      </c>
      <c r="N19" s="448">
        <f t="shared" si="3"/>
        <v>0</v>
      </c>
      <c r="O19" s="448">
        <f t="shared" ref="O19:V24" si="4">SUM(AM19)</f>
        <v>0</v>
      </c>
      <c r="P19" s="448">
        <f t="shared" si="4"/>
        <v>0</v>
      </c>
      <c r="Q19" s="448">
        <f t="shared" si="4"/>
        <v>0</v>
      </c>
      <c r="R19" s="448">
        <f t="shared" si="4"/>
        <v>0</v>
      </c>
      <c r="S19" s="448">
        <f t="shared" si="4"/>
        <v>0</v>
      </c>
      <c r="T19" s="448">
        <f t="shared" si="4"/>
        <v>0</v>
      </c>
      <c r="U19" s="448">
        <f t="shared" si="4"/>
        <v>0</v>
      </c>
      <c r="V19" s="448">
        <f t="shared" si="4"/>
        <v>0</v>
      </c>
      <c r="W19" s="449"/>
      <c r="X19" s="449"/>
      <c r="Y19" s="449"/>
      <c r="Z19" s="780"/>
      <c r="AA19" s="450"/>
      <c r="AB19" s="451"/>
      <c r="AC19" s="452"/>
      <c r="AD19" s="449"/>
      <c r="AE19" s="449"/>
      <c r="AF19" s="449"/>
      <c r="AG19" s="449"/>
      <c r="AH19" s="449"/>
      <c r="AI19" s="448">
        <v>0</v>
      </c>
      <c r="AJ19" s="449"/>
      <c r="AK19" s="449"/>
      <c r="AL19" s="449"/>
      <c r="AM19" s="449"/>
      <c r="AN19" s="449"/>
      <c r="AO19" s="449"/>
      <c r="AP19" s="449"/>
      <c r="AQ19" s="449"/>
      <c r="AR19" s="449"/>
      <c r="AS19" s="449"/>
      <c r="AT19" s="453"/>
      <c r="AU19" s="451"/>
      <c r="AW19" s="331" t="s">
        <v>450</v>
      </c>
      <c r="AY19" s="339">
        <f t="shared" si="1"/>
        <v>0</v>
      </c>
      <c r="AZ19" s="340" t="str">
        <f t="shared" si="2"/>
        <v>-</v>
      </c>
    </row>
    <row r="20" spans="2:52" s="1" customFormat="1" ht="14.4" x14ac:dyDescent="0.3">
      <c r="B20" s="260" t="s">
        <v>121</v>
      </c>
      <c r="C20" s="341" t="s">
        <v>122</v>
      </c>
      <c r="D20" s="446">
        <f>'Forma 2'!$D$15</f>
        <v>0</v>
      </c>
      <c r="E20" s="447">
        <f t="shared" si="3"/>
        <v>0</v>
      </c>
      <c r="F20" s="448">
        <f t="shared" si="3"/>
        <v>0</v>
      </c>
      <c r="G20" s="448">
        <f t="shared" si="3"/>
        <v>0</v>
      </c>
      <c r="H20" s="448">
        <f t="shared" si="3"/>
        <v>0</v>
      </c>
      <c r="I20" s="448">
        <f t="shared" si="3"/>
        <v>0</v>
      </c>
      <c r="J20" s="448">
        <f t="shared" si="3"/>
        <v>0</v>
      </c>
      <c r="K20" s="448">
        <f t="shared" si="3"/>
        <v>0</v>
      </c>
      <c r="L20" s="448">
        <f t="shared" si="3"/>
        <v>0</v>
      </c>
      <c r="M20" s="448">
        <f t="shared" si="3"/>
        <v>0</v>
      </c>
      <c r="N20" s="448">
        <f t="shared" si="3"/>
        <v>0</v>
      </c>
      <c r="O20" s="448">
        <f t="shared" si="4"/>
        <v>0</v>
      </c>
      <c r="P20" s="448">
        <f t="shared" si="4"/>
        <v>0</v>
      </c>
      <c r="Q20" s="448">
        <f t="shared" si="4"/>
        <v>0</v>
      </c>
      <c r="R20" s="448">
        <f t="shared" si="4"/>
        <v>0</v>
      </c>
      <c r="S20" s="448">
        <f t="shared" si="4"/>
        <v>0</v>
      </c>
      <c r="T20" s="448">
        <f t="shared" si="4"/>
        <v>0</v>
      </c>
      <c r="U20" s="448">
        <f t="shared" si="4"/>
        <v>0</v>
      </c>
      <c r="V20" s="448">
        <f t="shared" si="4"/>
        <v>0</v>
      </c>
      <c r="W20" s="449"/>
      <c r="X20" s="449"/>
      <c r="Y20" s="449"/>
      <c r="Z20" s="780"/>
      <c r="AA20" s="450"/>
      <c r="AB20" s="451"/>
      <c r="AC20" s="452"/>
      <c r="AD20" s="449"/>
      <c r="AE20" s="449"/>
      <c r="AF20" s="449"/>
      <c r="AG20" s="449"/>
      <c r="AH20" s="449"/>
      <c r="AI20" s="448">
        <v>0</v>
      </c>
      <c r="AJ20" s="449"/>
      <c r="AK20" s="449"/>
      <c r="AL20" s="449"/>
      <c r="AM20" s="449"/>
      <c r="AN20" s="449"/>
      <c r="AO20" s="449"/>
      <c r="AP20" s="449"/>
      <c r="AQ20" s="449"/>
      <c r="AR20" s="449"/>
      <c r="AS20" s="449"/>
      <c r="AT20" s="453"/>
      <c r="AU20" s="451"/>
      <c r="AW20" s="331"/>
      <c r="AY20" s="339">
        <f t="shared" si="1"/>
        <v>0</v>
      </c>
      <c r="AZ20" s="340" t="str">
        <f t="shared" si="2"/>
        <v>-</v>
      </c>
    </row>
    <row r="21" spans="2:52" s="1" customFormat="1" ht="14.4" x14ac:dyDescent="0.3">
      <c r="B21" s="268" t="s">
        <v>123</v>
      </c>
      <c r="C21" s="454" t="s">
        <v>124</v>
      </c>
      <c r="D21" s="446">
        <f>'Forma 2'!$D$16</f>
        <v>0</v>
      </c>
      <c r="E21" s="447">
        <f t="shared" si="3"/>
        <v>0</v>
      </c>
      <c r="F21" s="448">
        <f t="shared" si="3"/>
        <v>0</v>
      </c>
      <c r="G21" s="448">
        <f t="shared" si="3"/>
        <v>0</v>
      </c>
      <c r="H21" s="448">
        <f t="shared" si="3"/>
        <v>0</v>
      </c>
      <c r="I21" s="448">
        <f t="shared" si="3"/>
        <v>0</v>
      </c>
      <c r="J21" s="448">
        <f t="shared" si="3"/>
        <v>0</v>
      </c>
      <c r="K21" s="448">
        <f t="shared" si="3"/>
        <v>0</v>
      </c>
      <c r="L21" s="448">
        <f t="shared" si="3"/>
        <v>0</v>
      </c>
      <c r="M21" s="448">
        <f t="shared" si="3"/>
        <v>0</v>
      </c>
      <c r="N21" s="448">
        <f t="shared" si="3"/>
        <v>0</v>
      </c>
      <c r="O21" s="448">
        <f t="shared" si="4"/>
        <v>0</v>
      </c>
      <c r="P21" s="448">
        <f t="shared" si="4"/>
        <v>0</v>
      </c>
      <c r="Q21" s="448">
        <f t="shared" si="4"/>
        <v>0</v>
      </c>
      <c r="R21" s="448">
        <f t="shared" si="4"/>
        <v>0</v>
      </c>
      <c r="S21" s="448">
        <f t="shared" si="4"/>
        <v>0</v>
      </c>
      <c r="T21" s="448">
        <f t="shared" si="4"/>
        <v>0</v>
      </c>
      <c r="U21" s="448">
        <f t="shared" si="4"/>
        <v>0</v>
      </c>
      <c r="V21" s="448">
        <f t="shared" si="4"/>
        <v>0</v>
      </c>
      <c r="W21" s="449"/>
      <c r="X21" s="449"/>
      <c r="Y21" s="449"/>
      <c r="Z21" s="780"/>
      <c r="AA21" s="450"/>
      <c r="AB21" s="451"/>
      <c r="AC21" s="452"/>
      <c r="AD21" s="449"/>
      <c r="AE21" s="449"/>
      <c r="AF21" s="449"/>
      <c r="AG21" s="449"/>
      <c r="AH21" s="449"/>
      <c r="AI21" s="448">
        <v>0</v>
      </c>
      <c r="AJ21" s="449"/>
      <c r="AK21" s="449"/>
      <c r="AL21" s="449"/>
      <c r="AM21" s="449"/>
      <c r="AN21" s="449"/>
      <c r="AO21" s="449"/>
      <c r="AP21" s="449"/>
      <c r="AQ21" s="449"/>
      <c r="AR21" s="449"/>
      <c r="AS21" s="449"/>
      <c r="AT21" s="453"/>
      <c r="AU21" s="451"/>
      <c r="AW21" s="331"/>
      <c r="AY21" s="339">
        <f t="shared" si="1"/>
        <v>0</v>
      </c>
      <c r="AZ21" s="340" t="str">
        <f t="shared" si="2"/>
        <v>-</v>
      </c>
    </row>
    <row r="22" spans="2:52" s="1" customFormat="1" ht="14.4" x14ac:dyDescent="0.3">
      <c r="B22" s="268" t="s">
        <v>125</v>
      </c>
      <c r="C22" s="454" t="s">
        <v>126</v>
      </c>
      <c r="D22" s="446">
        <f>'Forma 2'!$D$17</f>
        <v>0</v>
      </c>
      <c r="E22" s="447">
        <f t="shared" si="3"/>
        <v>0</v>
      </c>
      <c r="F22" s="448">
        <f t="shared" si="3"/>
        <v>0</v>
      </c>
      <c r="G22" s="448">
        <f t="shared" si="3"/>
        <v>0</v>
      </c>
      <c r="H22" s="448">
        <f t="shared" si="3"/>
        <v>0</v>
      </c>
      <c r="I22" s="448">
        <f t="shared" si="3"/>
        <v>0</v>
      </c>
      <c r="J22" s="448">
        <f t="shared" si="3"/>
        <v>0</v>
      </c>
      <c r="K22" s="448">
        <f t="shared" si="3"/>
        <v>0</v>
      </c>
      <c r="L22" s="448">
        <f t="shared" si="3"/>
        <v>0</v>
      </c>
      <c r="M22" s="448">
        <f t="shared" si="3"/>
        <v>0</v>
      </c>
      <c r="N22" s="448">
        <f t="shared" si="3"/>
        <v>0</v>
      </c>
      <c r="O22" s="448">
        <f t="shared" si="4"/>
        <v>0</v>
      </c>
      <c r="P22" s="448">
        <f t="shared" si="4"/>
        <v>0</v>
      </c>
      <c r="Q22" s="448">
        <f t="shared" si="4"/>
        <v>0</v>
      </c>
      <c r="R22" s="448">
        <f t="shared" si="4"/>
        <v>0</v>
      </c>
      <c r="S22" s="448">
        <f t="shared" si="4"/>
        <v>0</v>
      </c>
      <c r="T22" s="448">
        <f t="shared" si="4"/>
        <v>0</v>
      </c>
      <c r="U22" s="448">
        <f t="shared" si="4"/>
        <v>0</v>
      </c>
      <c r="V22" s="448">
        <f t="shared" si="4"/>
        <v>0</v>
      </c>
      <c r="W22" s="449"/>
      <c r="X22" s="449"/>
      <c r="Y22" s="449"/>
      <c r="Z22" s="780"/>
      <c r="AA22" s="450"/>
      <c r="AB22" s="451"/>
      <c r="AC22" s="452"/>
      <c r="AD22" s="449"/>
      <c r="AE22" s="449"/>
      <c r="AF22" s="449"/>
      <c r="AG22" s="449"/>
      <c r="AH22" s="449"/>
      <c r="AI22" s="448">
        <v>0</v>
      </c>
      <c r="AJ22" s="449"/>
      <c r="AK22" s="449"/>
      <c r="AL22" s="449"/>
      <c r="AM22" s="449"/>
      <c r="AN22" s="449"/>
      <c r="AO22" s="449"/>
      <c r="AP22" s="449"/>
      <c r="AQ22" s="449"/>
      <c r="AR22" s="449"/>
      <c r="AS22" s="449"/>
      <c r="AT22" s="453"/>
      <c r="AU22" s="451"/>
      <c r="AW22" s="331"/>
      <c r="AY22" s="339">
        <f t="shared" si="1"/>
        <v>0</v>
      </c>
      <c r="AZ22" s="340" t="str">
        <f t="shared" si="2"/>
        <v>-</v>
      </c>
    </row>
    <row r="23" spans="2:52" s="1" customFormat="1" ht="14.4" x14ac:dyDescent="0.3">
      <c r="B23" s="268" t="s">
        <v>127</v>
      </c>
      <c r="C23" s="454" t="s">
        <v>128</v>
      </c>
      <c r="D23" s="446">
        <f>'Forma 2'!$D$18</f>
        <v>0</v>
      </c>
      <c r="E23" s="447">
        <f t="shared" si="3"/>
        <v>0</v>
      </c>
      <c r="F23" s="448">
        <f t="shared" si="3"/>
        <v>0</v>
      </c>
      <c r="G23" s="448">
        <f t="shared" si="3"/>
        <v>0</v>
      </c>
      <c r="H23" s="448">
        <f t="shared" si="3"/>
        <v>0</v>
      </c>
      <c r="I23" s="448">
        <f t="shared" si="3"/>
        <v>0</v>
      </c>
      <c r="J23" s="448">
        <f t="shared" si="3"/>
        <v>0</v>
      </c>
      <c r="K23" s="448">
        <f t="shared" si="3"/>
        <v>0</v>
      </c>
      <c r="L23" s="448">
        <f t="shared" si="3"/>
        <v>0</v>
      </c>
      <c r="M23" s="448">
        <f t="shared" si="3"/>
        <v>0</v>
      </c>
      <c r="N23" s="448">
        <f t="shared" si="3"/>
        <v>0</v>
      </c>
      <c r="O23" s="448">
        <f t="shared" si="4"/>
        <v>0</v>
      </c>
      <c r="P23" s="448">
        <f t="shared" si="4"/>
        <v>0</v>
      </c>
      <c r="Q23" s="448">
        <f t="shared" si="4"/>
        <v>0</v>
      </c>
      <c r="R23" s="448">
        <f t="shared" si="4"/>
        <v>0</v>
      </c>
      <c r="S23" s="448">
        <f t="shared" si="4"/>
        <v>0</v>
      </c>
      <c r="T23" s="448">
        <f t="shared" si="4"/>
        <v>0</v>
      </c>
      <c r="U23" s="448">
        <f t="shared" si="4"/>
        <v>0</v>
      </c>
      <c r="V23" s="448">
        <f t="shared" si="4"/>
        <v>0</v>
      </c>
      <c r="W23" s="449"/>
      <c r="X23" s="449"/>
      <c r="Y23" s="449"/>
      <c r="Z23" s="780"/>
      <c r="AA23" s="450"/>
      <c r="AB23" s="451"/>
      <c r="AC23" s="452"/>
      <c r="AD23" s="449"/>
      <c r="AE23" s="449"/>
      <c r="AF23" s="449"/>
      <c r="AG23" s="449"/>
      <c r="AH23" s="449"/>
      <c r="AI23" s="448">
        <v>0</v>
      </c>
      <c r="AJ23" s="449"/>
      <c r="AK23" s="449"/>
      <c r="AL23" s="449"/>
      <c r="AM23" s="449"/>
      <c r="AN23" s="449"/>
      <c r="AO23" s="449"/>
      <c r="AP23" s="449"/>
      <c r="AQ23" s="449"/>
      <c r="AR23" s="449"/>
      <c r="AS23" s="449"/>
      <c r="AT23" s="453"/>
      <c r="AU23" s="451"/>
      <c r="AW23" s="331"/>
      <c r="AY23" s="339">
        <f t="shared" si="1"/>
        <v>0</v>
      </c>
      <c r="AZ23" s="340" t="str">
        <f t="shared" si="2"/>
        <v>-</v>
      </c>
    </row>
    <row r="24" spans="2:52" s="1" customFormat="1" ht="14.4" x14ac:dyDescent="0.3">
      <c r="B24" s="260" t="s">
        <v>129</v>
      </c>
      <c r="C24" s="341" t="str">
        <f>'Forma 2'!$C$19</f>
        <v>Kitos sąnaudos, susijusios su šilumos įsigijimu (nurodyti)</v>
      </c>
      <c r="D24" s="446">
        <f>'Forma 2'!$D$19</f>
        <v>0</v>
      </c>
      <c r="E24" s="447">
        <f t="shared" si="3"/>
        <v>0</v>
      </c>
      <c r="F24" s="448">
        <f t="shared" si="3"/>
        <v>0</v>
      </c>
      <c r="G24" s="448">
        <f t="shared" si="3"/>
        <v>0</v>
      </c>
      <c r="H24" s="448">
        <f t="shared" si="3"/>
        <v>0</v>
      </c>
      <c r="I24" s="448">
        <f t="shared" si="3"/>
        <v>0</v>
      </c>
      <c r="J24" s="448">
        <f t="shared" si="3"/>
        <v>0</v>
      </c>
      <c r="K24" s="448">
        <f t="shared" si="3"/>
        <v>0</v>
      </c>
      <c r="L24" s="448">
        <f t="shared" si="3"/>
        <v>0</v>
      </c>
      <c r="M24" s="448">
        <f t="shared" si="3"/>
        <v>0</v>
      </c>
      <c r="N24" s="448">
        <f t="shared" si="3"/>
        <v>0</v>
      </c>
      <c r="O24" s="448">
        <f t="shared" si="4"/>
        <v>0</v>
      </c>
      <c r="P24" s="448">
        <f t="shared" si="4"/>
        <v>0</v>
      </c>
      <c r="Q24" s="448">
        <f t="shared" si="4"/>
        <v>0</v>
      </c>
      <c r="R24" s="448">
        <f t="shared" si="4"/>
        <v>0</v>
      </c>
      <c r="S24" s="448">
        <f t="shared" si="4"/>
        <v>0</v>
      </c>
      <c r="T24" s="448">
        <f t="shared" si="4"/>
        <v>0</v>
      </c>
      <c r="U24" s="448">
        <f t="shared" si="4"/>
        <v>0</v>
      </c>
      <c r="V24" s="448">
        <f t="shared" si="4"/>
        <v>0</v>
      </c>
      <c r="W24" s="449"/>
      <c r="X24" s="449"/>
      <c r="Y24" s="449"/>
      <c r="Z24" s="780"/>
      <c r="AA24" s="450"/>
      <c r="AB24" s="451"/>
      <c r="AC24" s="452"/>
      <c r="AD24" s="449"/>
      <c r="AE24" s="449"/>
      <c r="AF24" s="449"/>
      <c r="AG24" s="449"/>
      <c r="AH24" s="449"/>
      <c r="AI24" s="448">
        <v>0</v>
      </c>
      <c r="AJ24" s="449"/>
      <c r="AK24" s="449"/>
      <c r="AL24" s="449"/>
      <c r="AM24" s="449"/>
      <c r="AN24" s="449"/>
      <c r="AO24" s="449"/>
      <c r="AP24" s="449"/>
      <c r="AQ24" s="449"/>
      <c r="AR24" s="449"/>
      <c r="AS24" s="449"/>
      <c r="AT24" s="453"/>
      <c r="AU24" s="451"/>
      <c r="AW24" s="331" t="s">
        <v>450</v>
      </c>
      <c r="AY24" s="339">
        <f t="shared" si="1"/>
        <v>0</v>
      </c>
      <c r="AZ24" s="340" t="str">
        <f t="shared" si="2"/>
        <v>-</v>
      </c>
    </row>
    <row r="25" spans="2:52" s="1" customFormat="1" ht="14.4" x14ac:dyDescent="0.3">
      <c r="B25" s="271" t="s">
        <v>131</v>
      </c>
      <c r="C25" s="349" t="s">
        <v>132</v>
      </c>
      <c r="D25" s="446">
        <f>'Forma 2'!$D$20</f>
        <v>1441665.91</v>
      </c>
      <c r="E25" s="455">
        <f t="shared" ref="E25:AU25" si="5">SUM(E26:E44)</f>
        <v>1413996.15</v>
      </c>
      <c r="F25" s="456">
        <f t="shared" si="5"/>
        <v>0</v>
      </c>
      <c r="G25" s="456">
        <f t="shared" si="5"/>
        <v>0</v>
      </c>
      <c r="H25" s="456">
        <f t="shared" si="5"/>
        <v>0</v>
      </c>
      <c r="I25" s="456">
        <f t="shared" si="5"/>
        <v>0</v>
      </c>
      <c r="J25" s="456">
        <f t="shared" si="5"/>
        <v>0</v>
      </c>
      <c r="K25" s="456">
        <f t="shared" si="5"/>
        <v>0</v>
      </c>
      <c r="L25" s="456">
        <f t="shared" si="5"/>
        <v>0</v>
      </c>
      <c r="M25" s="456">
        <f t="shared" si="5"/>
        <v>0</v>
      </c>
      <c r="N25" s="456">
        <f t="shared" si="5"/>
        <v>0</v>
      </c>
      <c r="O25" s="456">
        <f t="shared" si="5"/>
        <v>0</v>
      </c>
      <c r="P25" s="456">
        <f t="shared" si="5"/>
        <v>0</v>
      </c>
      <c r="Q25" s="456">
        <f t="shared" si="5"/>
        <v>0</v>
      </c>
      <c r="R25" s="456">
        <f t="shared" si="5"/>
        <v>0</v>
      </c>
      <c r="S25" s="456">
        <f t="shared" si="5"/>
        <v>0</v>
      </c>
      <c r="T25" s="456">
        <f t="shared" si="5"/>
        <v>0</v>
      </c>
      <c r="U25" s="456">
        <f t="shared" si="5"/>
        <v>0</v>
      </c>
      <c r="V25" s="456">
        <f t="shared" si="5"/>
        <v>0</v>
      </c>
      <c r="W25" s="456">
        <f t="shared" si="5"/>
        <v>0</v>
      </c>
      <c r="X25" s="456">
        <f t="shared" si="5"/>
        <v>0</v>
      </c>
      <c r="Y25" s="456">
        <f t="shared" si="5"/>
        <v>0</v>
      </c>
      <c r="Z25" s="793">
        <f t="shared" si="5"/>
        <v>27669.759999999998</v>
      </c>
      <c r="AA25" s="456">
        <f t="shared" si="5"/>
        <v>0</v>
      </c>
      <c r="AB25" s="457">
        <f t="shared" si="5"/>
        <v>0</v>
      </c>
      <c r="AC25" s="455">
        <f t="shared" si="5"/>
        <v>1413996.15</v>
      </c>
      <c r="AD25" s="456">
        <f t="shared" si="5"/>
        <v>0</v>
      </c>
      <c r="AE25" s="456">
        <f t="shared" si="5"/>
        <v>0</v>
      </c>
      <c r="AF25" s="456">
        <f t="shared" si="5"/>
        <v>0</v>
      </c>
      <c r="AG25" s="456">
        <f t="shared" si="5"/>
        <v>0</v>
      </c>
      <c r="AH25" s="456">
        <f t="shared" si="5"/>
        <v>0</v>
      </c>
      <c r="AI25" s="456">
        <f t="shared" si="5"/>
        <v>0</v>
      </c>
      <c r="AJ25" s="456">
        <f t="shared" si="5"/>
        <v>0</v>
      </c>
      <c r="AK25" s="456">
        <f t="shared" si="5"/>
        <v>0</v>
      </c>
      <c r="AL25" s="456">
        <f t="shared" si="5"/>
        <v>0</v>
      </c>
      <c r="AM25" s="456">
        <f t="shared" si="5"/>
        <v>0</v>
      </c>
      <c r="AN25" s="456">
        <f t="shared" si="5"/>
        <v>0</v>
      </c>
      <c r="AO25" s="456">
        <f t="shared" si="5"/>
        <v>0</v>
      </c>
      <c r="AP25" s="456">
        <f t="shared" si="5"/>
        <v>0</v>
      </c>
      <c r="AQ25" s="456">
        <f t="shared" si="5"/>
        <v>0</v>
      </c>
      <c r="AR25" s="456">
        <f t="shared" si="5"/>
        <v>0</v>
      </c>
      <c r="AS25" s="456">
        <f t="shared" si="5"/>
        <v>0</v>
      </c>
      <c r="AT25" s="458">
        <f t="shared" si="5"/>
        <v>0</v>
      </c>
      <c r="AU25" s="457">
        <f t="shared" si="5"/>
        <v>0</v>
      </c>
      <c r="AW25" s="331" t="s">
        <v>450</v>
      </c>
      <c r="AY25" s="339">
        <f t="shared" si="1"/>
        <v>0</v>
      </c>
      <c r="AZ25" s="340" t="str">
        <f t="shared" si="2"/>
        <v>-</v>
      </c>
    </row>
    <row r="26" spans="2:52" s="1" customFormat="1" ht="14.4" x14ac:dyDescent="0.3">
      <c r="B26" s="260" t="s">
        <v>133</v>
      </c>
      <c r="C26" s="355" t="s">
        <v>134</v>
      </c>
      <c r="D26" s="342">
        <f>'Forma 2'!$D$21</f>
        <v>0</v>
      </c>
      <c r="E26" s="447">
        <f t="shared" ref="E26:E44" si="6">SUM(AC26)</f>
        <v>0</v>
      </c>
      <c r="F26" s="448">
        <f t="shared" ref="F26:F44" si="7">SUM(AD26)</f>
        <v>0</v>
      </c>
      <c r="G26" s="448">
        <f t="shared" ref="G26:G44" si="8">SUM(AE26)</f>
        <v>0</v>
      </c>
      <c r="H26" s="448">
        <f t="shared" ref="H26:H44" si="9">SUM(AF26)</f>
        <v>0</v>
      </c>
      <c r="I26" s="448">
        <f t="shared" ref="I26:I44" si="10">SUM(AG26)</f>
        <v>0</v>
      </c>
      <c r="J26" s="448">
        <f t="shared" ref="J26:J44" si="11">SUM(AH26)</f>
        <v>0</v>
      </c>
      <c r="K26" s="448">
        <f t="shared" ref="K26:K44" si="12">SUM(AI26)</f>
        <v>0</v>
      </c>
      <c r="L26" s="448">
        <f t="shared" ref="L26:L44" si="13">SUM(AJ26)</f>
        <v>0</v>
      </c>
      <c r="M26" s="448">
        <f t="shared" ref="M26:M44" si="14">SUM(AK26)</f>
        <v>0</v>
      </c>
      <c r="N26" s="448">
        <f t="shared" ref="N26:N44" si="15">SUM(AL26)</f>
        <v>0</v>
      </c>
      <c r="O26" s="448">
        <f t="shared" ref="O26:O44" si="16">SUM(AM26)</f>
        <v>0</v>
      </c>
      <c r="P26" s="448">
        <f t="shared" ref="P26:P44" si="17">SUM(AN26)</f>
        <v>0</v>
      </c>
      <c r="Q26" s="448">
        <f t="shared" ref="Q26:Q44" si="18">SUM(AO26)</f>
        <v>0</v>
      </c>
      <c r="R26" s="448">
        <f t="shared" ref="R26:R44" si="19">SUM(AP26)</f>
        <v>0</v>
      </c>
      <c r="S26" s="448">
        <f t="shared" ref="S26:S44" si="20">SUM(AQ26)</f>
        <v>0</v>
      </c>
      <c r="T26" s="448">
        <f t="shared" ref="T26:T44" si="21">SUM(AR26)</f>
        <v>0</v>
      </c>
      <c r="U26" s="448">
        <f t="shared" ref="U26:U44" si="22">SUM(AS26)</f>
        <v>0</v>
      </c>
      <c r="V26" s="448">
        <f t="shared" ref="V26:V44" si="23">SUM(AT26)</f>
        <v>0</v>
      </c>
      <c r="W26" s="449"/>
      <c r="X26" s="449"/>
      <c r="Y26" s="449"/>
      <c r="Z26" s="780"/>
      <c r="AA26" s="450"/>
      <c r="AB26" s="451"/>
      <c r="AC26" s="452"/>
      <c r="AD26" s="449"/>
      <c r="AE26" s="449"/>
      <c r="AF26" s="449"/>
      <c r="AG26" s="449"/>
      <c r="AH26" s="449"/>
      <c r="AI26" s="448">
        <v>0</v>
      </c>
      <c r="AJ26" s="449"/>
      <c r="AK26" s="449"/>
      <c r="AL26" s="449"/>
      <c r="AM26" s="449"/>
      <c r="AN26" s="449"/>
      <c r="AO26" s="449"/>
      <c r="AP26" s="449"/>
      <c r="AQ26" s="449"/>
      <c r="AR26" s="449"/>
      <c r="AS26" s="449"/>
      <c r="AT26" s="453"/>
      <c r="AU26" s="451"/>
      <c r="AW26" s="331" t="s">
        <v>450</v>
      </c>
      <c r="AY26" s="339">
        <f t="shared" si="1"/>
        <v>0</v>
      </c>
      <c r="AZ26" s="340" t="str">
        <f t="shared" si="2"/>
        <v>-</v>
      </c>
    </row>
    <row r="27" spans="2:52" s="1" customFormat="1" ht="14.4" x14ac:dyDescent="0.3">
      <c r="B27" s="260" t="s">
        <v>135</v>
      </c>
      <c r="C27" s="355" t="s">
        <v>136</v>
      </c>
      <c r="D27" s="342">
        <f>'Forma 2'!$D$22</f>
        <v>0</v>
      </c>
      <c r="E27" s="447">
        <f t="shared" si="6"/>
        <v>0</v>
      </c>
      <c r="F27" s="448">
        <f t="shared" si="7"/>
        <v>0</v>
      </c>
      <c r="G27" s="448">
        <f t="shared" si="8"/>
        <v>0</v>
      </c>
      <c r="H27" s="448">
        <f t="shared" si="9"/>
        <v>0</v>
      </c>
      <c r="I27" s="448">
        <f t="shared" si="10"/>
        <v>0</v>
      </c>
      <c r="J27" s="448">
        <f t="shared" si="11"/>
        <v>0</v>
      </c>
      <c r="K27" s="448">
        <f t="shared" si="12"/>
        <v>0</v>
      </c>
      <c r="L27" s="448">
        <f t="shared" si="13"/>
        <v>0</v>
      </c>
      <c r="M27" s="448">
        <f t="shared" si="14"/>
        <v>0</v>
      </c>
      <c r="N27" s="448">
        <f t="shared" si="15"/>
        <v>0</v>
      </c>
      <c r="O27" s="448">
        <f t="shared" si="16"/>
        <v>0</v>
      </c>
      <c r="P27" s="448">
        <f t="shared" si="17"/>
        <v>0</v>
      </c>
      <c r="Q27" s="448">
        <f t="shared" si="18"/>
        <v>0</v>
      </c>
      <c r="R27" s="448">
        <f t="shared" si="19"/>
        <v>0</v>
      </c>
      <c r="S27" s="448">
        <f t="shared" si="20"/>
        <v>0</v>
      </c>
      <c r="T27" s="448">
        <f t="shared" si="21"/>
        <v>0</v>
      </c>
      <c r="U27" s="448">
        <f t="shared" si="22"/>
        <v>0</v>
      </c>
      <c r="V27" s="448">
        <f t="shared" si="23"/>
        <v>0</v>
      </c>
      <c r="W27" s="449"/>
      <c r="X27" s="449"/>
      <c r="Y27" s="449"/>
      <c r="Z27" s="780"/>
      <c r="AA27" s="450"/>
      <c r="AB27" s="451"/>
      <c r="AC27" s="452"/>
      <c r="AD27" s="449"/>
      <c r="AE27" s="449"/>
      <c r="AF27" s="449"/>
      <c r="AG27" s="449"/>
      <c r="AH27" s="449"/>
      <c r="AI27" s="448">
        <v>0</v>
      </c>
      <c r="AJ27" s="449"/>
      <c r="AK27" s="449"/>
      <c r="AL27" s="449"/>
      <c r="AM27" s="449"/>
      <c r="AN27" s="449"/>
      <c r="AO27" s="449"/>
      <c r="AP27" s="449"/>
      <c r="AQ27" s="449"/>
      <c r="AR27" s="449"/>
      <c r="AS27" s="449"/>
      <c r="AT27" s="453"/>
      <c r="AU27" s="451"/>
      <c r="AW27" s="331" t="s">
        <v>450</v>
      </c>
      <c r="AY27" s="339">
        <f t="shared" si="1"/>
        <v>0</v>
      </c>
      <c r="AZ27" s="340" t="str">
        <f t="shared" si="2"/>
        <v>-</v>
      </c>
    </row>
    <row r="28" spans="2:52" s="1" customFormat="1" ht="26.4" x14ac:dyDescent="0.3">
      <c r="B28" s="260" t="s">
        <v>137</v>
      </c>
      <c r="C28" s="355" t="s">
        <v>138</v>
      </c>
      <c r="D28" s="342">
        <f>'Forma 2'!$D$23</f>
        <v>1394145.64</v>
      </c>
      <c r="E28" s="459">
        <f t="shared" si="6"/>
        <v>1366475.88</v>
      </c>
      <c r="F28" s="448">
        <f t="shared" si="7"/>
        <v>0</v>
      </c>
      <c r="G28" s="448">
        <f t="shared" si="8"/>
        <v>0</v>
      </c>
      <c r="H28" s="448">
        <f t="shared" si="9"/>
        <v>0</v>
      </c>
      <c r="I28" s="448">
        <f t="shared" si="10"/>
        <v>0</v>
      </c>
      <c r="J28" s="448">
        <f t="shared" si="11"/>
        <v>0</v>
      </c>
      <c r="K28" s="448">
        <f t="shared" si="12"/>
        <v>0</v>
      </c>
      <c r="L28" s="448">
        <f t="shared" si="13"/>
        <v>0</v>
      </c>
      <c r="M28" s="448">
        <f t="shared" si="14"/>
        <v>0</v>
      </c>
      <c r="N28" s="448">
        <f t="shared" si="15"/>
        <v>0</v>
      </c>
      <c r="O28" s="448">
        <f t="shared" si="16"/>
        <v>0</v>
      </c>
      <c r="P28" s="448">
        <f t="shared" si="17"/>
        <v>0</v>
      </c>
      <c r="Q28" s="448">
        <f t="shared" si="18"/>
        <v>0</v>
      </c>
      <c r="R28" s="448">
        <f t="shared" si="19"/>
        <v>0</v>
      </c>
      <c r="S28" s="448">
        <f t="shared" si="20"/>
        <v>0</v>
      </c>
      <c r="T28" s="448">
        <f t="shared" si="21"/>
        <v>0</v>
      </c>
      <c r="U28" s="448">
        <f t="shared" si="22"/>
        <v>0</v>
      </c>
      <c r="V28" s="448">
        <f t="shared" si="23"/>
        <v>0</v>
      </c>
      <c r="W28" s="449"/>
      <c r="X28" s="449"/>
      <c r="Y28" s="449"/>
      <c r="Z28" s="781">
        <v>27669.759999999998</v>
      </c>
      <c r="AA28" s="450"/>
      <c r="AB28" s="451"/>
      <c r="AC28" s="460">
        <v>1366475.88</v>
      </c>
      <c r="AD28" s="449"/>
      <c r="AE28" s="449"/>
      <c r="AF28" s="449"/>
      <c r="AG28" s="449"/>
      <c r="AH28" s="449"/>
      <c r="AI28" s="448">
        <v>0</v>
      </c>
      <c r="AJ28" s="449"/>
      <c r="AK28" s="449"/>
      <c r="AL28" s="449"/>
      <c r="AM28" s="449"/>
      <c r="AN28" s="449"/>
      <c r="AO28" s="449"/>
      <c r="AP28" s="449"/>
      <c r="AQ28" s="449"/>
      <c r="AR28" s="449"/>
      <c r="AS28" s="449"/>
      <c r="AT28" s="453"/>
      <c r="AU28" s="451"/>
      <c r="AW28" s="331" t="s">
        <v>450</v>
      </c>
      <c r="AY28" s="339">
        <f t="shared" si="1"/>
        <v>0</v>
      </c>
      <c r="AZ28" s="340" t="str">
        <f t="shared" si="2"/>
        <v>-</v>
      </c>
    </row>
    <row r="29" spans="2:52" s="1" customFormat="1" ht="14.4" x14ac:dyDescent="0.3">
      <c r="B29" s="260" t="s">
        <v>139</v>
      </c>
      <c r="C29" s="355" t="s">
        <v>140</v>
      </c>
      <c r="D29" s="446">
        <f>'Forma 2'!$D$24</f>
        <v>47520.27</v>
      </c>
      <c r="E29" s="459">
        <f t="shared" si="6"/>
        <v>47520.27</v>
      </c>
      <c r="F29" s="448">
        <f t="shared" si="7"/>
        <v>0</v>
      </c>
      <c r="G29" s="448">
        <f t="shared" si="8"/>
        <v>0</v>
      </c>
      <c r="H29" s="448">
        <f t="shared" si="9"/>
        <v>0</v>
      </c>
      <c r="I29" s="448">
        <f t="shared" si="10"/>
        <v>0</v>
      </c>
      <c r="J29" s="448">
        <f t="shared" si="11"/>
        <v>0</v>
      </c>
      <c r="K29" s="448">
        <f t="shared" si="12"/>
        <v>0</v>
      </c>
      <c r="L29" s="448">
        <f t="shared" si="13"/>
        <v>0</v>
      </c>
      <c r="M29" s="448">
        <f t="shared" si="14"/>
        <v>0</v>
      </c>
      <c r="N29" s="448">
        <f t="shared" si="15"/>
        <v>0</v>
      </c>
      <c r="O29" s="448">
        <f t="shared" si="16"/>
        <v>0</v>
      </c>
      <c r="P29" s="448">
        <f t="shared" si="17"/>
        <v>0</v>
      </c>
      <c r="Q29" s="448">
        <f t="shared" si="18"/>
        <v>0</v>
      </c>
      <c r="R29" s="448">
        <f t="shared" si="19"/>
        <v>0</v>
      </c>
      <c r="S29" s="448">
        <f t="shared" si="20"/>
        <v>0</v>
      </c>
      <c r="T29" s="448">
        <f t="shared" si="21"/>
        <v>0</v>
      </c>
      <c r="U29" s="448">
        <f t="shared" si="22"/>
        <v>0</v>
      </c>
      <c r="V29" s="448">
        <f t="shared" si="23"/>
        <v>0</v>
      </c>
      <c r="W29" s="449"/>
      <c r="X29" s="449"/>
      <c r="Y29" s="449"/>
      <c r="Z29" s="780"/>
      <c r="AA29" s="450"/>
      <c r="AB29" s="451"/>
      <c r="AC29" s="460">
        <v>47520.27</v>
      </c>
      <c r="AD29" s="449"/>
      <c r="AE29" s="449"/>
      <c r="AF29" s="449"/>
      <c r="AG29" s="449"/>
      <c r="AH29" s="449"/>
      <c r="AI29" s="448">
        <v>0</v>
      </c>
      <c r="AJ29" s="449"/>
      <c r="AK29" s="449"/>
      <c r="AL29" s="449"/>
      <c r="AM29" s="449"/>
      <c r="AN29" s="449"/>
      <c r="AO29" s="449"/>
      <c r="AP29" s="449"/>
      <c r="AQ29" s="449"/>
      <c r="AR29" s="449"/>
      <c r="AS29" s="449"/>
      <c r="AT29" s="453"/>
      <c r="AU29" s="451"/>
      <c r="AW29" s="331"/>
      <c r="AY29" s="339">
        <f t="shared" si="1"/>
        <v>0</v>
      </c>
      <c r="AZ29" s="340" t="str">
        <f t="shared" si="2"/>
        <v>-</v>
      </c>
    </row>
    <row r="30" spans="2:52" s="1" customFormat="1" ht="14.4" x14ac:dyDescent="0.3">
      <c r="B30" s="260" t="s">
        <v>141</v>
      </c>
      <c r="C30" s="355" t="s">
        <v>142</v>
      </c>
      <c r="D30" s="342">
        <f>'Forma 2'!$D$25</f>
        <v>0</v>
      </c>
      <c r="E30" s="447">
        <f t="shared" si="6"/>
        <v>0</v>
      </c>
      <c r="F30" s="448">
        <f t="shared" si="7"/>
        <v>0</v>
      </c>
      <c r="G30" s="448">
        <f t="shared" si="8"/>
        <v>0</v>
      </c>
      <c r="H30" s="448">
        <f t="shared" si="9"/>
        <v>0</v>
      </c>
      <c r="I30" s="448">
        <f t="shared" si="10"/>
        <v>0</v>
      </c>
      <c r="J30" s="448">
        <f t="shared" si="11"/>
        <v>0</v>
      </c>
      <c r="K30" s="448">
        <f t="shared" si="12"/>
        <v>0</v>
      </c>
      <c r="L30" s="448">
        <f t="shared" si="13"/>
        <v>0</v>
      </c>
      <c r="M30" s="448">
        <f t="shared" si="14"/>
        <v>0</v>
      </c>
      <c r="N30" s="448">
        <f t="shared" si="15"/>
        <v>0</v>
      </c>
      <c r="O30" s="448">
        <f t="shared" si="16"/>
        <v>0</v>
      </c>
      <c r="P30" s="448">
        <f t="shared" si="17"/>
        <v>0</v>
      </c>
      <c r="Q30" s="448">
        <f t="shared" si="18"/>
        <v>0</v>
      </c>
      <c r="R30" s="448">
        <f t="shared" si="19"/>
        <v>0</v>
      </c>
      <c r="S30" s="448">
        <f t="shared" si="20"/>
        <v>0</v>
      </c>
      <c r="T30" s="448">
        <f t="shared" si="21"/>
        <v>0</v>
      </c>
      <c r="U30" s="448">
        <f t="shared" si="22"/>
        <v>0</v>
      </c>
      <c r="V30" s="448">
        <f t="shared" si="23"/>
        <v>0</v>
      </c>
      <c r="W30" s="449"/>
      <c r="X30" s="449"/>
      <c r="Y30" s="449"/>
      <c r="Z30" s="780"/>
      <c r="AA30" s="450"/>
      <c r="AB30" s="451"/>
      <c r="AC30" s="452"/>
      <c r="AD30" s="449"/>
      <c r="AE30" s="449"/>
      <c r="AF30" s="449"/>
      <c r="AG30" s="449"/>
      <c r="AH30" s="449"/>
      <c r="AI30" s="448">
        <v>0</v>
      </c>
      <c r="AJ30" s="449"/>
      <c r="AK30" s="449"/>
      <c r="AL30" s="449"/>
      <c r="AM30" s="449"/>
      <c r="AN30" s="449"/>
      <c r="AO30" s="449"/>
      <c r="AP30" s="449"/>
      <c r="AQ30" s="449"/>
      <c r="AR30" s="449"/>
      <c r="AS30" s="449"/>
      <c r="AT30" s="453"/>
      <c r="AU30" s="451"/>
      <c r="AW30" s="331"/>
      <c r="AY30" s="339">
        <f t="shared" si="1"/>
        <v>0</v>
      </c>
      <c r="AZ30" s="340" t="str">
        <f t="shared" si="2"/>
        <v>-</v>
      </c>
    </row>
    <row r="31" spans="2:52" s="1" customFormat="1" ht="14.4" x14ac:dyDescent="0.3">
      <c r="B31" s="260" t="s">
        <v>143</v>
      </c>
      <c r="C31" s="347" t="s">
        <v>142</v>
      </c>
      <c r="D31" s="342">
        <f>'Forma 2'!$D$26</f>
        <v>0</v>
      </c>
      <c r="E31" s="447">
        <f t="shared" si="6"/>
        <v>0</v>
      </c>
      <c r="F31" s="448">
        <f t="shared" si="7"/>
        <v>0</v>
      </c>
      <c r="G31" s="448">
        <f t="shared" si="8"/>
        <v>0</v>
      </c>
      <c r="H31" s="448">
        <f t="shared" si="9"/>
        <v>0</v>
      </c>
      <c r="I31" s="448">
        <f t="shared" si="10"/>
        <v>0</v>
      </c>
      <c r="J31" s="448">
        <f t="shared" si="11"/>
        <v>0</v>
      </c>
      <c r="K31" s="448">
        <f t="shared" si="12"/>
        <v>0</v>
      </c>
      <c r="L31" s="448">
        <f t="shared" si="13"/>
        <v>0</v>
      </c>
      <c r="M31" s="448">
        <f t="shared" si="14"/>
        <v>0</v>
      </c>
      <c r="N31" s="448">
        <f t="shared" si="15"/>
        <v>0</v>
      </c>
      <c r="O31" s="448">
        <f t="shared" si="16"/>
        <v>0</v>
      </c>
      <c r="P31" s="448">
        <f t="shared" si="17"/>
        <v>0</v>
      </c>
      <c r="Q31" s="448">
        <f t="shared" si="18"/>
        <v>0</v>
      </c>
      <c r="R31" s="448">
        <f t="shared" si="19"/>
        <v>0</v>
      </c>
      <c r="S31" s="448">
        <f t="shared" si="20"/>
        <v>0</v>
      </c>
      <c r="T31" s="448">
        <f t="shared" si="21"/>
        <v>0</v>
      </c>
      <c r="U31" s="448">
        <f t="shared" si="22"/>
        <v>0</v>
      </c>
      <c r="V31" s="448">
        <f t="shared" si="23"/>
        <v>0</v>
      </c>
      <c r="W31" s="449"/>
      <c r="X31" s="449"/>
      <c r="Y31" s="449"/>
      <c r="Z31" s="780"/>
      <c r="AA31" s="450"/>
      <c r="AB31" s="451"/>
      <c r="AC31" s="452"/>
      <c r="AD31" s="449"/>
      <c r="AE31" s="449"/>
      <c r="AF31" s="449"/>
      <c r="AG31" s="449"/>
      <c r="AH31" s="449"/>
      <c r="AI31" s="448">
        <v>0</v>
      </c>
      <c r="AJ31" s="449"/>
      <c r="AK31" s="449"/>
      <c r="AL31" s="449"/>
      <c r="AM31" s="449"/>
      <c r="AN31" s="449"/>
      <c r="AO31" s="449"/>
      <c r="AP31" s="449"/>
      <c r="AQ31" s="449"/>
      <c r="AR31" s="449"/>
      <c r="AS31" s="449"/>
      <c r="AT31" s="453"/>
      <c r="AU31" s="451"/>
      <c r="AW31" s="331"/>
      <c r="AY31" s="339">
        <f t="shared" si="1"/>
        <v>0</v>
      </c>
      <c r="AZ31" s="340" t="str">
        <f t="shared" si="2"/>
        <v>-</v>
      </c>
    </row>
    <row r="32" spans="2:52" s="1" customFormat="1" ht="14.4" x14ac:dyDescent="0.3">
      <c r="B32" s="260" t="s">
        <v>144</v>
      </c>
      <c r="C32" s="347" t="s">
        <v>142</v>
      </c>
      <c r="D32" s="342">
        <f>'Forma 2'!$D$27</f>
        <v>0</v>
      </c>
      <c r="E32" s="447">
        <f t="shared" si="6"/>
        <v>0</v>
      </c>
      <c r="F32" s="448">
        <f t="shared" si="7"/>
        <v>0</v>
      </c>
      <c r="G32" s="448">
        <f t="shared" si="8"/>
        <v>0</v>
      </c>
      <c r="H32" s="448">
        <f t="shared" si="9"/>
        <v>0</v>
      </c>
      <c r="I32" s="448">
        <f t="shared" si="10"/>
        <v>0</v>
      </c>
      <c r="J32" s="448">
        <f t="shared" si="11"/>
        <v>0</v>
      </c>
      <c r="K32" s="448">
        <f t="shared" si="12"/>
        <v>0</v>
      </c>
      <c r="L32" s="448">
        <f t="shared" si="13"/>
        <v>0</v>
      </c>
      <c r="M32" s="448">
        <f t="shared" si="14"/>
        <v>0</v>
      </c>
      <c r="N32" s="448">
        <f t="shared" si="15"/>
        <v>0</v>
      </c>
      <c r="O32" s="448">
        <f t="shared" si="16"/>
        <v>0</v>
      </c>
      <c r="P32" s="448">
        <f t="shared" si="17"/>
        <v>0</v>
      </c>
      <c r="Q32" s="448">
        <f t="shared" si="18"/>
        <v>0</v>
      </c>
      <c r="R32" s="448">
        <f t="shared" si="19"/>
        <v>0</v>
      </c>
      <c r="S32" s="448">
        <f t="shared" si="20"/>
        <v>0</v>
      </c>
      <c r="T32" s="448">
        <f t="shared" si="21"/>
        <v>0</v>
      </c>
      <c r="U32" s="448">
        <f t="shared" si="22"/>
        <v>0</v>
      </c>
      <c r="V32" s="448">
        <f t="shared" si="23"/>
        <v>0</v>
      </c>
      <c r="W32" s="449"/>
      <c r="X32" s="449"/>
      <c r="Y32" s="449"/>
      <c r="Z32" s="780"/>
      <c r="AA32" s="450"/>
      <c r="AB32" s="451"/>
      <c r="AC32" s="452"/>
      <c r="AD32" s="449"/>
      <c r="AE32" s="449"/>
      <c r="AF32" s="449"/>
      <c r="AG32" s="449"/>
      <c r="AH32" s="449"/>
      <c r="AI32" s="448">
        <v>0</v>
      </c>
      <c r="AJ32" s="449"/>
      <c r="AK32" s="449"/>
      <c r="AL32" s="449"/>
      <c r="AM32" s="449"/>
      <c r="AN32" s="449"/>
      <c r="AO32" s="449"/>
      <c r="AP32" s="449"/>
      <c r="AQ32" s="449"/>
      <c r="AR32" s="449"/>
      <c r="AS32" s="449"/>
      <c r="AT32" s="453"/>
      <c r="AU32" s="451"/>
      <c r="AW32" s="331"/>
      <c r="AY32" s="339">
        <f t="shared" si="1"/>
        <v>0</v>
      </c>
      <c r="AZ32" s="340" t="str">
        <f t="shared" si="2"/>
        <v>-</v>
      </c>
    </row>
    <row r="33" spans="2:52" s="1" customFormat="1" ht="14.4" x14ac:dyDescent="0.3">
      <c r="B33" s="260" t="s">
        <v>145</v>
      </c>
      <c r="C33" s="347" t="s">
        <v>142</v>
      </c>
      <c r="D33" s="342">
        <f>'Forma 2'!$D$28</f>
        <v>0</v>
      </c>
      <c r="E33" s="447">
        <f t="shared" si="6"/>
        <v>0</v>
      </c>
      <c r="F33" s="448">
        <f t="shared" si="7"/>
        <v>0</v>
      </c>
      <c r="G33" s="448">
        <f t="shared" si="8"/>
        <v>0</v>
      </c>
      <c r="H33" s="448">
        <f t="shared" si="9"/>
        <v>0</v>
      </c>
      <c r="I33" s="448">
        <f t="shared" si="10"/>
        <v>0</v>
      </c>
      <c r="J33" s="448">
        <f t="shared" si="11"/>
        <v>0</v>
      </c>
      <c r="K33" s="448">
        <f t="shared" si="12"/>
        <v>0</v>
      </c>
      <c r="L33" s="448">
        <f t="shared" si="13"/>
        <v>0</v>
      </c>
      <c r="M33" s="448">
        <f t="shared" si="14"/>
        <v>0</v>
      </c>
      <c r="N33" s="448">
        <f t="shared" si="15"/>
        <v>0</v>
      </c>
      <c r="O33" s="448">
        <f t="shared" si="16"/>
        <v>0</v>
      </c>
      <c r="P33" s="448">
        <f t="shared" si="17"/>
        <v>0</v>
      </c>
      <c r="Q33" s="448">
        <f t="shared" si="18"/>
        <v>0</v>
      </c>
      <c r="R33" s="448">
        <f t="shared" si="19"/>
        <v>0</v>
      </c>
      <c r="S33" s="448">
        <f t="shared" si="20"/>
        <v>0</v>
      </c>
      <c r="T33" s="448">
        <f t="shared" si="21"/>
        <v>0</v>
      </c>
      <c r="U33" s="448">
        <f t="shared" si="22"/>
        <v>0</v>
      </c>
      <c r="V33" s="448">
        <f t="shared" si="23"/>
        <v>0</v>
      </c>
      <c r="W33" s="449"/>
      <c r="X33" s="449"/>
      <c r="Y33" s="449"/>
      <c r="Z33" s="780"/>
      <c r="AA33" s="450"/>
      <c r="AB33" s="451"/>
      <c r="AC33" s="452"/>
      <c r="AD33" s="449"/>
      <c r="AE33" s="449"/>
      <c r="AF33" s="449"/>
      <c r="AG33" s="449"/>
      <c r="AH33" s="449"/>
      <c r="AI33" s="448">
        <v>0</v>
      </c>
      <c r="AJ33" s="449"/>
      <c r="AK33" s="449"/>
      <c r="AL33" s="449"/>
      <c r="AM33" s="449"/>
      <c r="AN33" s="449"/>
      <c r="AO33" s="449"/>
      <c r="AP33" s="449"/>
      <c r="AQ33" s="449"/>
      <c r="AR33" s="449"/>
      <c r="AS33" s="449"/>
      <c r="AT33" s="453"/>
      <c r="AU33" s="451"/>
      <c r="AW33" s="331"/>
      <c r="AY33" s="339">
        <f t="shared" si="1"/>
        <v>0</v>
      </c>
      <c r="AZ33" s="340" t="str">
        <f t="shared" si="2"/>
        <v>-</v>
      </c>
    </row>
    <row r="34" spans="2:52" s="1" customFormat="1" ht="14.4" x14ac:dyDescent="0.3">
      <c r="B34" s="260" t="s">
        <v>146</v>
      </c>
      <c r="C34" s="347" t="s">
        <v>142</v>
      </c>
      <c r="D34" s="342">
        <f>'Forma 2'!$D$29</f>
        <v>0</v>
      </c>
      <c r="E34" s="447">
        <f t="shared" si="6"/>
        <v>0</v>
      </c>
      <c r="F34" s="448">
        <f t="shared" si="7"/>
        <v>0</v>
      </c>
      <c r="G34" s="448">
        <f t="shared" si="8"/>
        <v>0</v>
      </c>
      <c r="H34" s="448">
        <f t="shared" si="9"/>
        <v>0</v>
      </c>
      <c r="I34" s="448">
        <f t="shared" si="10"/>
        <v>0</v>
      </c>
      <c r="J34" s="448">
        <f t="shared" si="11"/>
        <v>0</v>
      </c>
      <c r="K34" s="448">
        <f t="shared" si="12"/>
        <v>0</v>
      </c>
      <c r="L34" s="448">
        <f t="shared" si="13"/>
        <v>0</v>
      </c>
      <c r="M34" s="448">
        <f t="shared" si="14"/>
        <v>0</v>
      </c>
      <c r="N34" s="448">
        <f t="shared" si="15"/>
        <v>0</v>
      </c>
      <c r="O34" s="448">
        <f t="shared" si="16"/>
        <v>0</v>
      </c>
      <c r="P34" s="448">
        <f t="shared" si="17"/>
        <v>0</v>
      </c>
      <c r="Q34" s="448">
        <f t="shared" si="18"/>
        <v>0</v>
      </c>
      <c r="R34" s="448">
        <f t="shared" si="19"/>
        <v>0</v>
      </c>
      <c r="S34" s="448">
        <f t="shared" si="20"/>
        <v>0</v>
      </c>
      <c r="T34" s="448">
        <f t="shared" si="21"/>
        <v>0</v>
      </c>
      <c r="U34" s="448">
        <f t="shared" si="22"/>
        <v>0</v>
      </c>
      <c r="V34" s="448">
        <f t="shared" si="23"/>
        <v>0</v>
      </c>
      <c r="W34" s="449"/>
      <c r="X34" s="449"/>
      <c r="Y34" s="449"/>
      <c r="Z34" s="780"/>
      <c r="AA34" s="450"/>
      <c r="AB34" s="451"/>
      <c r="AC34" s="452"/>
      <c r="AD34" s="449"/>
      <c r="AE34" s="449"/>
      <c r="AF34" s="449"/>
      <c r="AG34" s="449"/>
      <c r="AH34" s="449"/>
      <c r="AI34" s="448">
        <v>0</v>
      </c>
      <c r="AJ34" s="449"/>
      <c r="AK34" s="449"/>
      <c r="AL34" s="449"/>
      <c r="AM34" s="449"/>
      <c r="AN34" s="449"/>
      <c r="AO34" s="449"/>
      <c r="AP34" s="449"/>
      <c r="AQ34" s="449"/>
      <c r="AR34" s="449"/>
      <c r="AS34" s="449"/>
      <c r="AT34" s="453"/>
      <c r="AU34" s="451"/>
      <c r="AW34" s="331"/>
      <c r="AY34" s="339">
        <f t="shared" si="1"/>
        <v>0</v>
      </c>
      <c r="AZ34" s="340" t="str">
        <f t="shared" si="2"/>
        <v>-</v>
      </c>
    </row>
    <row r="35" spans="2:52" s="1" customFormat="1" ht="14.4" x14ac:dyDescent="0.3">
      <c r="B35" s="260" t="s">
        <v>147</v>
      </c>
      <c r="C35" s="347" t="s">
        <v>142</v>
      </c>
      <c r="D35" s="342">
        <f>'Forma 2'!$D$30</f>
        <v>0</v>
      </c>
      <c r="E35" s="447">
        <f t="shared" si="6"/>
        <v>0</v>
      </c>
      <c r="F35" s="448">
        <f t="shared" si="7"/>
        <v>0</v>
      </c>
      <c r="G35" s="448">
        <f t="shared" si="8"/>
        <v>0</v>
      </c>
      <c r="H35" s="448">
        <f t="shared" si="9"/>
        <v>0</v>
      </c>
      <c r="I35" s="448">
        <f t="shared" si="10"/>
        <v>0</v>
      </c>
      <c r="J35" s="448">
        <f t="shared" si="11"/>
        <v>0</v>
      </c>
      <c r="K35" s="448">
        <f t="shared" si="12"/>
        <v>0</v>
      </c>
      <c r="L35" s="448">
        <f t="shared" si="13"/>
        <v>0</v>
      </c>
      <c r="M35" s="448">
        <f t="shared" si="14"/>
        <v>0</v>
      </c>
      <c r="N35" s="448">
        <f t="shared" si="15"/>
        <v>0</v>
      </c>
      <c r="O35" s="448">
        <f t="shared" si="16"/>
        <v>0</v>
      </c>
      <c r="P35" s="448">
        <f t="shared" si="17"/>
        <v>0</v>
      </c>
      <c r="Q35" s="448">
        <f t="shared" si="18"/>
        <v>0</v>
      </c>
      <c r="R35" s="448">
        <f t="shared" si="19"/>
        <v>0</v>
      </c>
      <c r="S35" s="448">
        <f t="shared" si="20"/>
        <v>0</v>
      </c>
      <c r="T35" s="448">
        <f t="shared" si="21"/>
        <v>0</v>
      </c>
      <c r="U35" s="448">
        <f t="shared" si="22"/>
        <v>0</v>
      </c>
      <c r="V35" s="448">
        <f t="shared" si="23"/>
        <v>0</v>
      </c>
      <c r="W35" s="449"/>
      <c r="X35" s="449"/>
      <c r="Y35" s="449"/>
      <c r="Z35" s="780"/>
      <c r="AA35" s="450"/>
      <c r="AB35" s="451"/>
      <c r="AC35" s="452"/>
      <c r="AD35" s="449"/>
      <c r="AE35" s="449"/>
      <c r="AF35" s="449"/>
      <c r="AG35" s="449"/>
      <c r="AH35" s="449"/>
      <c r="AI35" s="448">
        <v>0</v>
      </c>
      <c r="AJ35" s="449"/>
      <c r="AK35" s="449"/>
      <c r="AL35" s="449"/>
      <c r="AM35" s="449"/>
      <c r="AN35" s="449"/>
      <c r="AO35" s="449"/>
      <c r="AP35" s="449"/>
      <c r="AQ35" s="449"/>
      <c r="AR35" s="449"/>
      <c r="AS35" s="449"/>
      <c r="AT35" s="453"/>
      <c r="AU35" s="451"/>
      <c r="AW35" s="331"/>
      <c r="AY35" s="339">
        <f t="shared" si="1"/>
        <v>0</v>
      </c>
      <c r="AZ35" s="340" t="str">
        <f t="shared" si="2"/>
        <v>-</v>
      </c>
    </row>
    <row r="36" spans="2:52" s="1" customFormat="1" ht="14.4" x14ac:dyDescent="0.3">
      <c r="B36" s="260" t="s">
        <v>148</v>
      </c>
      <c r="C36" s="347" t="s">
        <v>142</v>
      </c>
      <c r="D36" s="342">
        <f>'Forma 2'!$D$31</f>
        <v>0</v>
      </c>
      <c r="E36" s="447">
        <f t="shared" si="6"/>
        <v>0</v>
      </c>
      <c r="F36" s="448">
        <f t="shared" si="7"/>
        <v>0</v>
      </c>
      <c r="G36" s="448">
        <f t="shared" si="8"/>
        <v>0</v>
      </c>
      <c r="H36" s="448">
        <f t="shared" si="9"/>
        <v>0</v>
      </c>
      <c r="I36" s="448">
        <f t="shared" si="10"/>
        <v>0</v>
      </c>
      <c r="J36" s="448">
        <f t="shared" si="11"/>
        <v>0</v>
      </c>
      <c r="K36" s="448">
        <f t="shared" si="12"/>
        <v>0</v>
      </c>
      <c r="L36" s="448">
        <f t="shared" si="13"/>
        <v>0</v>
      </c>
      <c r="M36" s="448">
        <f t="shared" si="14"/>
        <v>0</v>
      </c>
      <c r="N36" s="448">
        <f t="shared" si="15"/>
        <v>0</v>
      </c>
      <c r="O36" s="448">
        <f t="shared" si="16"/>
        <v>0</v>
      </c>
      <c r="P36" s="448">
        <f t="shared" si="17"/>
        <v>0</v>
      </c>
      <c r="Q36" s="448">
        <f t="shared" si="18"/>
        <v>0</v>
      </c>
      <c r="R36" s="448">
        <f t="shared" si="19"/>
        <v>0</v>
      </c>
      <c r="S36" s="448">
        <f t="shared" si="20"/>
        <v>0</v>
      </c>
      <c r="T36" s="448">
        <f t="shared" si="21"/>
        <v>0</v>
      </c>
      <c r="U36" s="448">
        <f t="shared" si="22"/>
        <v>0</v>
      </c>
      <c r="V36" s="448">
        <f t="shared" si="23"/>
        <v>0</v>
      </c>
      <c r="W36" s="449"/>
      <c r="X36" s="449"/>
      <c r="Y36" s="449"/>
      <c r="Z36" s="780"/>
      <c r="AA36" s="450"/>
      <c r="AB36" s="451"/>
      <c r="AC36" s="452"/>
      <c r="AD36" s="449"/>
      <c r="AE36" s="449"/>
      <c r="AF36" s="449"/>
      <c r="AG36" s="449"/>
      <c r="AH36" s="449"/>
      <c r="AI36" s="448">
        <v>0</v>
      </c>
      <c r="AJ36" s="449"/>
      <c r="AK36" s="449"/>
      <c r="AL36" s="449"/>
      <c r="AM36" s="449"/>
      <c r="AN36" s="449"/>
      <c r="AO36" s="449"/>
      <c r="AP36" s="449"/>
      <c r="AQ36" s="449"/>
      <c r="AR36" s="449"/>
      <c r="AS36" s="449"/>
      <c r="AT36" s="453"/>
      <c r="AU36" s="451"/>
      <c r="AW36" s="331"/>
      <c r="AY36" s="339">
        <f t="shared" si="1"/>
        <v>0</v>
      </c>
      <c r="AZ36" s="340" t="str">
        <f t="shared" si="2"/>
        <v>-</v>
      </c>
    </row>
    <row r="37" spans="2:52" s="1" customFormat="1" ht="14.4" x14ac:dyDescent="0.3">
      <c r="B37" s="260" t="s">
        <v>149</v>
      </c>
      <c r="C37" s="347" t="s">
        <v>142</v>
      </c>
      <c r="D37" s="342">
        <f>'Forma 2'!$D$32</f>
        <v>0</v>
      </c>
      <c r="E37" s="447">
        <f t="shared" si="6"/>
        <v>0</v>
      </c>
      <c r="F37" s="448">
        <f t="shared" si="7"/>
        <v>0</v>
      </c>
      <c r="G37" s="448">
        <f t="shared" si="8"/>
        <v>0</v>
      </c>
      <c r="H37" s="448">
        <f t="shared" si="9"/>
        <v>0</v>
      </c>
      <c r="I37" s="448">
        <f t="shared" si="10"/>
        <v>0</v>
      </c>
      <c r="J37" s="448">
        <f t="shared" si="11"/>
        <v>0</v>
      </c>
      <c r="K37" s="448">
        <f t="shared" si="12"/>
        <v>0</v>
      </c>
      <c r="L37" s="448">
        <f t="shared" si="13"/>
        <v>0</v>
      </c>
      <c r="M37" s="448">
        <f t="shared" si="14"/>
        <v>0</v>
      </c>
      <c r="N37" s="448">
        <f t="shared" si="15"/>
        <v>0</v>
      </c>
      <c r="O37" s="448">
        <f t="shared" si="16"/>
        <v>0</v>
      </c>
      <c r="P37" s="448">
        <f t="shared" si="17"/>
        <v>0</v>
      </c>
      <c r="Q37" s="448">
        <f t="shared" si="18"/>
        <v>0</v>
      </c>
      <c r="R37" s="448">
        <f t="shared" si="19"/>
        <v>0</v>
      </c>
      <c r="S37" s="448">
        <f t="shared" si="20"/>
        <v>0</v>
      </c>
      <c r="T37" s="448">
        <f t="shared" si="21"/>
        <v>0</v>
      </c>
      <c r="U37" s="448">
        <f t="shared" si="22"/>
        <v>0</v>
      </c>
      <c r="V37" s="448">
        <f t="shared" si="23"/>
        <v>0</v>
      </c>
      <c r="W37" s="449"/>
      <c r="X37" s="449"/>
      <c r="Y37" s="449"/>
      <c r="Z37" s="780"/>
      <c r="AA37" s="450"/>
      <c r="AB37" s="451"/>
      <c r="AC37" s="452"/>
      <c r="AD37" s="449"/>
      <c r="AE37" s="449"/>
      <c r="AF37" s="449"/>
      <c r="AG37" s="449"/>
      <c r="AH37" s="449"/>
      <c r="AI37" s="448">
        <v>0</v>
      </c>
      <c r="AJ37" s="449"/>
      <c r="AK37" s="449"/>
      <c r="AL37" s="449"/>
      <c r="AM37" s="449"/>
      <c r="AN37" s="449"/>
      <c r="AO37" s="449"/>
      <c r="AP37" s="449"/>
      <c r="AQ37" s="449"/>
      <c r="AR37" s="449"/>
      <c r="AS37" s="449"/>
      <c r="AT37" s="453"/>
      <c r="AU37" s="451"/>
      <c r="AW37" s="331"/>
      <c r="AY37" s="339">
        <f t="shared" si="1"/>
        <v>0</v>
      </c>
      <c r="AZ37" s="340" t="str">
        <f t="shared" si="2"/>
        <v>-</v>
      </c>
    </row>
    <row r="38" spans="2:52" s="1" customFormat="1" ht="14.4" x14ac:dyDescent="0.3">
      <c r="B38" s="260" t="s">
        <v>150</v>
      </c>
      <c r="C38" s="347" t="s">
        <v>142</v>
      </c>
      <c r="D38" s="342">
        <f>'Forma 2'!$D$33</f>
        <v>0</v>
      </c>
      <c r="E38" s="447">
        <f t="shared" si="6"/>
        <v>0</v>
      </c>
      <c r="F38" s="448">
        <f t="shared" si="7"/>
        <v>0</v>
      </c>
      <c r="G38" s="448">
        <f t="shared" si="8"/>
        <v>0</v>
      </c>
      <c r="H38" s="448">
        <f t="shared" si="9"/>
        <v>0</v>
      </c>
      <c r="I38" s="448">
        <f t="shared" si="10"/>
        <v>0</v>
      </c>
      <c r="J38" s="448">
        <f t="shared" si="11"/>
        <v>0</v>
      </c>
      <c r="K38" s="448">
        <f t="shared" si="12"/>
        <v>0</v>
      </c>
      <c r="L38" s="448">
        <f t="shared" si="13"/>
        <v>0</v>
      </c>
      <c r="M38" s="448">
        <f t="shared" si="14"/>
        <v>0</v>
      </c>
      <c r="N38" s="448">
        <f t="shared" si="15"/>
        <v>0</v>
      </c>
      <c r="O38" s="448">
        <f t="shared" si="16"/>
        <v>0</v>
      </c>
      <c r="P38" s="448">
        <f t="shared" si="17"/>
        <v>0</v>
      </c>
      <c r="Q38" s="448">
        <f t="shared" si="18"/>
        <v>0</v>
      </c>
      <c r="R38" s="448">
        <f t="shared" si="19"/>
        <v>0</v>
      </c>
      <c r="S38" s="448">
        <f t="shared" si="20"/>
        <v>0</v>
      </c>
      <c r="T38" s="448">
        <f t="shared" si="21"/>
        <v>0</v>
      </c>
      <c r="U38" s="448">
        <f t="shared" si="22"/>
        <v>0</v>
      </c>
      <c r="V38" s="448">
        <f t="shared" si="23"/>
        <v>0</v>
      </c>
      <c r="W38" s="449"/>
      <c r="X38" s="449"/>
      <c r="Y38" s="449"/>
      <c r="Z38" s="780"/>
      <c r="AA38" s="450"/>
      <c r="AB38" s="451"/>
      <c r="AC38" s="452"/>
      <c r="AD38" s="449"/>
      <c r="AE38" s="449"/>
      <c r="AF38" s="449"/>
      <c r="AG38" s="449"/>
      <c r="AH38" s="449"/>
      <c r="AI38" s="448">
        <v>0</v>
      </c>
      <c r="AJ38" s="449"/>
      <c r="AK38" s="449"/>
      <c r="AL38" s="449"/>
      <c r="AM38" s="449"/>
      <c r="AN38" s="449"/>
      <c r="AO38" s="449"/>
      <c r="AP38" s="449"/>
      <c r="AQ38" s="449"/>
      <c r="AR38" s="449"/>
      <c r="AS38" s="449"/>
      <c r="AT38" s="453"/>
      <c r="AU38" s="451"/>
      <c r="AW38" s="331"/>
      <c r="AY38" s="339">
        <f t="shared" si="1"/>
        <v>0</v>
      </c>
      <c r="AZ38" s="340" t="str">
        <f t="shared" si="2"/>
        <v>-</v>
      </c>
    </row>
    <row r="39" spans="2:52" s="1" customFormat="1" ht="14.4" x14ac:dyDescent="0.3">
      <c r="B39" s="260" t="s">
        <v>151</v>
      </c>
      <c r="C39" s="347" t="s">
        <v>142</v>
      </c>
      <c r="D39" s="342">
        <f>'Forma 2'!$D$34</f>
        <v>0</v>
      </c>
      <c r="E39" s="447">
        <f t="shared" si="6"/>
        <v>0</v>
      </c>
      <c r="F39" s="448">
        <f t="shared" si="7"/>
        <v>0</v>
      </c>
      <c r="G39" s="448">
        <f t="shared" si="8"/>
        <v>0</v>
      </c>
      <c r="H39" s="448">
        <f t="shared" si="9"/>
        <v>0</v>
      </c>
      <c r="I39" s="448">
        <f t="shared" si="10"/>
        <v>0</v>
      </c>
      <c r="J39" s="448">
        <f t="shared" si="11"/>
        <v>0</v>
      </c>
      <c r="K39" s="448">
        <f t="shared" si="12"/>
        <v>0</v>
      </c>
      <c r="L39" s="448">
        <f t="shared" si="13"/>
        <v>0</v>
      </c>
      <c r="M39" s="448">
        <f t="shared" si="14"/>
        <v>0</v>
      </c>
      <c r="N39" s="448">
        <f t="shared" si="15"/>
        <v>0</v>
      </c>
      <c r="O39" s="448">
        <f t="shared" si="16"/>
        <v>0</v>
      </c>
      <c r="P39" s="448">
        <f t="shared" si="17"/>
        <v>0</v>
      </c>
      <c r="Q39" s="448">
        <f t="shared" si="18"/>
        <v>0</v>
      </c>
      <c r="R39" s="448">
        <f t="shared" si="19"/>
        <v>0</v>
      </c>
      <c r="S39" s="448">
        <f t="shared" si="20"/>
        <v>0</v>
      </c>
      <c r="T39" s="448">
        <f t="shared" si="21"/>
        <v>0</v>
      </c>
      <c r="U39" s="448">
        <f t="shared" si="22"/>
        <v>0</v>
      </c>
      <c r="V39" s="448">
        <f t="shared" si="23"/>
        <v>0</v>
      </c>
      <c r="W39" s="449"/>
      <c r="X39" s="449"/>
      <c r="Y39" s="449"/>
      <c r="Z39" s="780"/>
      <c r="AA39" s="450"/>
      <c r="AB39" s="451"/>
      <c r="AC39" s="452"/>
      <c r="AD39" s="449"/>
      <c r="AE39" s="449"/>
      <c r="AF39" s="449"/>
      <c r="AG39" s="449"/>
      <c r="AH39" s="449"/>
      <c r="AI39" s="448">
        <v>0</v>
      </c>
      <c r="AJ39" s="449"/>
      <c r="AK39" s="449"/>
      <c r="AL39" s="449"/>
      <c r="AM39" s="449"/>
      <c r="AN39" s="449"/>
      <c r="AO39" s="449"/>
      <c r="AP39" s="449"/>
      <c r="AQ39" s="449"/>
      <c r="AR39" s="449"/>
      <c r="AS39" s="449"/>
      <c r="AT39" s="453"/>
      <c r="AU39" s="451"/>
      <c r="AW39" s="331"/>
      <c r="AY39" s="339">
        <f t="shared" si="1"/>
        <v>0</v>
      </c>
      <c r="AZ39" s="340" t="str">
        <f t="shared" si="2"/>
        <v>-</v>
      </c>
    </row>
    <row r="40" spans="2:52" s="1" customFormat="1" ht="14.4" x14ac:dyDescent="0.3">
      <c r="B40" s="260" t="s">
        <v>152</v>
      </c>
      <c r="C40" s="347" t="s">
        <v>142</v>
      </c>
      <c r="D40" s="342">
        <f>'Forma 2'!$D$35</f>
        <v>0</v>
      </c>
      <c r="E40" s="447">
        <f t="shared" si="6"/>
        <v>0</v>
      </c>
      <c r="F40" s="448">
        <f t="shared" si="7"/>
        <v>0</v>
      </c>
      <c r="G40" s="448">
        <f t="shared" si="8"/>
        <v>0</v>
      </c>
      <c r="H40" s="448">
        <f t="shared" si="9"/>
        <v>0</v>
      </c>
      <c r="I40" s="448">
        <f t="shared" si="10"/>
        <v>0</v>
      </c>
      <c r="J40" s="448">
        <f t="shared" si="11"/>
        <v>0</v>
      </c>
      <c r="K40" s="448">
        <f t="shared" si="12"/>
        <v>0</v>
      </c>
      <c r="L40" s="448">
        <f t="shared" si="13"/>
        <v>0</v>
      </c>
      <c r="M40" s="448">
        <f t="shared" si="14"/>
        <v>0</v>
      </c>
      <c r="N40" s="448">
        <f t="shared" si="15"/>
        <v>0</v>
      </c>
      <c r="O40" s="448">
        <f t="shared" si="16"/>
        <v>0</v>
      </c>
      <c r="P40" s="448">
        <f t="shared" si="17"/>
        <v>0</v>
      </c>
      <c r="Q40" s="448">
        <f t="shared" si="18"/>
        <v>0</v>
      </c>
      <c r="R40" s="448">
        <f t="shared" si="19"/>
        <v>0</v>
      </c>
      <c r="S40" s="448">
        <f t="shared" si="20"/>
        <v>0</v>
      </c>
      <c r="T40" s="448">
        <f t="shared" si="21"/>
        <v>0</v>
      </c>
      <c r="U40" s="448">
        <f t="shared" si="22"/>
        <v>0</v>
      </c>
      <c r="V40" s="448">
        <f t="shared" si="23"/>
        <v>0</v>
      </c>
      <c r="W40" s="449"/>
      <c r="X40" s="449"/>
      <c r="Y40" s="449"/>
      <c r="Z40" s="780"/>
      <c r="AA40" s="450"/>
      <c r="AB40" s="451"/>
      <c r="AC40" s="452"/>
      <c r="AD40" s="449"/>
      <c r="AE40" s="449"/>
      <c r="AF40" s="449"/>
      <c r="AG40" s="449"/>
      <c r="AH40" s="449"/>
      <c r="AI40" s="448">
        <v>0</v>
      </c>
      <c r="AJ40" s="449"/>
      <c r="AK40" s="449"/>
      <c r="AL40" s="449"/>
      <c r="AM40" s="449"/>
      <c r="AN40" s="449"/>
      <c r="AO40" s="449"/>
      <c r="AP40" s="449"/>
      <c r="AQ40" s="449"/>
      <c r="AR40" s="449"/>
      <c r="AS40" s="449"/>
      <c r="AT40" s="453"/>
      <c r="AU40" s="451"/>
      <c r="AW40" s="331"/>
      <c r="AY40" s="339">
        <f t="shared" si="1"/>
        <v>0</v>
      </c>
      <c r="AZ40" s="340" t="str">
        <f t="shared" si="2"/>
        <v>-</v>
      </c>
    </row>
    <row r="41" spans="2:52" s="1" customFormat="1" ht="14.4" x14ac:dyDescent="0.3">
      <c r="B41" s="260" t="s">
        <v>153</v>
      </c>
      <c r="C41" s="341" t="s">
        <v>142</v>
      </c>
      <c r="D41" s="446">
        <f>'Forma 2'!$D$36</f>
        <v>0</v>
      </c>
      <c r="E41" s="447">
        <f t="shared" si="6"/>
        <v>0</v>
      </c>
      <c r="F41" s="448">
        <f t="shared" si="7"/>
        <v>0</v>
      </c>
      <c r="G41" s="448">
        <f t="shared" si="8"/>
        <v>0</v>
      </c>
      <c r="H41" s="448">
        <f t="shared" si="9"/>
        <v>0</v>
      </c>
      <c r="I41" s="448">
        <f t="shared" si="10"/>
        <v>0</v>
      </c>
      <c r="J41" s="448">
        <f t="shared" si="11"/>
        <v>0</v>
      </c>
      <c r="K41" s="448">
        <f t="shared" si="12"/>
        <v>0</v>
      </c>
      <c r="L41" s="448">
        <f t="shared" si="13"/>
        <v>0</v>
      </c>
      <c r="M41" s="448">
        <f t="shared" si="14"/>
        <v>0</v>
      </c>
      <c r="N41" s="448">
        <f t="shared" si="15"/>
        <v>0</v>
      </c>
      <c r="O41" s="448">
        <f t="shared" si="16"/>
        <v>0</v>
      </c>
      <c r="P41" s="448">
        <f t="shared" si="17"/>
        <v>0</v>
      </c>
      <c r="Q41" s="448">
        <f t="shared" si="18"/>
        <v>0</v>
      </c>
      <c r="R41" s="448">
        <f t="shared" si="19"/>
        <v>0</v>
      </c>
      <c r="S41" s="448">
        <f t="shared" si="20"/>
        <v>0</v>
      </c>
      <c r="T41" s="448">
        <f t="shared" si="21"/>
        <v>0</v>
      </c>
      <c r="U41" s="448">
        <f t="shared" si="22"/>
        <v>0</v>
      </c>
      <c r="V41" s="448">
        <f t="shared" si="23"/>
        <v>0</v>
      </c>
      <c r="W41" s="449"/>
      <c r="X41" s="449"/>
      <c r="Y41" s="449"/>
      <c r="Z41" s="780"/>
      <c r="AA41" s="450"/>
      <c r="AB41" s="451"/>
      <c r="AC41" s="452"/>
      <c r="AD41" s="449"/>
      <c r="AE41" s="449"/>
      <c r="AF41" s="449"/>
      <c r="AG41" s="449"/>
      <c r="AH41" s="449"/>
      <c r="AI41" s="448">
        <v>0</v>
      </c>
      <c r="AJ41" s="449"/>
      <c r="AK41" s="449"/>
      <c r="AL41" s="449"/>
      <c r="AM41" s="449"/>
      <c r="AN41" s="449"/>
      <c r="AO41" s="449"/>
      <c r="AP41" s="449"/>
      <c r="AQ41" s="449"/>
      <c r="AR41" s="449"/>
      <c r="AS41" s="449"/>
      <c r="AT41" s="453"/>
      <c r="AU41" s="451"/>
      <c r="AW41" s="331" t="s">
        <v>450</v>
      </c>
      <c r="AY41" s="339">
        <f t="shared" si="1"/>
        <v>0</v>
      </c>
      <c r="AZ41" s="340" t="str">
        <f t="shared" si="2"/>
        <v>-</v>
      </c>
    </row>
    <row r="42" spans="2:52" s="1" customFormat="1" ht="14.4" x14ac:dyDescent="0.3">
      <c r="B42" s="260" t="s">
        <v>154</v>
      </c>
      <c r="C42" s="341" t="s">
        <v>142</v>
      </c>
      <c r="D42" s="446">
        <f>'Forma 2'!$D$37</f>
        <v>0</v>
      </c>
      <c r="E42" s="447">
        <f t="shared" si="6"/>
        <v>0</v>
      </c>
      <c r="F42" s="448">
        <f t="shared" si="7"/>
        <v>0</v>
      </c>
      <c r="G42" s="448">
        <f t="shared" si="8"/>
        <v>0</v>
      </c>
      <c r="H42" s="448">
        <f t="shared" si="9"/>
        <v>0</v>
      </c>
      <c r="I42" s="448">
        <f t="shared" si="10"/>
        <v>0</v>
      </c>
      <c r="J42" s="448">
        <f t="shared" si="11"/>
        <v>0</v>
      </c>
      <c r="K42" s="448">
        <f t="shared" si="12"/>
        <v>0</v>
      </c>
      <c r="L42" s="448">
        <f t="shared" si="13"/>
        <v>0</v>
      </c>
      <c r="M42" s="448">
        <f t="shared" si="14"/>
        <v>0</v>
      </c>
      <c r="N42" s="448">
        <f t="shared" si="15"/>
        <v>0</v>
      </c>
      <c r="O42" s="448">
        <f t="shared" si="16"/>
        <v>0</v>
      </c>
      <c r="P42" s="448">
        <f t="shared" si="17"/>
        <v>0</v>
      </c>
      <c r="Q42" s="448">
        <f t="shared" si="18"/>
        <v>0</v>
      </c>
      <c r="R42" s="448">
        <f t="shared" si="19"/>
        <v>0</v>
      </c>
      <c r="S42" s="448">
        <f t="shared" si="20"/>
        <v>0</v>
      </c>
      <c r="T42" s="448">
        <f t="shared" si="21"/>
        <v>0</v>
      </c>
      <c r="U42" s="448">
        <f t="shared" si="22"/>
        <v>0</v>
      </c>
      <c r="V42" s="448">
        <f t="shared" si="23"/>
        <v>0</v>
      </c>
      <c r="W42" s="449"/>
      <c r="X42" s="449"/>
      <c r="Y42" s="449"/>
      <c r="Z42" s="780"/>
      <c r="AA42" s="450"/>
      <c r="AB42" s="451"/>
      <c r="AC42" s="452"/>
      <c r="AD42" s="449"/>
      <c r="AE42" s="449"/>
      <c r="AF42" s="449"/>
      <c r="AG42" s="449"/>
      <c r="AH42" s="449"/>
      <c r="AI42" s="448">
        <v>0</v>
      </c>
      <c r="AJ42" s="449"/>
      <c r="AK42" s="449"/>
      <c r="AL42" s="449"/>
      <c r="AM42" s="449"/>
      <c r="AN42" s="449"/>
      <c r="AO42" s="449"/>
      <c r="AP42" s="449"/>
      <c r="AQ42" s="449"/>
      <c r="AR42" s="449"/>
      <c r="AS42" s="449"/>
      <c r="AT42" s="453"/>
      <c r="AU42" s="451"/>
      <c r="AW42" s="331" t="s">
        <v>450</v>
      </c>
      <c r="AY42" s="339">
        <f t="shared" si="1"/>
        <v>0</v>
      </c>
      <c r="AZ42" s="340" t="str">
        <f t="shared" si="2"/>
        <v>-</v>
      </c>
    </row>
    <row r="43" spans="2:52" s="1" customFormat="1" ht="14.4" x14ac:dyDescent="0.3">
      <c r="B43" s="260" t="s">
        <v>155</v>
      </c>
      <c r="C43" s="341" t="s">
        <v>142</v>
      </c>
      <c r="D43" s="446">
        <f>'Forma 2'!$D$38</f>
        <v>0</v>
      </c>
      <c r="E43" s="447">
        <f t="shared" si="6"/>
        <v>0</v>
      </c>
      <c r="F43" s="448">
        <f t="shared" si="7"/>
        <v>0</v>
      </c>
      <c r="G43" s="448">
        <f t="shared" si="8"/>
        <v>0</v>
      </c>
      <c r="H43" s="448">
        <f t="shared" si="9"/>
        <v>0</v>
      </c>
      <c r="I43" s="448">
        <f t="shared" si="10"/>
        <v>0</v>
      </c>
      <c r="J43" s="448">
        <f t="shared" si="11"/>
        <v>0</v>
      </c>
      <c r="K43" s="448">
        <f t="shared" si="12"/>
        <v>0</v>
      </c>
      <c r="L43" s="448">
        <f t="shared" si="13"/>
        <v>0</v>
      </c>
      <c r="M43" s="448">
        <f t="shared" si="14"/>
        <v>0</v>
      </c>
      <c r="N43" s="448">
        <f t="shared" si="15"/>
        <v>0</v>
      </c>
      <c r="O43" s="448">
        <f t="shared" si="16"/>
        <v>0</v>
      </c>
      <c r="P43" s="448">
        <f t="shared" si="17"/>
        <v>0</v>
      </c>
      <c r="Q43" s="448">
        <f t="shared" si="18"/>
        <v>0</v>
      </c>
      <c r="R43" s="448">
        <f t="shared" si="19"/>
        <v>0</v>
      </c>
      <c r="S43" s="448">
        <f t="shared" si="20"/>
        <v>0</v>
      </c>
      <c r="T43" s="448">
        <f t="shared" si="21"/>
        <v>0</v>
      </c>
      <c r="U43" s="448">
        <f t="shared" si="22"/>
        <v>0</v>
      </c>
      <c r="V43" s="448">
        <f t="shared" si="23"/>
        <v>0</v>
      </c>
      <c r="W43" s="449"/>
      <c r="X43" s="449"/>
      <c r="Y43" s="449"/>
      <c r="Z43" s="780"/>
      <c r="AA43" s="450"/>
      <c r="AB43" s="451"/>
      <c r="AC43" s="452"/>
      <c r="AD43" s="449"/>
      <c r="AE43" s="449"/>
      <c r="AF43" s="449"/>
      <c r="AG43" s="449"/>
      <c r="AH43" s="449"/>
      <c r="AI43" s="448">
        <v>0</v>
      </c>
      <c r="AJ43" s="449"/>
      <c r="AK43" s="449"/>
      <c r="AL43" s="449"/>
      <c r="AM43" s="449"/>
      <c r="AN43" s="449"/>
      <c r="AO43" s="449"/>
      <c r="AP43" s="449"/>
      <c r="AQ43" s="449"/>
      <c r="AR43" s="449"/>
      <c r="AS43" s="449"/>
      <c r="AT43" s="453"/>
      <c r="AU43" s="451"/>
      <c r="AW43" s="331" t="s">
        <v>450</v>
      </c>
      <c r="AY43" s="339">
        <f t="shared" si="1"/>
        <v>0</v>
      </c>
      <c r="AZ43" s="340" t="str">
        <f t="shared" si="2"/>
        <v>-</v>
      </c>
    </row>
    <row r="44" spans="2:52" s="1" customFormat="1" ht="14.4" x14ac:dyDescent="0.3">
      <c r="B44" s="260" t="s">
        <v>156</v>
      </c>
      <c r="C44" s="341" t="s">
        <v>142</v>
      </c>
      <c r="D44" s="446">
        <f>'Forma 2'!$D$39</f>
        <v>0</v>
      </c>
      <c r="E44" s="447">
        <f t="shared" si="6"/>
        <v>0</v>
      </c>
      <c r="F44" s="448">
        <f t="shared" si="7"/>
        <v>0</v>
      </c>
      <c r="G44" s="448">
        <f t="shared" si="8"/>
        <v>0</v>
      </c>
      <c r="H44" s="448">
        <f t="shared" si="9"/>
        <v>0</v>
      </c>
      <c r="I44" s="448">
        <f t="shared" si="10"/>
        <v>0</v>
      </c>
      <c r="J44" s="448">
        <f t="shared" si="11"/>
        <v>0</v>
      </c>
      <c r="K44" s="448">
        <f t="shared" si="12"/>
        <v>0</v>
      </c>
      <c r="L44" s="448">
        <f t="shared" si="13"/>
        <v>0</v>
      </c>
      <c r="M44" s="448">
        <f t="shared" si="14"/>
        <v>0</v>
      </c>
      <c r="N44" s="448">
        <f t="shared" si="15"/>
        <v>0</v>
      </c>
      <c r="O44" s="448">
        <f t="shared" si="16"/>
        <v>0</v>
      </c>
      <c r="P44" s="448">
        <f t="shared" si="17"/>
        <v>0</v>
      </c>
      <c r="Q44" s="448">
        <f t="shared" si="18"/>
        <v>0</v>
      </c>
      <c r="R44" s="448">
        <f t="shared" si="19"/>
        <v>0</v>
      </c>
      <c r="S44" s="448">
        <f t="shared" si="20"/>
        <v>0</v>
      </c>
      <c r="T44" s="448">
        <f t="shared" si="21"/>
        <v>0</v>
      </c>
      <c r="U44" s="448">
        <f t="shared" si="22"/>
        <v>0</v>
      </c>
      <c r="V44" s="448">
        <f t="shared" si="23"/>
        <v>0</v>
      </c>
      <c r="W44" s="449"/>
      <c r="X44" s="449"/>
      <c r="Y44" s="449"/>
      <c r="Z44" s="780"/>
      <c r="AA44" s="450"/>
      <c r="AB44" s="451"/>
      <c r="AC44" s="452"/>
      <c r="AD44" s="449"/>
      <c r="AE44" s="449"/>
      <c r="AF44" s="449"/>
      <c r="AG44" s="449"/>
      <c r="AH44" s="449"/>
      <c r="AI44" s="448">
        <v>0</v>
      </c>
      <c r="AJ44" s="449"/>
      <c r="AK44" s="449"/>
      <c r="AL44" s="449"/>
      <c r="AM44" s="449"/>
      <c r="AN44" s="449"/>
      <c r="AO44" s="449"/>
      <c r="AP44" s="449"/>
      <c r="AQ44" s="449"/>
      <c r="AR44" s="449"/>
      <c r="AS44" s="449"/>
      <c r="AT44" s="453"/>
      <c r="AU44" s="451"/>
      <c r="AW44" s="331" t="s">
        <v>450</v>
      </c>
      <c r="AY44" s="339">
        <f t="shared" si="1"/>
        <v>0</v>
      </c>
      <c r="AZ44" s="340" t="str">
        <f t="shared" si="2"/>
        <v>-</v>
      </c>
    </row>
    <row r="45" spans="2:52" s="1" customFormat="1" ht="26.4" x14ac:dyDescent="0.3">
      <c r="B45" s="271" t="s">
        <v>157</v>
      </c>
      <c r="C45" s="356" t="s">
        <v>158</v>
      </c>
      <c r="D45" s="446">
        <f>'Forma 2'!$D$40</f>
        <v>111772.71</v>
      </c>
      <c r="E45" s="461">
        <f t="shared" ref="E45:AU45" si="24">SUM(E46:E47)</f>
        <v>53881.919999999998</v>
      </c>
      <c r="F45" s="462">
        <f t="shared" si="24"/>
        <v>0</v>
      </c>
      <c r="G45" s="462">
        <f t="shared" si="24"/>
        <v>0</v>
      </c>
      <c r="H45" s="462">
        <f t="shared" si="24"/>
        <v>0</v>
      </c>
      <c r="I45" s="462">
        <f t="shared" si="24"/>
        <v>0</v>
      </c>
      <c r="J45" s="463">
        <f t="shared" si="24"/>
        <v>52697.36</v>
      </c>
      <c r="K45" s="462">
        <f t="shared" si="24"/>
        <v>0</v>
      </c>
      <c r="L45" s="462">
        <f t="shared" si="24"/>
        <v>0</v>
      </c>
      <c r="M45" s="462">
        <f t="shared" si="24"/>
        <v>0</v>
      </c>
      <c r="N45" s="462">
        <f t="shared" si="24"/>
        <v>0</v>
      </c>
      <c r="O45" s="462">
        <f t="shared" si="24"/>
        <v>0</v>
      </c>
      <c r="P45" s="462">
        <f t="shared" si="24"/>
        <v>0</v>
      </c>
      <c r="Q45" s="462">
        <f t="shared" si="24"/>
        <v>0</v>
      </c>
      <c r="R45" s="462">
        <f t="shared" si="24"/>
        <v>0</v>
      </c>
      <c r="S45" s="462">
        <f t="shared" si="24"/>
        <v>0</v>
      </c>
      <c r="T45" s="462">
        <f t="shared" si="24"/>
        <v>0</v>
      </c>
      <c r="U45" s="462">
        <f t="shared" si="24"/>
        <v>0</v>
      </c>
      <c r="V45" s="462">
        <f t="shared" si="24"/>
        <v>0</v>
      </c>
      <c r="W45" s="462">
        <f t="shared" si="24"/>
        <v>0</v>
      </c>
      <c r="X45" s="462">
        <f t="shared" si="24"/>
        <v>0</v>
      </c>
      <c r="Y45" s="462">
        <f t="shared" si="24"/>
        <v>0</v>
      </c>
      <c r="Z45" s="792">
        <f t="shared" si="24"/>
        <v>966.47</v>
      </c>
      <c r="AA45" s="462">
        <f t="shared" si="24"/>
        <v>0</v>
      </c>
      <c r="AB45" s="464">
        <f t="shared" si="24"/>
        <v>4226.96</v>
      </c>
      <c r="AC45" s="461">
        <f t="shared" si="24"/>
        <v>53881.919999999998</v>
      </c>
      <c r="AD45" s="462">
        <f t="shared" si="24"/>
        <v>0</v>
      </c>
      <c r="AE45" s="462">
        <f t="shared" si="24"/>
        <v>0</v>
      </c>
      <c r="AF45" s="462">
        <f t="shared" si="24"/>
        <v>0</v>
      </c>
      <c r="AG45" s="462">
        <f t="shared" si="24"/>
        <v>0</v>
      </c>
      <c r="AH45" s="463">
        <f t="shared" si="24"/>
        <v>52697.36</v>
      </c>
      <c r="AI45" s="462">
        <f t="shared" si="24"/>
        <v>0</v>
      </c>
      <c r="AJ45" s="462">
        <f t="shared" si="24"/>
        <v>0</v>
      </c>
      <c r="AK45" s="462">
        <f t="shared" si="24"/>
        <v>0</v>
      </c>
      <c r="AL45" s="462">
        <f t="shared" si="24"/>
        <v>0</v>
      </c>
      <c r="AM45" s="462">
        <f t="shared" si="24"/>
        <v>0</v>
      </c>
      <c r="AN45" s="462">
        <f t="shared" si="24"/>
        <v>0</v>
      </c>
      <c r="AO45" s="462">
        <f t="shared" si="24"/>
        <v>0</v>
      </c>
      <c r="AP45" s="462">
        <f t="shared" si="24"/>
        <v>0</v>
      </c>
      <c r="AQ45" s="462">
        <f t="shared" si="24"/>
        <v>0</v>
      </c>
      <c r="AR45" s="462">
        <f t="shared" si="24"/>
        <v>0</v>
      </c>
      <c r="AS45" s="462">
        <f t="shared" si="24"/>
        <v>0</v>
      </c>
      <c r="AT45" s="465">
        <f t="shared" si="24"/>
        <v>0</v>
      </c>
      <c r="AU45" s="466">
        <f t="shared" si="24"/>
        <v>0</v>
      </c>
      <c r="AW45" s="331" t="s">
        <v>450</v>
      </c>
      <c r="AY45" s="339">
        <f t="shared" si="1"/>
        <v>0</v>
      </c>
      <c r="AZ45" s="340" t="str">
        <f t="shared" si="2"/>
        <v>-</v>
      </c>
    </row>
    <row r="46" spans="2:52" s="1" customFormat="1" ht="14.4" x14ac:dyDescent="0.3">
      <c r="B46" s="260" t="s">
        <v>159</v>
      </c>
      <c r="C46" s="341" t="s">
        <v>160</v>
      </c>
      <c r="D46" s="446">
        <f>'Forma 2'!$D$41</f>
        <v>111772.71</v>
      </c>
      <c r="E46" s="459">
        <f t="shared" ref="E46:N47" si="25">SUM(AC46)</f>
        <v>53881.919999999998</v>
      </c>
      <c r="F46" s="448">
        <f t="shared" si="25"/>
        <v>0</v>
      </c>
      <c r="G46" s="448">
        <f t="shared" si="25"/>
        <v>0</v>
      </c>
      <c r="H46" s="448">
        <f t="shared" si="25"/>
        <v>0</v>
      </c>
      <c r="I46" s="448">
        <f t="shared" si="25"/>
        <v>0</v>
      </c>
      <c r="J46" s="467">
        <f t="shared" si="25"/>
        <v>52697.36</v>
      </c>
      <c r="K46" s="448">
        <f t="shared" si="25"/>
        <v>0</v>
      </c>
      <c r="L46" s="448">
        <f t="shared" si="25"/>
        <v>0</v>
      </c>
      <c r="M46" s="448">
        <f t="shared" si="25"/>
        <v>0</v>
      </c>
      <c r="N46" s="448">
        <f t="shared" si="25"/>
        <v>0</v>
      </c>
      <c r="O46" s="448">
        <f t="shared" ref="O46:V47" si="26">SUM(AM46)</f>
        <v>0</v>
      </c>
      <c r="P46" s="448">
        <f t="shared" si="26"/>
        <v>0</v>
      </c>
      <c r="Q46" s="448">
        <f t="shared" si="26"/>
        <v>0</v>
      </c>
      <c r="R46" s="448">
        <f t="shared" si="26"/>
        <v>0</v>
      </c>
      <c r="S46" s="448">
        <f t="shared" si="26"/>
        <v>0</v>
      </c>
      <c r="T46" s="448">
        <f t="shared" si="26"/>
        <v>0</v>
      </c>
      <c r="U46" s="448">
        <f t="shared" si="26"/>
        <v>0</v>
      </c>
      <c r="V46" s="448">
        <f t="shared" si="26"/>
        <v>0</v>
      </c>
      <c r="W46" s="468"/>
      <c r="X46" s="468"/>
      <c r="Y46" s="468"/>
      <c r="Z46" s="782">
        <v>966.47</v>
      </c>
      <c r="AA46" s="468"/>
      <c r="AB46" s="470">
        <v>4226.96</v>
      </c>
      <c r="AC46" s="471">
        <v>53881.919999999998</v>
      </c>
      <c r="AD46" s="468"/>
      <c r="AE46" s="468"/>
      <c r="AF46" s="468"/>
      <c r="AG46" s="468"/>
      <c r="AH46" s="469">
        <v>52697.36</v>
      </c>
      <c r="AI46" s="448">
        <v>0</v>
      </c>
      <c r="AJ46" s="468"/>
      <c r="AK46" s="468"/>
      <c r="AL46" s="468"/>
      <c r="AM46" s="468"/>
      <c r="AN46" s="468"/>
      <c r="AO46" s="468"/>
      <c r="AP46" s="468"/>
      <c r="AQ46" s="468"/>
      <c r="AR46" s="468"/>
      <c r="AS46" s="468"/>
      <c r="AT46" s="472"/>
      <c r="AU46" s="451"/>
      <c r="AW46" s="331" t="s">
        <v>450</v>
      </c>
      <c r="AY46" s="339">
        <f t="shared" si="1"/>
        <v>0</v>
      </c>
      <c r="AZ46" s="340" t="str">
        <f t="shared" si="2"/>
        <v>-</v>
      </c>
    </row>
    <row r="47" spans="2:52" s="1" customFormat="1" ht="14.4" x14ac:dyDescent="0.3">
      <c r="B47" s="260" t="s">
        <v>161</v>
      </c>
      <c r="C47" s="355" t="s">
        <v>162</v>
      </c>
      <c r="D47" s="446">
        <f>'Forma 2'!$D$42</f>
        <v>0</v>
      </c>
      <c r="E47" s="447">
        <f t="shared" si="25"/>
        <v>0</v>
      </c>
      <c r="F47" s="448">
        <f t="shared" si="25"/>
        <v>0</v>
      </c>
      <c r="G47" s="448">
        <f t="shared" si="25"/>
        <v>0</v>
      </c>
      <c r="H47" s="448">
        <f t="shared" si="25"/>
        <v>0</v>
      </c>
      <c r="I47" s="448">
        <f t="shared" si="25"/>
        <v>0</v>
      </c>
      <c r="J47" s="448">
        <f t="shared" si="25"/>
        <v>0</v>
      </c>
      <c r="K47" s="448">
        <f t="shared" si="25"/>
        <v>0</v>
      </c>
      <c r="L47" s="448">
        <f t="shared" si="25"/>
        <v>0</v>
      </c>
      <c r="M47" s="448">
        <f t="shared" si="25"/>
        <v>0</v>
      </c>
      <c r="N47" s="448">
        <f t="shared" si="25"/>
        <v>0</v>
      </c>
      <c r="O47" s="448">
        <f t="shared" si="26"/>
        <v>0</v>
      </c>
      <c r="P47" s="448">
        <f t="shared" si="26"/>
        <v>0</v>
      </c>
      <c r="Q47" s="448">
        <f t="shared" si="26"/>
        <v>0</v>
      </c>
      <c r="R47" s="448">
        <f t="shared" si="26"/>
        <v>0</v>
      </c>
      <c r="S47" s="448">
        <f t="shared" si="26"/>
        <v>0</v>
      </c>
      <c r="T47" s="448">
        <f t="shared" si="26"/>
        <v>0</v>
      </c>
      <c r="U47" s="448">
        <f t="shared" si="26"/>
        <v>0</v>
      </c>
      <c r="V47" s="448">
        <f t="shared" si="26"/>
        <v>0</v>
      </c>
      <c r="W47" s="468"/>
      <c r="X47" s="468"/>
      <c r="Y47" s="468"/>
      <c r="Z47" s="783"/>
      <c r="AA47" s="468"/>
      <c r="AB47" s="473"/>
      <c r="AC47" s="474"/>
      <c r="AD47" s="468"/>
      <c r="AE47" s="468"/>
      <c r="AF47" s="468"/>
      <c r="AG47" s="468"/>
      <c r="AH47" s="468"/>
      <c r="AI47" s="448">
        <v>0</v>
      </c>
      <c r="AJ47" s="468"/>
      <c r="AK47" s="468"/>
      <c r="AL47" s="468"/>
      <c r="AM47" s="468"/>
      <c r="AN47" s="468"/>
      <c r="AO47" s="468"/>
      <c r="AP47" s="468"/>
      <c r="AQ47" s="468"/>
      <c r="AR47" s="468"/>
      <c r="AS47" s="468"/>
      <c r="AT47" s="472"/>
      <c r="AU47" s="451"/>
      <c r="AW47" s="331" t="s">
        <v>450</v>
      </c>
      <c r="AY47" s="339">
        <f t="shared" si="1"/>
        <v>0</v>
      </c>
      <c r="AZ47" s="340" t="str">
        <f t="shared" si="2"/>
        <v>-</v>
      </c>
    </row>
    <row r="48" spans="2:52" s="1" customFormat="1" ht="26.4" x14ac:dyDescent="0.3">
      <c r="B48" s="271" t="s">
        <v>163</v>
      </c>
      <c r="C48" s="357" t="s">
        <v>164</v>
      </c>
      <c r="D48" s="446">
        <f>'Forma 2'!$D$43</f>
        <v>232210.81</v>
      </c>
      <c r="E48" s="461">
        <f t="shared" ref="E48:AU48" si="27">SUM(E49:E51)</f>
        <v>18.14</v>
      </c>
      <c r="F48" s="462">
        <f t="shared" si="27"/>
        <v>0</v>
      </c>
      <c r="G48" s="462">
        <f t="shared" si="27"/>
        <v>0</v>
      </c>
      <c r="H48" s="462">
        <f t="shared" si="27"/>
        <v>0</v>
      </c>
      <c r="I48" s="462">
        <f t="shared" si="27"/>
        <v>0</v>
      </c>
      <c r="J48" s="463">
        <f t="shared" si="27"/>
        <v>578.61</v>
      </c>
      <c r="K48" s="462">
        <f t="shared" si="27"/>
        <v>0</v>
      </c>
      <c r="L48" s="462">
        <f t="shared" si="27"/>
        <v>0</v>
      </c>
      <c r="M48" s="462">
        <f t="shared" si="27"/>
        <v>0</v>
      </c>
      <c r="N48" s="463">
        <f t="shared" si="27"/>
        <v>228526.31</v>
      </c>
      <c r="O48" s="462">
        <f t="shared" si="27"/>
        <v>0</v>
      </c>
      <c r="P48" s="462">
        <f t="shared" si="27"/>
        <v>0</v>
      </c>
      <c r="Q48" s="462">
        <f t="shared" si="27"/>
        <v>0</v>
      </c>
      <c r="R48" s="462">
        <f t="shared" si="27"/>
        <v>0</v>
      </c>
      <c r="S48" s="462">
        <f t="shared" si="27"/>
        <v>0</v>
      </c>
      <c r="T48" s="462">
        <f t="shared" si="27"/>
        <v>0</v>
      </c>
      <c r="U48" s="462">
        <f t="shared" si="27"/>
        <v>0</v>
      </c>
      <c r="V48" s="462">
        <f t="shared" si="27"/>
        <v>0</v>
      </c>
      <c r="W48" s="462">
        <f t="shared" si="27"/>
        <v>0</v>
      </c>
      <c r="X48" s="462">
        <f t="shared" si="27"/>
        <v>0</v>
      </c>
      <c r="Y48" s="462">
        <f t="shared" si="27"/>
        <v>0</v>
      </c>
      <c r="Z48" s="791">
        <f t="shared" si="27"/>
        <v>0</v>
      </c>
      <c r="AA48" s="462">
        <f t="shared" si="27"/>
        <v>0</v>
      </c>
      <c r="AB48" s="464">
        <f t="shared" si="27"/>
        <v>3087.75</v>
      </c>
      <c r="AC48" s="461">
        <f t="shared" si="27"/>
        <v>18.14</v>
      </c>
      <c r="AD48" s="462">
        <f t="shared" si="27"/>
        <v>0</v>
      </c>
      <c r="AE48" s="462">
        <f t="shared" si="27"/>
        <v>0</v>
      </c>
      <c r="AF48" s="462">
        <f t="shared" si="27"/>
        <v>0</v>
      </c>
      <c r="AG48" s="462">
        <f t="shared" si="27"/>
        <v>0</v>
      </c>
      <c r="AH48" s="463">
        <f t="shared" si="27"/>
        <v>578.61</v>
      </c>
      <c r="AI48" s="462">
        <f t="shared" si="27"/>
        <v>0</v>
      </c>
      <c r="AJ48" s="462">
        <f t="shared" si="27"/>
        <v>0</v>
      </c>
      <c r="AK48" s="462">
        <f t="shared" si="27"/>
        <v>0</v>
      </c>
      <c r="AL48" s="463">
        <f t="shared" si="27"/>
        <v>228526.31</v>
      </c>
      <c r="AM48" s="462">
        <f t="shared" si="27"/>
        <v>0</v>
      </c>
      <c r="AN48" s="462">
        <f t="shared" si="27"/>
        <v>0</v>
      </c>
      <c r="AO48" s="462">
        <f t="shared" si="27"/>
        <v>0</v>
      </c>
      <c r="AP48" s="462">
        <f t="shared" si="27"/>
        <v>0</v>
      </c>
      <c r="AQ48" s="462">
        <f t="shared" si="27"/>
        <v>0</v>
      </c>
      <c r="AR48" s="462">
        <f t="shared" si="27"/>
        <v>0</v>
      </c>
      <c r="AS48" s="462">
        <f t="shared" si="27"/>
        <v>0</v>
      </c>
      <c r="AT48" s="465">
        <f t="shared" si="27"/>
        <v>0</v>
      </c>
      <c r="AU48" s="466">
        <f t="shared" si="27"/>
        <v>0</v>
      </c>
      <c r="AW48" s="331" t="s">
        <v>450</v>
      </c>
      <c r="AY48" s="339">
        <f t="shared" si="1"/>
        <v>0</v>
      </c>
      <c r="AZ48" s="340" t="str">
        <f t="shared" si="2"/>
        <v>-</v>
      </c>
    </row>
    <row r="49" spans="2:52" s="1" customFormat="1" ht="14.4" x14ac:dyDescent="0.3">
      <c r="B49" s="260" t="s">
        <v>165</v>
      </c>
      <c r="C49" s="358" t="s">
        <v>166</v>
      </c>
      <c r="D49" s="446">
        <f>'Forma 2'!$D$44</f>
        <v>232210.81</v>
      </c>
      <c r="E49" s="459">
        <f t="shared" ref="E49:N51" si="28">SUM(AC49)</f>
        <v>18.14</v>
      </c>
      <c r="F49" s="448">
        <f t="shared" si="28"/>
        <v>0</v>
      </c>
      <c r="G49" s="448">
        <f t="shared" si="28"/>
        <v>0</v>
      </c>
      <c r="H49" s="448">
        <f t="shared" si="28"/>
        <v>0</v>
      </c>
      <c r="I49" s="448">
        <f t="shared" si="28"/>
        <v>0</v>
      </c>
      <c r="J49" s="467">
        <f t="shared" si="28"/>
        <v>578.61</v>
      </c>
      <c r="K49" s="448">
        <f t="shared" si="28"/>
        <v>0</v>
      </c>
      <c r="L49" s="448">
        <f t="shared" si="28"/>
        <v>0</v>
      </c>
      <c r="M49" s="448">
        <f t="shared" si="28"/>
        <v>0</v>
      </c>
      <c r="N49" s="467">
        <f t="shared" si="28"/>
        <v>228526.31</v>
      </c>
      <c r="O49" s="448">
        <f t="shared" ref="O49:V51" si="29">SUM(AM49)</f>
        <v>0</v>
      </c>
      <c r="P49" s="448">
        <f t="shared" si="29"/>
        <v>0</v>
      </c>
      <c r="Q49" s="448">
        <f t="shared" si="29"/>
        <v>0</v>
      </c>
      <c r="R49" s="448">
        <f t="shared" si="29"/>
        <v>0</v>
      </c>
      <c r="S49" s="448">
        <f t="shared" si="29"/>
        <v>0</v>
      </c>
      <c r="T49" s="448">
        <f t="shared" si="29"/>
        <v>0</v>
      </c>
      <c r="U49" s="448">
        <f t="shared" si="29"/>
        <v>0</v>
      </c>
      <c r="V49" s="448">
        <f t="shared" si="29"/>
        <v>0</v>
      </c>
      <c r="W49" s="468"/>
      <c r="X49" s="468"/>
      <c r="Y49" s="468"/>
      <c r="Z49" s="783"/>
      <c r="AA49" s="468"/>
      <c r="AB49" s="470">
        <v>3087.75</v>
      </c>
      <c r="AC49" s="471">
        <v>18.14</v>
      </c>
      <c r="AD49" s="468"/>
      <c r="AE49" s="468"/>
      <c r="AF49" s="468"/>
      <c r="AG49" s="468"/>
      <c r="AH49" s="469">
        <v>578.61</v>
      </c>
      <c r="AI49" s="448">
        <v>0</v>
      </c>
      <c r="AJ49" s="468"/>
      <c r="AK49" s="468"/>
      <c r="AL49" s="469">
        <v>228526.31</v>
      </c>
      <c r="AM49" s="468"/>
      <c r="AN49" s="468"/>
      <c r="AO49" s="468"/>
      <c r="AP49" s="468"/>
      <c r="AQ49" s="468"/>
      <c r="AR49" s="468"/>
      <c r="AS49" s="468"/>
      <c r="AT49" s="472"/>
      <c r="AU49" s="451"/>
      <c r="AW49" s="331" t="s">
        <v>450</v>
      </c>
      <c r="AY49" s="339">
        <f t="shared" si="1"/>
        <v>0</v>
      </c>
      <c r="AZ49" s="340" t="str">
        <f t="shared" si="2"/>
        <v>-</v>
      </c>
    </row>
    <row r="50" spans="2:52" s="1" customFormat="1" ht="14.4" x14ac:dyDescent="0.3">
      <c r="B50" s="260" t="s">
        <v>167</v>
      </c>
      <c r="C50" s="358" t="s">
        <v>168</v>
      </c>
      <c r="D50" s="446">
        <f>'Forma 2'!$D$45</f>
        <v>0</v>
      </c>
      <c r="E50" s="447">
        <f t="shared" si="28"/>
        <v>0</v>
      </c>
      <c r="F50" s="448">
        <f t="shared" si="28"/>
        <v>0</v>
      </c>
      <c r="G50" s="448">
        <f t="shared" si="28"/>
        <v>0</v>
      </c>
      <c r="H50" s="448">
        <f t="shared" si="28"/>
        <v>0</v>
      </c>
      <c r="I50" s="448">
        <f t="shared" si="28"/>
        <v>0</v>
      </c>
      <c r="J50" s="448">
        <f t="shared" si="28"/>
        <v>0</v>
      </c>
      <c r="K50" s="448">
        <f t="shared" si="28"/>
        <v>0</v>
      </c>
      <c r="L50" s="448">
        <f t="shared" si="28"/>
        <v>0</v>
      </c>
      <c r="M50" s="448">
        <f t="shared" si="28"/>
        <v>0</v>
      </c>
      <c r="N50" s="448">
        <f t="shared" si="28"/>
        <v>0</v>
      </c>
      <c r="O50" s="448">
        <f t="shared" si="29"/>
        <v>0</v>
      </c>
      <c r="P50" s="448">
        <f t="shared" si="29"/>
        <v>0</v>
      </c>
      <c r="Q50" s="448">
        <f t="shared" si="29"/>
        <v>0</v>
      </c>
      <c r="R50" s="448">
        <f t="shared" si="29"/>
        <v>0</v>
      </c>
      <c r="S50" s="448">
        <f t="shared" si="29"/>
        <v>0</v>
      </c>
      <c r="T50" s="448">
        <f t="shared" si="29"/>
        <v>0</v>
      </c>
      <c r="U50" s="448">
        <f t="shared" si="29"/>
        <v>0</v>
      </c>
      <c r="V50" s="448">
        <f t="shared" si="29"/>
        <v>0</v>
      </c>
      <c r="W50" s="468"/>
      <c r="X50" s="468"/>
      <c r="Y50" s="468"/>
      <c r="Z50" s="783"/>
      <c r="AA50" s="468"/>
      <c r="AB50" s="473"/>
      <c r="AC50" s="474"/>
      <c r="AD50" s="468"/>
      <c r="AE50" s="468"/>
      <c r="AF50" s="468"/>
      <c r="AG50" s="468"/>
      <c r="AH50" s="468"/>
      <c r="AI50" s="448">
        <v>0</v>
      </c>
      <c r="AJ50" s="468"/>
      <c r="AK50" s="468"/>
      <c r="AL50" s="468"/>
      <c r="AM50" s="468"/>
      <c r="AN50" s="468"/>
      <c r="AO50" s="468"/>
      <c r="AP50" s="468"/>
      <c r="AQ50" s="468"/>
      <c r="AR50" s="468"/>
      <c r="AS50" s="468"/>
      <c r="AT50" s="472"/>
      <c r="AU50" s="451"/>
      <c r="AW50" s="331"/>
      <c r="AY50" s="339">
        <f t="shared" ref="AY50:AY81" si="30">D50-SUM(E50:AB50)</f>
        <v>0</v>
      </c>
      <c r="AZ50" s="340" t="str">
        <f t="shared" ref="AZ50:AZ81" si="31">IF(AY50&gt;0.5,"Prašome paskirstyti likusias sąnaudas",IF(AY50&lt;-0.5,"Paskirstėte daugiau sąnaudų negu yra priskirta šiam pogrupiui","-"))</f>
        <v>-</v>
      </c>
    </row>
    <row r="51" spans="2:52" s="1" customFormat="1" ht="14.4" x14ac:dyDescent="0.3">
      <c r="B51" s="260" t="s">
        <v>169</v>
      </c>
      <c r="C51" s="358" t="s">
        <v>170</v>
      </c>
      <c r="D51" s="446">
        <f>'Forma 2'!$D$46</f>
        <v>0</v>
      </c>
      <c r="E51" s="447">
        <f t="shared" si="28"/>
        <v>0</v>
      </c>
      <c r="F51" s="448">
        <f t="shared" si="28"/>
        <v>0</v>
      </c>
      <c r="G51" s="448">
        <f t="shared" si="28"/>
        <v>0</v>
      </c>
      <c r="H51" s="448">
        <f t="shared" si="28"/>
        <v>0</v>
      </c>
      <c r="I51" s="448">
        <f t="shared" si="28"/>
        <v>0</v>
      </c>
      <c r="J51" s="448">
        <f t="shared" si="28"/>
        <v>0</v>
      </c>
      <c r="K51" s="448">
        <f t="shared" si="28"/>
        <v>0</v>
      </c>
      <c r="L51" s="448">
        <f t="shared" si="28"/>
        <v>0</v>
      </c>
      <c r="M51" s="448">
        <f t="shared" si="28"/>
        <v>0</v>
      </c>
      <c r="N51" s="448">
        <f t="shared" si="28"/>
        <v>0</v>
      </c>
      <c r="O51" s="448">
        <f t="shared" si="29"/>
        <v>0</v>
      </c>
      <c r="P51" s="448">
        <f t="shared" si="29"/>
        <v>0</v>
      </c>
      <c r="Q51" s="448">
        <f t="shared" si="29"/>
        <v>0</v>
      </c>
      <c r="R51" s="448">
        <f t="shared" si="29"/>
        <v>0</v>
      </c>
      <c r="S51" s="448">
        <f t="shared" si="29"/>
        <v>0</v>
      </c>
      <c r="T51" s="448">
        <f t="shared" si="29"/>
        <v>0</v>
      </c>
      <c r="U51" s="448">
        <f t="shared" si="29"/>
        <v>0</v>
      </c>
      <c r="V51" s="448">
        <f t="shared" si="29"/>
        <v>0</v>
      </c>
      <c r="W51" s="468"/>
      <c r="X51" s="468"/>
      <c r="Y51" s="468"/>
      <c r="Z51" s="783"/>
      <c r="AA51" s="468"/>
      <c r="AB51" s="473"/>
      <c r="AC51" s="474"/>
      <c r="AD51" s="468"/>
      <c r="AE51" s="468"/>
      <c r="AF51" s="468"/>
      <c r="AG51" s="468"/>
      <c r="AH51" s="468"/>
      <c r="AI51" s="448">
        <v>0</v>
      </c>
      <c r="AJ51" s="468"/>
      <c r="AK51" s="468"/>
      <c r="AL51" s="468"/>
      <c r="AM51" s="468"/>
      <c r="AN51" s="468"/>
      <c r="AO51" s="468"/>
      <c r="AP51" s="468"/>
      <c r="AQ51" s="468"/>
      <c r="AR51" s="468"/>
      <c r="AS51" s="468"/>
      <c r="AT51" s="472"/>
      <c r="AU51" s="451"/>
      <c r="AW51" s="331" t="s">
        <v>450</v>
      </c>
      <c r="AY51" s="339">
        <f t="shared" si="30"/>
        <v>0</v>
      </c>
      <c r="AZ51" s="340" t="str">
        <f t="shared" si="31"/>
        <v>-</v>
      </c>
    </row>
    <row r="52" spans="2:52" s="1" customFormat="1" ht="14.4" x14ac:dyDescent="0.3">
      <c r="B52" s="271" t="s">
        <v>171</v>
      </c>
      <c r="C52" s="357" t="s">
        <v>172</v>
      </c>
      <c r="D52" s="446">
        <f>'Forma 2'!$D$47</f>
        <v>3400</v>
      </c>
      <c r="E52" s="475">
        <f t="shared" ref="E52:AU52" si="32">SUM(E53:E55)</f>
        <v>0</v>
      </c>
      <c r="F52" s="462">
        <f t="shared" si="32"/>
        <v>0</v>
      </c>
      <c r="G52" s="462">
        <f t="shared" si="32"/>
        <v>0</v>
      </c>
      <c r="H52" s="462">
        <f t="shared" si="32"/>
        <v>0</v>
      </c>
      <c r="I52" s="462">
        <f t="shared" si="32"/>
        <v>0</v>
      </c>
      <c r="J52" s="462">
        <f t="shared" si="32"/>
        <v>0</v>
      </c>
      <c r="K52" s="462">
        <f t="shared" si="32"/>
        <v>0</v>
      </c>
      <c r="L52" s="462">
        <f t="shared" si="32"/>
        <v>0</v>
      </c>
      <c r="M52" s="462">
        <f t="shared" si="32"/>
        <v>0</v>
      </c>
      <c r="N52" s="462">
        <f t="shared" si="32"/>
        <v>0</v>
      </c>
      <c r="O52" s="462">
        <f t="shared" si="32"/>
        <v>0</v>
      </c>
      <c r="P52" s="462">
        <f t="shared" si="32"/>
        <v>0</v>
      </c>
      <c r="Q52" s="462">
        <f t="shared" si="32"/>
        <v>0</v>
      </c>
      <c r="R52" s="462">
        <f t="shared" si="32"/>
        <v>0</v>
      </c>
      <c r="S52" s="462">
        <f t="shared" si="32"/>
        <v>0</v>
      </c>
      <c r="T52" s="462">
        <f t="shared" si="32"/>
        <v>0</v>
      </c>
      <c r="U52" s="462">
        <f t="shared" si="32"/>
        <v>0</v>
      </c>
      <c r="V52" s="463">
        <f t="shared" si="32"/>
        <v>3400</v>
      </c>
      <c r="W52" s="462">
        <f t="shared" si="32"/>
        <v>0</v>
      </c>
      <c r="X52" s="462">
        <f t="shared" si="32"/>
        <v>0</v>
      </c>
      <c r="Y52" s="462">
        <f t="shared" si="32"/>
        <v>0</v>
      </c>
      <c r="Z52" s="791">
        <f t="shared" si="32"/>
        <v>0</v>
      </c>
      <c r="AA52" s="462">
        <f t="shared" si="32"/>
        <v>0</v>
      </c>
      <c r="AB52" s="466">
        <f t="shared" si="32"/>
        <v>0</v>
      </c>
      <c r="AC52" s="475">
        <f t="shared" si="32"/>
        <v>0</v>
      </c>
      <c r="AD52" s="462">
        <f t="shared" si="32"/>
        <v>0</v>
      </c>
      <c r="AE52" s="462">
        <f t="shared" si="32"/>
        <v>0</v>
      </c>
      <c r="AF52" s="462">
        <f t="shared" si="32"/>
        <v>0</v>
      </c>
      <c r="AG52" s="462">
        <f t="shared" si="32"/>
        <v>0</v>
      </c>
      <c r="AH52" s="462">
        <f t="shared" si="32"/>
        <v>0</v>
      </c>
      <c r="AI52" s="462">
        <f t="shared" si="32"/>
        <v>0</v>
      </c>
      <c r="AJ52" s="462">
        <f t="shared" si="32"/>
        <v>0</v>
      </c>
      <c r="AK52" s="462">
        <f t="shared" si="32"/>
        <v>0</v>
      </c>
      <c r="AL52" s="462">
        <f t="shared" si="32"/>
        <v>0</v>
      </c>
      <c r="AM52" s="462">
        <f t="shared" si="32"/>
        <v>0</v>
      </c>
      <c r="AN52" s="462">
        <f t="shared" si="32"/>
        <v>0</v>
      </c>
      <c r="AO52" s="462">
        <f t="shared" si="32"/>
        <v>0</v>
      </c>
      <c r="AP52" s="462">
        <f t="shared" si="32"/>
        <v>0</v>
      </c>
      <c r="AQ52" s="462">
        <f t="shared" si="32"/>
        <v>0</v>
      </c>
      <c r="AR52" s="462">
        <f t="shared" si="32"/>
        <v>0</v>
      </c>
      <c r="AS52" s="462">
        <f t="shared" si="32"/>
        <v>0</v>
      </c>
      <c r="AT52" s="476">
        <f t="shared" si="32"/>
        <v>3400</v>
      </c>
      <c r="AU52" s="466">
        <f t="shared" si="32"/>
        <v>0</v>
      </c>
      <c r="AW52" s="331" t="s">
        <v>450</v>
      </c>
      <c r="AY52" s="339">
        <f t="shared" si="30"/>
        <v>0</v>
      </c>
      <c r="AZ52" s="340" t="str">
        <f t="shared" si="31"/>
        <v>-</v>
      </c>
    </row>
    <row r="53" spans="2:52" s="1" customFormat="1" ht="14.4" x14ac:dyDescent="0.3">
      <c r="B53" s="260" t="s">
        <v>173</v>
      </c>
      <c r="C53" s="358" t="s">
        <v>174</v>
      </c>
      <c r="D53" s="446">
        <f>'Forma 2'!$D$48</f>
        <v>0</v>
      </c>
      <c r="E53" s="447">
        <f t="shared" ref="E53:N55" si="33">SUM(AC53)</f>
        <v>0</v>
      </c>
      <c r="F53" s="448">
        <f t="shared" si="33"/>
        <v>0</v>
      </c>
      <c r="G53" s="448">
        <f t="shared" si="33"/>
        <v>0</v>
      </c>
      <c r="H53" s="448">
        <f t="shared" si="33"/>
        <v>0</v>
      </c>
      <c r="I53" s="448">
        <f t="shared" si="33"/>
        <v>0</v>
      </c>
      <c r="J53" s="448">
        <f t="shared" si="33"/>
        <v>0</v>
      </c>
      <c r="K53" s="448">
        <f t="shared" si="33"/>
        <v>0</v>
      </c>
      <c r="L53" s="448">
        <f t="shared" si="33"/>
        <v>0</v>
      </c>
      <c r="M53" s="448">
        <f t="shared" si="33"/>
        <v>0</v>
      </c>
      <c r="N53" s="448">
        <f t="shared" si="33"/>
        <v>0</v>
      </c>
      <c r="O53" s="448">
        <f t="shared" ref="O53:V55" si="34">SUM(AM53)</f>
        <v>0</v>
      </c>
      <c r="P53" s="448">
        <f t="shared" si="34"/>
        <v>0</v>
      </c>
      <c r="Q53" s="448">
        <f t="shared" si="34"/>
        <v>0</v>
      </c>
      <c r="R53" s="448">
        <f t="shared" si="34"/>
        <v>0</v>
      </c>
      <c r="S53" s="448">
        <f t="shared" si="34"/>
        <v>0</v>
      </c>
      <c r="T53" s="448">
        <f t="shared" si="34"/>
        <v>0</v>
      </c>
      <c r="U53" s="448">
        <f t="shared" si="34"/>
        <v>0</v>
      </c>
      <c r="V53" s="448">
        <f t="shared" si="34"/>
        <v>0</v>
      </c>
      <c r="W53" s="468"/>
      <c r="X53" s="468"/>
      <c r="Y53" s="468"/>
      <c r="Z53" s="783"/>
      <c r="AA53" s="468"/>
      <c r="AB53" s="473"/>
      <c r="AC53" s="474"/>
      <c r="AD53" s="468"/>
      <c r="AE53" s="468"/>
      <c r="AF53" s="468"/>
      <c r="AG53" s="468"/>
      <c r="AH53" s="468"/>
      <c r="AI53" s="448">
        <v>0</v>
      </c>
      <c r="AJ53" s="468"/>
      <c r="AK53" s="468"/>
      <c r="AL53" s="468"/>
      <c r="AM53" s="468"/>
      <c r="AN53" s="468"/>
      <c r="AO53" s="468"/>
      <c r="AP53" s="468"/>
      <c r="AQ53" s="468"/>
      <c r="AR53" s="468"/>
      <c r="AS53" s="468"/>
      <c r="AT53" s="472"/>
      <c r="AU53" s="451"/>
      <c r="AW53" s="331" t="s">
        <v>450</v>
      </c>
      <c r="AY53" s="339">
        <f t="shared" si="30"/>
        <v>0</v>
      </c>
      <c r="AZ53" s="340" t="str">
        <f t="shared" si="31"/>
        <v>-</v>
      </c>
    </row>
    <row r="54" spans="2:52" s="1" customFormat="1" ht="14.4" x14ac:dyDescent="0.3">
      <c r="B54" s="260" t="s">
        <v>175</v>
      </c>
      <c r="C54" s="358" t="s">
        <v>176</v>
      </c>
      <c r="D54" s="446">
        <f>'Forma 2'!$D$49</f>
        <v>3400</v>
      </c>
      <c r="E54" s="447">
        <f t="shared" si="33"/>
        <v>0</v>
      </c>
      <c r="F54" s="448">
        <f t="shared" si="33"/>
        <v>0</v>
      </c>
      <c r="G54" s="448">
        <f t="shared" si="33"/>
        <v>0</v>
      </c>
      <c r="H54" s="448">
        <f t="shared" si="33"/>
        <v>0</v>
      </c>
      <c r="I54" s="448">
        <f t="shared" si="33"/>
        <v>0</v>
      </c>
      <c r="J54" s="448">
        <f t="shared" si="33"/>
        <v>0</v>
      </c>
      <c r="K54" s="448">
        <f t="shared" si="33"/>
        <v>0</v>
      </c>
      <c r="L54" s="448">
        <f t="shared" si="33"/>
        <v>0</v>
      </c>
      <c r="M54" s="448">
        <f t="shared" si="33"/>
        <v>0</v>
      </c>
      <c r="N54" s="448">
        <f t="shared" si="33"/>
        <v>0</v>
      </c>
      <c r="O54" s="448">
        <f t="shared" si="34"/>
        <v>0</v>
      </c>
      <c r="P54" s="448">
        <f t="shared" si="34"/>
        <v>0</v>
      </c>
      <c r="Q54" s="448">
        <f t="shared" si="34"/>
        <v>0</v>
      </c>
      <c r="R54" s="448">
        <f t="shared" si="34"/>
        <v>0</v>
      </c>
      <c r="S54" s="448">
        <f t="shared" si="34"/>
        <v>0</v>
      </c>
      <c r="T54" s="448">
        <f t="shared" si="34"/>
        <v>0</v>
      </c>
      <c r="U54" s="448">
        <f t="shared" si="34"/>
        <v>0</v>
      </c>
      <c r="V54" s="467">
        <f t="shared" si="34"/>
        <v>3400</v>
      </c>
      <c r="W54" s="468"/>
      <c r="X54" s="468"/>
      <c r="Y54" s="468"/>
      <c r="Z54" s="783"/>
      <c r="AA54" s="468"/>
      <c r="AB54" s="473"/>
      <c r="AC54" s="474"/>
      <c r="AD54" s="468"/>
      <c r="AE54" s="468"/>
      <c r="AF54" s="468"/>
      <c r="AG54" s="468"/>
      <c r="AH54" s="468"/>
      <c r="AI54" s="448">
        <v>0</v>
      </c>
      <c r="AJ54" s="468"/>
      <c r="AK54" s="468"/>
      <c r="AL54" s="468"/>
      <c r="AM54" s="468"/>
      <c r="AN54" s="468"/>
      <c r="AO54" s="468"/>
      <c r="AP54" s="468"/>
      <c r="AQ54" s="468"/>
      <c r="AR54" s="468"/>
      <c r="AS54" s="468"/>
      <c r="AT54" s="477">
        <v>3400</v>
      </c>
      <c r="AU54" s="451"/>
      <c r="AW54" s="331" t="s">
        <v>450</v>
      </c>
      <c r="AY54" s="339">
        <f t="shared" si="30"/>
        <v>0</v>
      </c>
      <c r="AZ54" s="340" t="str">
        <f t="shared" si="31"/>
        <v>-</v>
      </c>
    </row>
    <row r="55" spans="2:52" s="1" customFormat="1" ht="14.4" x14ac:dyDescent="0.3">
      <c r="B55" s="260" t="s">
        <v>177</v>
      </c>
      <c r="C55" s="358" t="s">
        <v>142</v>
      </c>
      <c r="D55" s="446">
        <f>'Forma 2'!$D$50</f>
        <v>0</v>
      </c>
      <c r="E55" s="447">
        <f t="shared" si="33"/>
        <v>0</v>
      </c>
      <c r="F55" s="448">
        <f t="shared" si="33"/>
        <v>0</v>
      </c>
      <c r="G55" s="448">
        <f t="shared" si="33"/>
        <v>0</v>
      </c>
      <c r="H55" s="448">
        <f t="shared" si="33"/>
        <v>0</v>
      </c>
      <c r="I55" s="448">
        <f t="shared" si="33"/>
        <v>0</v>
      </c>
      <c r="J55" s="448">
        <f t="shared" si="33"/>
        <v>0</v>
      </c>
      <c r="K55" s="448">
        <f t="shared" si="33"/>
        <v>0</v>
      </c>
      <c r="L55" s="448">
        <f t="shared" si="33"/>
        <v>0</v>
      </c>
      <c r="M55" s="448">
        <f t="shared" si="33"/>
        <v>0</v>
      </c>
      <c r="N55" s="448">
        <f t="shared" si="33"/>
        <v>0</v>
      </c>
      <c r="O55" s="448">
        <f t="shared" si="34"/>
        <v>0</v>
      </c>
      <c r="P55" s="448">
        <f t="shared" si="34"/>
        <v>0</v>
      </c>
      <c r="Q55" s="448">
        <f t="shared" si="34"/>
        <v>0</v>
      </c>
      <c r="R55" s="448">
        <f t="shared" si="34"/>
        <v>0</v>
      </c>
      <c r="S55" s="448">
        <f t="shared" si="34"/>
        <v>0</v>
      </c>
      <c r="T55" s="448">
        <f t="shared" si="34"/>
        <v>0</v>
      </c>
      <c r="U55" s="448">
        <f t="shared" si="34"/>
        <v>0</v>
      </c>
      <c r="V55" s="448">
        <f t="shared" si="34"/>
        <v>0</v>
      </c>
      <c r="W55" s="468"/>
      <c r="X55" s="468"/>
      <c r="Y55" s="468"/>
      <c r="Z55" s="783"/>
      <c r="AA55" s="468"/>
      <c r="AB55" s="473"/>
      <c r="AC55" s="474"/>
      <c r="AD55" s="468"/>
      <c r="AE55" s="468"/>
      <c r="AF55" s="468"/>
      <c r="AG55" s="468"/>
      <c r="AH55" s="468"/>
      <c r="AI55" s="448">
        <v>0</v>
      </c>
      <c r="AJ55" s="468"/>
      <c r="AK55" s="468"/>
      <c r="AL55" s="468"/>
      <c r="AM55" s="468"/>
      <c r="AN55" s="468"/>
      <c r="AO55" s="468"/>
      <c r="AP55" s="468"/>
      <c r="AQ55" s="468"/>
      <c r="AR55" s="468"/>
      <c r="AS55" s="468"/>
      <c r="AT55" s="472"/>
      <c r="AU55" s="451"/>
      <c r="AW55" s="331" t="s">
        <v>450</v>
      </c>
      <c r="AY55" s="339">
        <f t="shared" si="30"/>
        <v>0</v>
      </c>
      <c r="AZ55" s="340" t="str">
        <f t="shared" si="31"/>
        <v>-</v>
      </c>
    </row>
    <row r="56" spans="2:52" s="1" customFormat="1" ht="14.4" x14ac:dyDescent="0.3">
      <c r="B56" s="286" t="s">
        <v>178</v>
      </c>
      <c r="C56" s="357" t="s">
        <v>179</v>
      </c>
      <c r="D56" s="446">
        <f>'Forma 2'!$D$51</f>
        <v>15372.19</v>
      </c>
      <c r="E56" s="461">
        <f t="shared" ref="E56:AU56" si="35">SUM(E57:E63)</f>
        <v>14964.359999999999</v>
      </c>
      <c r="F56" s="462">
        <f t="shared" si="35"/>
        <v>0</v>
      </c>
      <c r="G56" s="462">
        <f t="shared" si="35"/>
        <v>0</v>
      </c>
      <c r="H56" s="462">
        <f t="shared" si="35"/>
        <v>0</v>
      </c>
      <c r="I56" s="462">
        <f t="shared" si="35"/>
        <v>0</v>
      </c>
      <c r="J56" s="462">
        <f t="shared" si="35"/>
        <v>0</v>
      </c>
      <c r="K56" s="462">
        <f t="shared" si="35"/>
        <v>0</v>
      </c>
      <c r="L56" s="462">
        <f t="shared" si="35"/>
        <v>0</v>
      </c>
      <c r="M56" s="462">
        <f t="shared" si="35"/>
        <v>0</v>
      </c>
      <c r="N56" s="462">
        <f t="shared" si="35"/>
        <v>0</v>
      </c>
      <c r="O56" s="462">
        <f t="shared" si="35"/>
        <v>0</v>
      </c>
      <c r="P56" s="462">
        <f t="shared" si="35"/>
        <v>0</v>
      </c>
      <c r="Q56" s="462">
        <f t="shared" si="35"/>
        <v>0</v>
      </c>
      <c r="R56" s="462">
        <f t="shared" si="35"/>
        <v>0</v>
      </c>
      <c r="S56" s="462">
        <f t="shared" si="35"/>
        <v>0</v>
      </c>
      <c r="T56" s="462">
        <f t="shared" si="35"/>
        <v>0</v>
      </c>
      <c r="U56" s="462">
        <f t="shared" si="35"/>
        <v>0</v>
      </c>
      <c r="V56" s="462">
        <f t="shared" si="35"/>
        <v>0</v>
      </c>
      <c r="W56" s="462">
        <f t="shared" si="35"/>
        <v>0</v>
      </c>
      <c r="X56" s="462">
        <f t="shared" si="35"/>
        <v>0</v>
      </c>
      <c r="Y56" s="462">
        <f t="shared" si="35"/>
        <v>0</v>
      </c>
      <c r="Z56" s="792">
        <f t="shared" si="35"/>
        <v>407.83</v>
      </c>
      <c r="AA56" s="462">
        <f t="shared" si="35"/>
        <v>0</v>
      </c>
      <c r="AB56" s="466">
        <f t="shared" si="35"/>
        <v>0</v>
      </c>
      <c r="AC56" s="461">
        <f t="shared" si="35"/>
        <v>14964.359999999999</v>
      </c>
      <c r="AD56" s="462">
        <f t="shared" si="35"/>
        <v>0</v>
      </c>
      <c r="AE56" s="462">
        <f t="shared" si="35"/>
        <v>0</v>
      </c>
      <c r="AF56" s="462">
        <f t="shared" si="35"/>
        <v>0</v>
      </c>
      <c r="AG56" s="462">
        <f t="shared" si="35"/>
        <v>0</v>
      </c>
      <c r="AH56" s="462">
        <f t="shared" si="35"/>
        <v>0</v>
      </c>
      <c r="AI56" s="462">
        <f t="shared" si="35"/>
        <v>0</v>
      </c>
      <c r="AJ56" s="462">
        <f t="shared" si="35"/>
        <v>0</v>
      </c>
      <c r="AK56" s="462">
        <f t="shared" si="35"/>
        <v>0</v>
      </c>
      <c r="AL56" s="462">
        <f t="shared" si="35"/>
        <v>0</v>
      </c>
      <c r="AM56" s="462">
        <f t="shared" si="35"/>
        <v>0</v>
      </c>
      <c r="AN56" s="462">
        <f t="shared" si="35"/>
        <v>0</v>
      </c>
      <c r="AO56" s="462">
        <f t="shared" si="35"/>
        <v>0</v>
      </c>
      <c r="AP56" s="462">
        <f t="shared" si="35"/>
        <v>0</v>
      </c>
      <c r="AQ56" s="462">
        <f t="shared" si="35"/>
        <v>0</v>
      </c>
      <c r="AR56" s="462">
        <f t="shared" si="35"/>
        <v>0</v>
      </c>
      <c r="AS56" s="462">
        <f t="shared" si="35"/>
        <v>0</v>
      </c>
      <c r="AT56" s="465">
        <f t="shared" si="35"/>
        <v>0</v>
      </c>
      <c r="AU56" s="466">
        <f t="shared" si="35"/>
        <v>0</v>
      </c>
      <c r="AW56" s="331"/>
      <c r="AY56" s="339">
        <f t="shared" si="30"/>
        <v>0</v>
      </c>
      <c r="AZ56" s="340" t="str">
        <f t="shared" si="31"/>
        <v>-</v>
      </c>
    </row>
    <row r="57" spans="2:52" s="1" customFormat="1" ht="14.4" x14ac:dyDescent="0.3">
      <c r="B57" s="287" t="s">
        <v>180</v>
      </c>
      <c r="C57" s="358" t="s">
        <v>181</v>
      </c>
      <c r="D57" s="446">
        <f>'Forma 2'!$D$52</f>
        <v>2270</v>
      </c>
      <c r="E57" s="459">
        <f t="shared" ref="E57:N63" si="36">SUM(AC57)</f>
        <v>2209.5300000000002</v>
      </c>
      <c r="F57" s="448">
        <f t="shared" si="36"/>
        <v>0</v>
      </c>
      <c r="G57" s="448">
        <f t="shared" si="36"/>
        <v>0</v>
      </c>
      <c r="H57" s="448">
        <f t="shared" si="36"/>
        <v>0</v>
      </c>
      <c r="I57" s="448">
        <f t="shared" si="36"/>
        <v>0</v>
      </c>
      <c r="J57" s="448">
        <f t="shared" si="36"/>
        <v>0</v>
      </c>
      <c r="K57" s="448">
        <f t="shared" si="36"/>
        <v>0</v>
      </c>
      <c r="L57" s="448">
        <f t="shared" si="36"/>
        <v>0</v>
      </c>
      <c r="M57" s="448">
        <f t="shared" si="36"/>
        <v>0</v>
      </c>
      <c r="N57" s="448">
        <f t="shared" si="36"/>
        <v>0</v>
      </c>
      <c r="O57" s="448">
        <f t="shared" ref="O57:V63" si="37">SUM(AM57)</f>
        <v>0</v>
      </c>
      <c r="P57" s="448">
        <f t="shared" si="37"/>
        <v>0</v>
      </c>
      <c r="Q57" s="448">
        <f t="shared" si="37"/>
        <v>0</v>
      </c>
      <c r="R57" s="448">
        <f t="shared" si="37"/>
        <v>0</v>
      </c>
      <c r="S57" s="448">
        <f t="shared" si="37"/>
        <v>0</v>
      </c>
      <c r="T57" s="448">
        <f t="shared" si="37"/>
        <v>0</v>
      </c>
      <c r="U57" s="448">
        <f t="shared" si="37"/>
        <v>0</v>
      </c>
      <c r="V57" s="448">
        <f t="shared" si="37"/>
        <v>0</v>
      </c>
      <c r="W57" s="468"/>
      <c r="X57" s="468"/>
      <c r="Y57" s="468"/>
      <c r="Z57" s="782">
        <v>60.47</v>
      </c>
      <c r="AA57" s="468"/>
      <c r="AB57" s="473"/>
      <c r="AC57" s="471">
        <v>2209.5300000000002</v>
      </c>
      <c r="AD57" s="468"/>
      <c r="AE57" s="468"/>
      <c r="AF57" s="468"/>
      <c r="AG57" s="468"/>
      <c r="AH57" s="468"/>
      <c r="AI57" s="448">
        <v>0</v>
      </c>
      <c r="AJ57" s="468"/>
      <c r="AK57" s="468"/>
      <c r="AL57" s="468"/>
      <c r="AM57" s="468"/>
      <c r="AN57" s="468"/>
      <c r="AO57" s="468"/>
      <c r="AP57" s="468"/>
      <c r="AQ57" s="468"/>
      <c r="AR57" s="468"/>
      <c r="AS57" s="468"/>
      <c r="AT57" s="472"/>
      <c r="AU57" s="451"/>
      <c r="AW57" s="331"/>
      <c r="AY57" s="339">
        <f t="shared" si="30"/>
        <v>0</v>
      </c>
      <c r="AZ57" s="340" t="str">
        <f t="shared" si="31"/>
        <v>-</v>
      </c>
    </row>
    <row r="58" spans="2:52" s="1" customFormat="1" ht="14.4" x14ac:dyDescent="0.3">
      <c r="B58" s="287" t="s">
        <v>182</v>
      </c>
      <c r="C58" s="358" t="s">
        <v>183</v>
      </c>
      <c r="D58" s="446">
        <f>'Forma 2'!$D$53</f>
        <v>3345.59</v>
      </c>
      <c r="E58" s="459">
        <f t="shared" si="36"/>
        <v>3258.12</v>
      </c>
      <c r="F58" s="448">
        <f t="shared" si="36"/>
        <v>0</v>
      </c>
      <c r="G58" s="448">
        <f t="shared" si="36"/>
        <v>0</v>
      </c>
      <c r="H58" s="448">
        <f t="shared" si="36"/>
        <v>0</v>
      </c>
      <c r="I58" s="448">
        <f t="shared" si="36"/>
        <v>0</v>
      </c>
      <c r="J58" s="448">
        <f t="shared" si="36"/>
        <v>0</v>
      </c>
      <c r="K58" s="448">
        <f t="shared" si="36"/>
        <v>0</v>
      </c>
      <c r="L58" s="448">
        <f t="shared" si="36"/>
        <v>0</v>
      </c>
      <c r="M58" s="448">
        <f t="shared" si="36"/>
        <v>0</v>
      </c>
      <c r="N58" s="448">
        <f t="shared" si="36"/>
        <v>0</v>
      </c>
      <c r="O58" s="448">
        <f t="shared" si="37"/>
        <v>0</v>
      </c>
      <c r="P58" s="448">
        <f t="shared" si="37"/>
        <v>0</v>
      </c>
      <c r="Q58" s="448">
        <f t="shared" si="37"/>
        <v>0</v>
      </c>
      <c r="R58" s="448">
        <f t="shared" si="37"/>
        <v>0</v>
      </c>
      <c r="S58" s="448">
        <f t="shared" si="37"/>
        <v>0</v>
      </c>
      <c r="T58" s="448">
        <f t="shared" si="37"/>
        <v>0</v>
      </c>
      <c r="U58" s="448">
        <f t="shared" si="37"/>
        <v>0</v>
      </c>
      <c r="V58" s="448">
        <f t="shared" si="37"/>
        <v>0</v>
      </c>
      <c r="W58" s="468"/>
      <c r="X58" s="468"/>
      <c r="Y58" s="468"/>
      <c r="Z58" s="782">
        <v>87.47</v>
      </c>
      <c r="AA58" s="468"/>
      <c r="AB58" s="473"/>
      <c r="AC58" s="471">
        <v>3258.12</v>
      </c>
      <c r="AD58" s="468"/>
      <c r="AE58" s="468"/>
      <c r="AF58" s="468"/>
      <c r="AG58" s="468"/>
      <c r="AH58" s="468"/>
      <c r="AI58" s="448">
        <v>0</v>
      </c>
      <c r="AJ58" s="468"/>
      <c r="AK58" s="468"/>
      <c r="AL58" s="468"/>
      <c r="AM58" s="468"/>
      <c r="AN58" s="468"/>
      <c r="AO58" s="468"/>
      <c r="AP58" s="468"/>
      <c r="AQ58" s="468"/>
      <c r="AR58" s="468"/>
      <c r="AS58" s="468"/>
      <c r="AT58" s="472"/>
      <c r="AU58" s="451"/>
      <c r="AW58" s="331"/>
      <c r="AY58" s="339">
        <f t="shared" si="30"/>
        <v>0</v>
      </c>
      <c r="AZ58" s="340" t="str">
        <f t="shared" si="31"/>
        <v>-</v>
      </c>
    </row>
    <row r="59" spans="2:52" s="1" customFormat="1" ht="14.4" x14ac:dyDescent="0.3">
      <c r="B59" s="287" t="s">
        <v>184</v>
      </c>
      <c r="C59" s="341" t="s">
        <v>185</v>
      </c>
      <c r="D59" s="446">
        <f>'Forma 2'!$D$54</f>
        <v>0</v>
      </c>
      <c r="E59" s="447">
        <f t="shared" si="36"/>
        <v>0</v>
      </c>
      <c r="F59" s="448">
        <f t="shared" si="36"/>
        <v>0</v>
      </c>
      <c r="G59" s="448">
        <f t="shared" si="36"/>
        <v>0</v>
      </c>
      <c r="H59" s="448">
        <f t="shared" si="36"/>
        <v>0</v>
      </c>
      <c r="I59" s="448">
        <f t="shared" si="36"/>
        <v>0</v>
      </c>
      <c r="J59" s="448">
        <f t="shared" si="36"/>
        <v>0</v>
      </c>
      <c r="K59" s="448">
        <f t="shared" si="36"/>
        <v>0</v>
      </c>
      <c r="L59" s="448">
        <f t="shared" si="36"/>
        <v>0</v>
      </c>
      <c r="M59" s="448">
        <f t="shared" si="36"/>
        <v>0</v>
      </c>
      <c r="N59" s="448">
        <f t="shared" si="36"/>
        <v>0</v>
      </c>
      <c r="O59" s="448">
        <f t="shared" si="37"/>
        <v>0</v>
      </c>
      <c r="P59" s="448">
        <f t="shared" si="37"/>
        <v>0</v>
      </c>
      <c r="Q59" s="448">
        <f t="shared" si="37"/>
        <v>0</v>
      </c>
      <c r="R59" s="448">
        <f t="shared" si="37"/>
        <v>0</v>
      </c>
      <c r="S59" s="448">
        <f t="shared" si="37"/>
        <v>0</v>
      </c>
      <c r="T59" s="448">
        <f t="shared" si="37"/>
        <v>0</v>
      </c>
      <c r="U59" s="448">
        <f t="shared" si="37"/>
        <v>0</v>
      </c>
      <c r="V59" s="448">
        <f t="shared" si="37"/>
        <v>0</v>
      </c>
      <c r="W59" s="468"/>
      <c r="X59" s="468"/>
      <c r="Y59" s="468"/>
      <c r="Z59" s="783"/>
      <c r="AA59" s="468"/>
      <c r="AB59" s="473"/>
      <c r="AC59" s="474"/>
      <c r="AD59" s="468"/>
      <c r="AE59" s="468"/>
      <c r="AF59" s="468"/>
      <c r="AG59" s="468"/>
      <c r="AH59" s="468"/>
      <c r="AI59" s="448">
        <v>0</v>
      </c>
      <c r="AJ59" s="468"/>
      <c r="AK59" s="468"/>
      <c r="AL59" s="468"/>
      <c r="AM59" s="468"/>
      <c r="AN59" s="468"/>
      <c r="AO59" s="468"/>
      <c r="AP59" s="468"/>
      <c r="AQ59" s="468"/>
      <c r="AR59" s="468"/>
      <c r="AS59" s="468"/>
      <c r="AT59" s="472"/>
      <c r="AU59" s="451"/>
      <c r="AW59" s="331"/>
      <c r="AY59" s="339">
        <f t="shared" si="30"/>
        <v>0</v>
      </c>
      <c r="AZ59" s="340" t="str">
        <f t="shared" si="31"/>
        <v>-</v>
      </c>
    </row>
    <row r="60" spans="2:52" s="1" customFormat="1" ht="14.4" x14ac:dyDescent="0.3">
      <c r="B60" s="287" t="s">
        <v>186</v>
      </c>
      <c r="C60" s="355" t="s">
        <v>187</v>
      </c>
      <c r="D60" s="446">
        <f>'Forma 2'!$D$55</f>
        <v>9756.6</v>
      </c>
      <c r="E60" s="459">
        <f t="shared" si="36"/>
        <v>9496.7099999999991</v>
      </c>
      <c r="F60" s="448">
        <f t="shared" si="36"/>
        <v>0</v>
      </c>
      <c r="G60" s="448">
        <f t="shared" si="36"/>
        <v>0</v>
      </c>
      <c r="H60" s="448">
        <f t="shared" si="36"/>
        <v>0</v>
      </c>
      <c r="I60" s="448">
        <f t="shared" si="36"/>
        <v>0</v>
      </c>
      <c r="J60" s="448">
        <f t="shared" si="36"/>
        <v>0</v>
      </c>
      <c r="K60" s="448">
        <f t="shared" si="36"/>
        <v>0</v>
      </c>
      <c r="L60" s="448">
        <f t="shared" si="36"/>
        <v>0</v>
      </c>
      <c r="M60" s="448">
        <f t="shared" si="36"/>
        <v>0</v>
      </c>
      <c r="N60" s="448">
        <f t="shared" si="36"/>
        <v>0</v>
      </c>
      <c r="O60" s="448">
        <f t="shared" si="37"/>
        <v>0</v>
      </c>
      <c r="P60" s="448">
        <f t="shared" si="37"/>
        <v>0</v>
      </c>
      <c r="Q60" s="448">
        <f t="shared" si="37"/>
        <v>0</v>
      </c>
      <c r="R60" s="448">
        <f t="shared" si="37"/>
        <v>0</v>
      </c>
      <c r="S60" s="448">
        <f t="shared" si="37"/>
        <v>0</v>
      </c>
      <c r="T60" s="448">
        <f t="shared" si="37"/>
        <v>0</v>
      </c>
      <c r="U60" s="448">
        <f t="shared" si="37"/>
        <v>0</v>
      </c>
      <c r="V60" s="448">
        <f t="shared" si="37"/>
        <v>0</v>
      </c>
      <c r="W60" s="468"/>
      <c r="X60" s="468"/>
      <c r="Y60" s="468"/>
      <c r="Z60" s="782">
        <v>259.89</v>
      </c>
      <c r="AA60" s="468"/>
      <c r="AB60" s="473"/>
      <c r="AC60" s="471">
        <v>9496.7099999999991</v>
      </c>
      <c r="AD60" s="468"/>
      <c r="AE60" s="468"/>
      <c r="AF60" s="468"/>
      <c r="AG60" s="468"/>
      <c r="AH60" s="468"/>
      <c r="AI60" s="448">
        <v>0</v>
      </c>
      <c r="AJ60" s="468"/>
      <c r="AK60" s="468"/>
      <c r="AL60" s="468"/>
      <c r="AM60" s="468"/>
      <c r="AN60" s="468"/>
      <c r="AO60" s="468"/>
      <c r="AP60" s="468"/>
      <c r="AQ60" s="468"/>
      <c r="AR60" s="468"/>
      <c r="AS60" s="468"/>
      <c r="AT60" s="472"/>
      <c r="AU60" s="451"/>
      <c r="AW60" s="331"/>
      <c r="AY60" s="339">
        <f t="shared" si="30"/>
        <v>0</v>
      </c>
      <c r="AZ60" s="340" t="str">
        <f t="shared" si="31"/>
        <v>-</v>
      </c>
    </row>
    <row r="61" spans="2:52" s="1" customFormat="1" ht="14.4" x14ac:dyDescent="0.3">
      <c r="B61" s="287" t="s">
        <v>188</v>
      </c>
      <c r="C61" s="341" t="s">
        <v>189</v>
      </c>
      <c r="D61" s="446">
        <f>'Forma 2'!$D$56</f>
        <v>0</v>
      </c>
      <c r="E61" s="447">
        <f t="shared" si="36"/>
        <v>0</v>
      </c>
      <c r="F61" s="448">
        <f t="shared" si="36"/>
        <v>0</v>
      </c>
      <c r="G61" s="448">
        <f t="shared" si="36"/>
        <v>0</v>
      </c>
      <c r="H61" s="448">
        <f t="shared" si="36"/>
        <v>0</v>
      </c>
      <c r="I61" s="448">
        <f t="shared" si="36"/>
        <v>0</v>
      </c>
      <c r="J61" s="448">
        <f t="shared" si="36"/>
        <v>0</v>
      </c>
      <c r="K61" s="448">
        <f t="shared" si="36"/>
        <v>0</v>
      </c>
      <c r="L61" s="448">
        <f t="shared" si="36"/>
        <v>0</v>
      </c>
      <c r="M61" s="448">
        <f t="shared" si="36"/>
        <v>0</v>
      </c>
      <c r="N61" s="448">
        <f t="shared" si="36"/>
        <v>0</v>
      </c>
      <c r="O61" s="448">
        <f t="shared" si="37"/>
        <v>0</v>
      </c>
      <c r="P61" s="448">
        <f t="shared" si="37"/>
        <v>0</v>
      </c>
      <c r="Q61" s="448">
        <f t="shared" si="37"/>
        <v>0</v>
      </c>
      <c r="R61" s="448">
        <f t="shared" si="37"/>
        <v>0</v>
      </c>
      <c r="S61" s="448">
        <f t="shared" si="37"/>
        <v>0</v>
      </c>
      <c r="T61" s="448">
        <f t="shared" si="37"/>
        <v>0</v>
      </c>
      <c r="U61" s="448">
        <f t="shared" si="37"/>
        <v>0</v>
      </c>
      <c r="V61" s="448">
        <f t="shared" si="37"/>
        <v>0</v>
      </c>
      <c r="W61" s="468"/>
      <c r="X61" s="468"/>
      <c r="Y61" s="468"/>
      <c r="Z61" s="783"/>
      <c r="AA61" s="468"/>
      <c r="AB61" s="473"/>
      <c r="AC61" s="474"/>
      <c r="AD61" s="468"/>
      <c r="AE61" s="468"/>
      <c r="AF61" s="468"/>
      <c r="AG61" s="468"/>
      <c r="AH61" s="468"/>
      <c r="AI61" s="448">
        <v>0</v>
      </c>
      <c r="AJ61" s="468"/>
      <c r="AK61" s="468"/>
      <c r="AL61" s="468"/>
      <c r="AM61" s="468"/>
      <c r="AN61" s="468"/>
      <c r="AO61" s="468"/>
      <c r="AP61" s="468"/>
      <c r="AQ61" s="468"/>
      <c r="AR61" s="468"/>
      <c r="AS61" s="468"/>
      <c r="AT61" s="472"/>
      <c r="AU61" s="451"/>
      <c r="AW61" s="331"/>
      <c r="AY61" s="339">
        <f t="shared" si="30"/>
        <v>0</v>
      </c>
      <c r="AZ61" s="340" t="str">
        <f t="shared" si="31"/>
        <v>-</v>
      </c>
    </row>
    <row r="62" spans="2:52" s="1" customFormat="1" ht="14.4" x14ac:dyDescent="0.3">
      <c r="B62" s="287" t="s">
        <v>190</v>
      </c>
      <c r="C62" s="358" t="s">
        <v>191</v>
      </c>
      <c r="D62" s="446">
        <f>'Forma 2'!$D$57</f>
        <v>0</v>
      </c>
      <c r="E62" s="447">
        <f t="shared" si="36"/>
        <v>0</v>
      </c>
      <c r="F62" s="448">
        <f t="shared" si="36"/>
        <v>0</v>
      </c>
      <c r="G62" s="448">
        <f t="shared" si="36"/>
        <v>0</v>
      </c>
      <c r="H62" s="448">
        <f t="shared" si="36"/>
        <v>0</v>
      </c>
      <c r="I62" s="448">
        <f t="shared" si="36"/>
        <v>0</v>
      </c>
      <c r="J62" s="448">
        <f t="shared" si="36"/>
        <v>0</v>
      </c>
      <c r="K62" s="448">
        <f t="shared" si="36"/>
        <v>0</v>
      </c>
      <c r="L62" s="448">
        <f t="shared" si="36"/>
        <v>0</v>
      </c>
      <c r="M62" s="448">
        <f t="shared" si="36"/>
        <v>0</v>
      </c>
      <c r="N62" s="448">
        <f t="shared" si="36"/>
        <v>0</v>
      </c>
      <c r="O62" s="448">
        <f t="shared" si="37"/>
        <v>0</v>
      </c>
      <c r="P62" s="448">
        <f t="shared" si="37"/>
        <v>0</v>
      </c>
      <c r="Q62" s="448">
        <f t="shared" si="37"/>
        <v>0</v>
      </c>
      <c r="R62" s="448">
        <f t="shared" si="37"/>
        <v>0</v>
      </c>
      <c r="S62" s="448">
        <f t="shared" si="37"/>
        <v>0</v>
      </c>
      <c r="T62" s="448">
        <f t="shared" si="37"/>
        <v>0</v>
      </c>
      <c r="U62" s="448">
        <f t="shared" si="37"/>
        <v>0</v>
      </c>
      <c r="V62" s="448">
        <f t="shared" si="37"/>
        <v>0</v>
      </c>
      <c r="W62" s="468"/>
      <c r="X62" s="468"/>
      <c r="Y62" s="468"/>
      <c r="Z62" s="783"/>
      <c r="AA62" s="468"/>
      <c r="AB62" s="473"/>
      <c r="AC62" s="474"/>
      <c r="AD62" s="468"/>
      <c r="AE62" s="468"/>
      <c r="AF62" s="468"/>
      <c r="AG62" s="468"/>
      <c r="AH62" s="468"/>
      <c r="AI62" s="448">
        <v>0</v>
      </c>
      <c r="AJ62" s="468"/>
      <c r="AK62" s="468"/>
      <c r="AL62" s="468"/>
      <c r="AM62" s="468"/>
      <c r="AN62" s="468"/>
      <c r="AO62" s="468"/>
      <c r="AP62" s="468"/>
      <c r="AQ62" s="468"/>
      <c r="AR62" s="468"/>
      <c r="AS62" s="468"/>
      <c r="AT62" s="472"/>
      <c r="AU62" s="451"/>
      <c r="AW62" s="331"/>
      <c r="AY62" s="339">
        <f t="shared" si="30"/>
        <v>0</v>
      </c>
      <c r="AZ62" s="340" t="str">
        <f t="shared" si="31"/>
        <v>-</v>
      </c>
    </row>
    <row r="63" spans="2:52" s="1" customFormat="1" ht="14.4" x14ac:dyDescent="0.3">
      <c r="B63" s="287" t="s">
        <v>192</v>
      </c>
      <c r="C63" s="358" t="s">
        <v>142</v>
      </c>
      <c r="D63" s="446">
        <f>'Forma 2'!$D$58</f>
        <v>0</v>
      </c>
      <c r="E63" s="447">
        <f t="shared" si="36"/>
        <v>0</v>
      </c>
      <c r="F63" s="448">
        <f t="shared" si="36"/>
        <v>0</v>
      </c>
      <c r="G63" s="448">
        <f t="shared" si="36"/>
        <v>0</v>
      </c>
      <c r="H63" s="448">
        <f t="shared" si="36"/>
        <v>0</v>
      </c>
      <c r="I63" s="448">
        <f t="shared" si="36"/>
        <v>0</v>
      </c>
      <c r="J63" s="448">
        <f t="shared" si="36"/>
        <v>0</v>
      </c>
      <c r="K63" s="448">
        <f t="shared" si="36"/>
        <v>0</v>
      </c>
      <c r="L63" s="448">
        <f t="shared" si="36"/>
        <v>0</v>
      </c>
      <c r="M63" s="448">
        <f t="shared" si="36"/>
        <v>0</v>
      </c>
      <c r="N63" s="448">
        <f t="shared" si="36"/>
        <v>0</v>
      </c>
      <c r="O63" s="448">
        <f t="shared" si="37"/>
        <v>0</v>
      </c>
      <c r="P63" s="448">
        <f t="shared" si="37"/>
        <v>0</v>
      </c>
      <c r="Q63" s="448">
        <f t="shared" si="37"/>
        <v>0</v>
      </c>
      <c r="R63" s="448">
        <f t="shared" si="37"/>
        <v>0</v>
      </c>
      <c r="S63" s="448">
        <f t="shared" si="37"/>
        <v>0</v>
      </c>
      <c r="T63" s="448">
        <f t="shared" si="37"/>
        <v>0</v>
      </c>
      <c r="U63" s="448">
        <f t="shared" si="37"/>
        <v>0</v>
      </c>
      <c r="V63" s="448">
        <f t="shared" si="37"/>
        <v>0</v>
      </c>
      <c r="W63" s="468"/>
      <c r="X63" s="468"/>
      <c r="Y63" s="468"/>
      <c r="Z63" s="783"/>
      <c r="AA63" s="468"/>
      <c r="AB63" s="473"/>
      <c r="AC63" s="474"/>
      <c r="AD63" s="468"/>
      <c r="AE63" s="468"/>
      <c r="AF63" s="468"/>
      <c r="AG63" s="468"/>
      <c r="AH63" s="468"/>
      <c r="AI63" s="448">
        <v>0</v>
      </c>
      <c r="AJ63" s="468"/>
      <c r="AK63" s="468"/>
      <c r="AL63" s="468"/>
      <c r="AM63" s="468"/>
      <c r="AN63" s="468"/>
      <c r="AO63" s="468"/>
      <c r="AP63" s="468"/>
      <c r="AQ63" s="468"/>
      <c r="AR63" s="468"/>
      <c r="AS63" s="468"/>
      <c r="AT63" s="472"/>
      <c r="AU63" s="451"/>
      <c r="AW63" s="331"/>
      <c r="AY63" s="339">
        <f t="shared" si="30"/>
        <v>0</v>
      </c>
      <c r="AZ63" s="340" t="str">
        <f t="shared" si="31"/>
        <v>-</v>
      </c>
    </row>
    <row r="64" spans="2:52" s="1" customFormat="1" ht="14.4" x14ac:dyDescent="0.3">
      <c r="B64" s="271" t="s">
        <v>193</v>
      </c>
      <c r="C64" s="357" t="s">
        <v>194</v>
      </c>
      <c r="D64" s="446">
        <f>'Forma 2'!$D$59</f>
        <v>219208.47000000003</v>
      </c>
      <c r="E64" s="461">
        <f t="shared" ref="E64:AU64" si="38">SUM(E65:E91)</f>
        <v>112843.9</v>
      </c>
      <c r="F64" s="462">
        <f t="shared" si="38"/>
        <v>0</v>
      </c>
      <c r="G64" s="462">
        <f t="shared" si="38"/>
        <v>0</v>
      </c>
      <c r="H64" s="462">
        <f t="shared" si="38"/>
        <v>0</v>
      </c>
      <c r="I64" s="462">
        <f t="shared" si="38"/>
        <v>0</v>
      </c>
      <c r="J64" s="463">
        <f t="shared" si="38"/>
        <v>85454.56</v>
      </c>
      <c r="K64" s="462">
        <f t="shared" si="38"/>
        <v>0</v>
      </c>
      <c r="L64" s="462">
        <f t="shared" si="38"/>
        <v>0</v>
      </c>
      <c r="M64" s="462">
        <f t="shared" si="38"/>
        <v>0</v>
      </c>
      <c r="N64" s="462">
        <f t="shared" si="38"/>
        <v>0</v>
      </c>
      <c r="O64" s="462">
        <f t="shared" si="38"/>
        <v>0</v>
      </c>
      <c r="P64" s="463">
        <f t="shared" si="38"/>
        <v>155.18</v>
      </c>
      <c r="Q64" s="462">
        <f t="shared" si="38"/>
        <v>0</v>
      </c>
      <c r="R64" s="462">
        <f t="shared" si="38"/>
        <v>0</v>
      </c>
      <c r="S64" s="463">
        <f t="shared" si="38"/>
        <v>283.22000000000003</v>
      </c>
      <c r="T64" s="462">
        <f t="shared" si="38"/>
        <v>0</v>
      </c>
      <c r="U64" s="462">
        <f t="shared" si="38"/>
        <v>0</v>
      </c>
      <c r="V64" s="462">
        <f t="shared" si="38"/>
        <v>0</v>
      </c>
      <c r="W64" s="462">
        <f t="shared" si="38"/>
        <v>0</v>
      </c>
      <c r="X64" s="462">
        <f t="shared" si="38"/>
        <v>0</v>
      </c>
      <c r="Y64" s="462">
        <f t="shared" si="38"/>
        <v>0</v>
      </c>
      <c r="Z64" s="792">
        <f t="shared" si="38"/>
        <v>695.76</v>
      </c>
      <c r="AA64" s="462">
        <f t="shared" si="38"/>
        <v>0</v>
      </c>
      <c r="AB64" s="464">
        <f t="shared" si="38"/>
        <v>19775.849999999999</v>
      </c>
      <c r="AC64" s="461">
        <f t="shared" si="38"/>
        <v>112843.9</v>
      </c>
      <c r="AD64" s="462">
        <f t="shared" si="38"/>
        <v>0</v>
      </c>
      <c r="AE64" s="462">
        <f t="shared" si="38"/>
        <v>0</v>
      </c>
      <c r="AF64" s="462">
        <f t="shared" si="38"/>
        <v>0</v>
      </c>
      <c r="AG64" s="462">
        <f t="shared" si="38"/>
        <v>0</v>
      </c>
      <c r="AH64" s="463">
        <f t="shared" si="38"/>
        <v>85454.56</v>
      </c>
      <c r="AI64" s="462">
        <f t="shared" si="38"/>
        <v>0</v>
      </c>
      <c r="AJ64" s="462">
        <f t="shared" si="38"/>
        <v>0</v>
      </c>
      <c r="AK64" s="462">
        <f t="shared" si="38"/>
        <v>0</v>
      </c>
      <c r="AL64" s="462">
        <f t="shared" si="38"/>
        <v>0</v>
      </c>
      <c r="AM64" s="462">
        <f t="shared" si="38"/>
        <v>0</v>
      </c>
      <c r="AN64" s="463">
        <f t="shared" si="38"/>
        <v>155.18</v>
      </c>
      <c r="AO64" s="462">
        <f t="shared" si="38"/>
        <v>0</v>
      </c>
      <c r="AP64" s="462">
        <f t="shared" si="38"/>
        <v>0</v>
      </c>
      <c r="AQ64" s="463">
        <f t="shared" si="38"/>
        <v>283.22000000000003</v>
      </c>
      <c r="AR64" s="462">
        <f t="shared" si="38"/>
        <v>0</v>
      </c>
      <c r="AS64" s="462">
        <f t="shared" si="38"/>
        <v>0</v>
      </c>
      <c r="AT64" s="465">
        <f t="shared" si="38"/>
        <v>0</v>
      </c>
      <c r="AU64" s="466">
        <f t="shared" si="38"/>
        <v>0</v>
      </c>
      <c r="AW64" s="331" t="s">
        <v>450</v>
      </c>
      <c r="AY64" s="339">
        <f t="shared" si="30"/>
        <v>0</v>
      </c>
      <c r="AZ64" s="340" t="str">
        <f t="shared" si="31"/>
        <v>-</v>
      </c>
    </row>
    <row r="65" spans="2:52" s="1" customFormat="1" ht="14.4" x14ac:dyDescent="0.3">
      <c r="B65" s="288" t="s">
        <v>195</v>
      </c>
      <c r="C65" s="358" t="s">
        <v>196</v>
      </c>
      <c r="D65" s="446">
        <f>'Forma 2'!$D$60</f>
        <v>0</v>
      </c>
      <c r="E65" s="478">
        <f t="shared" ref="E65:E91" si="39">SUM(AC65)</f>
        <v>0</v>
      </c>
      <c r="F65" s="479">
        <f t="shared" ref="F65:F91" si="40">SUM(AD65)</f>
        <v>0</v>
      </c>
      <c r="G65" s="479">
        <f t="shared" ref="G65:G91" si="41">SUM(AE65)</f>
        <v>0</v>
      </c>
      <c r="H65" s="479">
        <f t="shared" ref="H65:H91" si="42">SUM(AF65)</f>
        <v>0</v>
      </c>
      <c r="I65" s="479">
        <f t="shared" ref="I65:I91" si="43">SUM(AG65)</f>
        <v>0</v>
      </c>
      <c r="J65" s="479">
        <f t="shared" ref="J65:J91" si="44">SUM(AH65)</f>
        <v>0</v>
      </c>
      <c r="K65" s="479">
        <f t="shared" ref="K65:K91" si="45">SUM(AI65)</f>
        <v>0</v>
      </c>
      <c r="L65" s="479">
        <f t="shared" ref="L65:L91" si="46">SUM(AJ65)</f>
        <v>0</v>
      </c>
      <c r="M65" s="479">
        <f t="shared" ref="M65:M91" si="47">SUM(AK65)</f>
        <v>0</v>
      </c>
      <c r="N65" s="479">
        <f t="shared" ref="N65:N91" si="48">SUM(AL65)</f>
        <v>0</v>
      </c>
      <c r="O65" s="479">
        <f t="shared" ref="O65:O91" si="49">SUM(AM65)</f>
        <v>0</v>
      </c>
      <c r="P65" s="479">
        <f t="shared" ref="P65:P91" si="50">SUM(AN65)</f>
        <v>0</v>
      </c>
      <c r="Q65" s="479">
        <f t="shared" ref="Q65:Q91" si="51">SUM(AO65)</f>
        <v>0</v>
      </c>
      <c r="R65" s="479">
        <f t="shared" ref="R65:R91" si="52">SUM(AP65)</f>
        <v>0</v>
      </c>
      <c r="S65" s="479">
        <f t="shared" ref="S65:S91" si="53">SUM(AQ65)</f>
        <v>0</v>
      </c>
      <c r="T65" s="479">
        <f t="shared" ref="T65:T91" si="54">SUM(AR65)</f>
        <v>0</v>
      </c>
      <c r="U65" s="479">
        <f t="shared" ref="U65:U91" si="55">SUM(AS65)</f>
        <v>0</v>
      </c>
      <c r="V65" s="479">
        <f t="shared" ref="V65:V91" si="56">SUM(AT65)</f>
        <v>0</v>
      </c>
      <c r="W65" s="468"/>
      <c r="X65" s="468"/>
      <c r="Y65" s="468"/>
      <c r="Z65" s="783"/>
      <c r="AA65" s="468"/>
      <c r="AB65" s="473"/>
      <c r="AC65" s="474"/>
      <c r="AD65" s="468"/>
      <c r="AE65" s="468"/>
      <c r="AF65" s="468"/>
      <c r="AG65" s="468"/>
      <c r="AH65" s="468"/>
      <c r="AI65" s="448">
        <v>0</v>
      </c>
      <c r="AJ65" s="468"/>
      <c r="AK65" s="468"/>
      <c r="AL65" s="468"/>
      <c r="AM65" s="468"/>
      <c r="AN65" s="468"/>
      <c r="AO65" s="468"/>
      <c r="AP65" s="468"/>
      <c r="AQ65" s="468"/>
      <c r="AR65" s="468"/>
      <c r="AS65" s="468"/>
      <c r="AT65" s="472"/>
      <c r="AU65" s="451"/>
      <c r="AW65" s="331" t="s">
        <v>450</v>
      </c>
      <c r="AY65" s="339">
        <f t="shared" si="30"/>
        <v>0</v>
      </c>
      <c r="AZ65" s="340" t="str">
        <f t="shared" si="31"/>
        <v>-</v>
      </c>
    </row>
    <row r="66" spans="2:52" s="1" customFormat="1" ht="14.4" x14ac:dyDescent="0.3">
      <c r="B66" s="288" t="s">
        <v>197</v>
      </c>
      <c r="C66" s="358" t="s">
        <v>198</v>
      </c>
      <c r="D66" s="446">
        <f>'Forma 2'!$D$61</f>
        <v>0</v>
      </c>
      <c r="E66" s="478">
        <f t="shared" si="39"/>
        <v>0</v>
      </c>
      <c r="F66" s="479">
        <f t="shared" si="40"/>
        <v>0</v>
      </c>
      <c r="G66" s="479">
        <f t="shared" si="41"/>
        <v>0</v>
      </c>
      <c r="H66" s="479">
        <f t="shared" si="42"/>
        <v>0</v>
      </c>
      <c r="I66" s="479">
        <f t="shared" si="43"/>
        <v>0</v>
      </c>
      <c r="J66" s="479">
        <f t="shared" si="44"/>
        <v>0</v>
      </c>
      <c r="K66" s="479">
        <f t="shared" si="45"/>
        <v>0</v>
      </c>
      <c r="L66" s="479">
        <f t="shared" si="46"/>
        <v>0</v>
      </c>
      <c r="M66" s="479">
        <f t="shared" si="47"/>
        <v>0</v>
      </c>
      <c r="N66" s="479">
        <f t="shared" si="48"/>
        <v>0</v>
      </c>
      <c r="O66" s="479">
        <f t="shared" si="49"/>
        <v>0</v>
      </c>
      <c r="P66" s="479">
        <f t="shared" si="50"/>
        <v>0</v>
      </c>
      <c r="Q66" s="479">
        <f t="shared" si="51"/>
        <v>0</v>
      </c>
      <c r="R66" s="479">
        <f t="shared" si="52"/>
        <v>0</v>
      </c>
      <c r="S66" s="479">
        <f t="shared" si="53"/>
        <v>0</v>
      </c>
      <c r="T66" s="479">
        <f t="shared" si="54"/>
        <v>0</v>
      </c>
      <c r="U66" s="479">
        <f t="shared" si="55"/>
        <v>0</v>
      </c>
      <c r="V66" s="479">
        <f t="shared" si="56"/>
        <v>0</v>
      </c>
      <c r="W66" s="468"/>
      <c r="X66" s="468"/>
      <c r="Y66" s="468"/>
      <c r="Z66" s="783"/>
      <c r="AA66" s="468"/>
      <c r="AB66" s="473"/>
      <c r="AC66" s="474"/>
      <c r="AD66" s="468"/>
      <c r="AE66" s="468"/>
      <c r="AF66" s="468"/>
      <c r="AG66" s="468"/>
      <c r="AH66" s="468"/>
      <c r="AI66" s="448">
        <v>0</v>
      </c>
      <c r="AJ66" s="468"/>
      <c r="AK66" s="468"/>
      <c r="AL66" s="468"/>
      <c r="AM66" s="468"/>
      <c r="AN66" s="468"/>
      <c r="AO66" s="468"/>
      <c r="AP66" s="468"/>
      <c r="AQ66" s="468"/>
      <c r="AR66" s="468"/>
      <c r="AS66" s="468"/>
      <c r="AT66" s="472"/>
      <c r="AU66" s="451"/>
      <c r="AW66" s="331" t="s">
        <v>450</v>
      </c>
      <c r="AY66" s="339">
        <f t="shared" si="30"/>
        <v>0</v>
      </c>
      <c r="AZ66" s="340" t="str">
        <f t="shared" si="31"/>
        <v>-</v>
      </c>
    </row>
    <row r="67" spans="2:52" s="1" customFormat="1" ht="14.4" x14ac:dyDescent="0.3">
      <c r="B67" s="288" t="s">
        <v>199</v>
      </c>
      <c r="C67" s="358" t="s">
        <v>200</v>
      </c>
      <c r="D67" s="446">
        <f>'Forma 2'!$D$62</f>
        <v>0</v>
      </c>
      <c r="E67" s="478">
        <f t="shared" si="39"/>
        <v>0</v>
      </c>
      <c r="F67" s="479">
        <f t="shared" si="40"/>
        <v>0</v>
      </c>
      <c r="G67" s="479">
        <f t="shared" si="41"/>
        <v>0</v>
      </c>
      <c r="H67" s="479">
        <f t="shared" si="42"/>
        <v>0</v>
      </c>
      <c r="I67" s="479">
        <f t="shared" si="43"/>
        <v>0</v>
      </c>
      <c r="J67" s="479">
        <f t="shared" si="44"/>
        <v>0</v>
      </c>
      <c r="K67" s="479">
        <f t="shared" si="45"/>
        <v>0</v>
      </c>
      <c r="L67" s="479">
        <f t="shared" si="46"/>
        <v>0</v>
      </c>
      <c r="M67" s="479">
        <f t="shared" si="47"/>
        <v>0</v>
      </c>
      <c r="N67" s="479">
        <f t="shared" si="48"/>
        <v>0</v>
      </c>
      <c r="O67" s="479">
        <f t="shared" si="49"/>
        <v>0</v>
      </c>
      <c r="P67" s="479">
        <f t="shared" si="50"/>
        <v>0</v>
      </c>
      <c r="Q67" s="479">
        <f t="shared" si="51"/>
        <v>0</v>
      </c>
      <c r="R67" s="479">
        <f t="shared" si="52"/>
        <v>0</v>
      </c>
      <c r="S67" s="479">
        <f t="shared" si="53"/>
        <v>0</v>
      </c>
      <c r="T67" s="479">
        <f t="shared" si="54"/>
        <v>0</v>
      </c>
      <c r="U67" s="479">
        <f t="shared" si="55"/>
        <v>0</v>
      </c>
      <c r="V67" s="479">
        <f t="shared" si="56"/>
        <v>0</v>
      </c>
      <c r="W67" s="468"/>
      <c r="X67" s="468"/>
      <c r="Y67" s="468"/>
      <c r="Z67" s="783"/>
      <c r="AA67" s="468"/>
      <c r="AB67" s="473"/>
      <c r="AC67" s="474"/>
      <c r="AD67" s="468"/>
      <c r="AE67" s="468"/>
      <c r="AF67" s="468"/>
      <c r="AG67" s="468"/>
      <c r="AH67" s="468"/>
      <c r="AI67" s="448">
        <v>0</v>
      </c>
      <c r="AJ67" s="468"/>
      <c r="AK67" s="468"/>
      <c r="AL67" s="468"/>
      <c r="AM67" s="468"/>
      <c r="AN67" s="468"/>
      <c r="AO67" s="468"/>
      <c r="AP67" s="468"/>
      <c r="AQ67" s="468"/>
      <c r="AR67" s="468"/>
      <c r="AS67" s="468"/>
      <c r="AT67" s="472"/>
      <c r="AU67" s="451"/>
      <c r="AW67" s="331" t="s">
        <v>450</v>
      </c>
      <c r="AY67" s="339">
        <f t="shared" si="30"/>
        <v>0</v>
      </c>
      <c r="AZ67" s="340" t="str">
        <f t="shared" si="31"/>
        <v>-</v>
      </c>
    </row>
    <row r="68" spans="2:52" s="1" customFormat="1" ht="14.4" x14ac:dyDescent="0.3">
      <c r="B68" s="288" t="s">
        <v>201</v>
      </c>
      <c r="C68" s="358" t="s">
        <v>202</v>
      </c>
      <c r="D68" s="446">
        <f>'Forma 2'!$D$63</f>
        <v>40.950000000000003</v>
      </c>
      <c r="E68" s="459">
        <f t="shared" si="39"/>
        <v>40.950000000000003</v>
      </c>
      <c r="F68" s="479">
        <f t="shared" si="40"/>
        <v>0</v>
      </c>
      <c r="G68" s="479">
        <f t="shared" si="41"/>
        <v>0</v>
      </c>
      <c r="H68" s="479">
        <f t="shared" si="42"/>
        <v>0</v>
      </c>
      <c r="I68" s="479">
        <f t="shared" si="43"/>
        <v>0</v>
      </c>
      <c r="J68" s="479">
        <f t="shared" si="44"/>
        <v>0</v>
      </c>
      <c r="K68" s="479">
        <f t="shared" si="45"/>
        <v>0</v>
      </c>
      <c r="L68" s="479">
        <f t="shared" si="46"/>
        <v>0</v>
      </c>
      <c r="M68" s="479">
        <f t="shared" si="47"/>
        <v>0</v>
      </c>
      <c r="N68" s="479">
        <f t="shared" si="48"/>
        <v>0</v>
      </c>
      <c r="O68" s="479">
        <f t="shared" si="49"/>
        <v>0</v>
      </c>
      <c r="P68" s="479">
        <f t="shared" si="50"/>
        <v>0</v>
      </c>
      <c r="Q68" s="479">
        <f t="shared" si="51"/>
        <v>0</v>
      </c>
      <c r="R68" s="479">
        <f t="shared" si="52"/>
        <v>0</v>
      </c>
      <c r="S68" s="479">
        <f t="shared" si="53"/>
        <v>0</v>
      </c>
      <c r="T68" s="479">
        <f t="shared" si="54"/>
        <v>0</v>
      </c>
      <c r="U68" s="479">
        <f t="shared" si="55"/>
        <v>0</v>
      </c>
      <c r="V68" s="479">
        <f t="shared" si="56"/>
        <v>0</v>
      </c>
      <c r="W68" s="468"/>
      <c r="X68" s="468"/>
      <c r="Y68" s="468"/>
      <c r="Z68" s="783"/>
      <c r="AA68" s="468"/>
      <c r="AB68" s="473"/>
      <c r="AC68" s="471">
        <v>40.950000000000003</v>
      </c>
      <c r="AD68" s="468"/>
      <c r="AE68" s="468"/>
      <c r="AF68" s="468"/>
      <c r="AG68" s="468"/>
      <c r="AH68" s="468"/>
      <c r="AI68" s="448">
        <v>0</v>
      </c>
      <c r="AJ68" s="468"/>
      <c r="AK68" s="468"/>
      <c r="AL68" s="468"/>
      <c r="AM68" s="468"/>
      <c r="AN68" s="468"/>
      <c r="AO68" s="468"/>
      <c r="AP68" s="468"/>
      <c r="AQ68" s="468"/>
      <c r="AR68" s="468"/>
      <c r="AS68" s="468"/>
      <c r="AT68" s="472"/>
      <c r="AU68" s="451"/>
      <c r="AW68" s="331" t="s">
        <v>450</v>
      </c>
      <c r="AY68" s="339">
        <f t="shared" si="30"/>
        <v>0</v>
      </c>
      <c r="AZ68" s="340" t="str">
        <f t="shared" si="31"/>
        <v>-</v>
      </c>
    </row>
    <row r="69" spans="2:52" s="1" customFormat="1" ht="14.4" x14ac:dyDescent="0.3">
      <c r="B69" s="288" t="s">
        <v>203</v>
      </c>
      <c r="C69" s="358" t="s">
        <v>204</v>
      </c>
      <c r="D69" s="446">
        <f>'Forma 2'!$D$64</f>
        <v>0</v>
      </c>
      <c r="E69" s="478">
        <f t="shared" si="39"/>
        <v>0</v>
      </c>
      <c r="F69" s="479">
        <f t="shared" si="40"/>
        <v>0</v>
      </c>
      <c r="G69" s="479">
        <f t="shared" si="41"/>
        <v>0</v>
      </c>
      <c r="H69" s="479">
        <f t="shared" si="42"/>
        <v>0</v>
      </c>
      <c r="I69" s="479">
        <f t="shared" si="43"/>
        <v>0</v>
      </c>
      <c r="J69" s="479">
        <f t="shared" si="44"/>
        <v>0</v>
      </c>
      <c r="K69" s="479">
        <f t="shared" si="45"/>
        <v>0</v>
      </c>
      <c r="L69" s="479">
        <f t="shared" si="46"/>
        <v>0</v>
      </c>
      <c r="M69" s="479">
        <f t="shared" si="47"/>
        <v>0</v>
      </c>
      <c r="N69" s="479">
        <f t="shared" si="48"/>
        <v>0</v>
      </c>
      <c r="O69" s="479">
        <f t="shared" si="49"/>
        <v>0</v>
      </c>
      <c r="P69" s="479">
        <f t="shared" si="50"/>
        <v>0</v>
      </c>
      <c r="Q69" s="479">
        <f t="shared" si="51"/>
        <v>0</v>
      </c>
      <c r="R69" s="479">
        <f t="shared" si="52"/>
        <v>0</v>
      </c>
      <c r="S69" s="479">
        <f t="shared" si="53"/>
        <v>0</v>
      </c>
      <c r="T69" s="479">
        <f t="shared" si="54"/>
        <v>0</v>
      </c>
      <c r="U69" s="479">
        <f t="shared" si="55"/>
        <v>0</v>
      </c>
      <c r="V69" s="479">
        <f t="shared" si="56"/>
        <v>0</v>
      </c>
      <c r="W69" s="468"/>
      <c r="X69" s="468"/>
      <c r="Y69" s="468"/>
      <c r="Z69" s="783"/>
      <c r="AA69" s="468"/>
      <c r="AB69" s="473"/>
      <c r="AC69" s="474"/>
      <c r="AD69" s="468"/>
      <c r="AE69" s="468"/>
      <c r="AF69" s="468"/>
      <c r="AG69" s="468"/>
      <c r="AH69" s="468"/>
      <c r="AI69" s="448">
        <v>0</v>
      </c>
      <c r="AJ69" s="468"/>
      <c r="AK69" s="468"/>
      <c r="AL69" s="468"/>
      <c r="AM69" s="468"/>
      <c r="AN69" s="468"/>
      <c r="AO69" s="468"/>
      <c r="AP69" s="468"/>
      <c r="AQ69" s="468"/>
      <c r="AR69" s="468"/>
      <c r="AS69" s="468"/>
      <c r="AT69" s="472"/>
      <c r="AU69" s="451"/>
      <c r="AW69" s="331" t="s">
        <v>450</v>
      </c>
      <c r="AY69" s="339">
        <f t="shared" si="30"/>
        <v>0</v>
      </c>
      <c r="AZ69" s="340" t="str">
        <f t="shared" si="31"/>
        <v>-</v>
      </c>
    </row>
    <row r="70" spans="2:52" s="480" customFormat="1" ht="14.4" x14ac:dyDescent="0.3">
      <c r="B70" s="288" t="s">
        <v>205</v>
      </c>
      <c r="C70" s="358" t="s">
        <v>206</v>
      </c>
      <c r="D70" s="446">
        <f>'Forma 2'!$D$65</f>
        <v>20402.27</v>
      </c>
      <c r="E70" s="481">
        <f t="shared" si="39"/>
        <v>19208.5</v>
      </c>
      <c r="F70" s="482">
        <f t="shared" si="40"/>
        <v>0</v>
      </c>
      <c r="G70" s="482">
        <f t="shared" si="41"/>
        <v>0</v>
      </c>
      <c r="H70" s="482">
        <f t="shared" si="42"/>
        <v>0</v>
      </c>
      <c r="I70" s="482">
        <f t="shared" si="43"/>
        <v>0</v>
      </c>
      <c r="J70" s="482">
        <f t="shared" si="44"/>
        <v>0</v>
      </c>
      <c r="K70" s="482">
        <f t="shared" si="45"/>
        <v>0</v>
      </c>
      <c r="L70" s="482">
        <f t="shared" si="46"/>
        <v>0</v>
      </c>
      <c r="M70" s="482">
        <f t="shared" si="47"/>
        <v>0</v>
      </c>
      <c r="N70" s="482">
        <f t="shared" si="48"/>
        <v>0</v>
      </c>
      <c r="O70" s="482">
        <f t="shared" si="49"/>
        <v>0</v>
      </c>
      <c r="P70" s="482">
        <f t="shared" si="50"/>
        <v>0</v>
      </c>
      <c r="Q70" s="482">
        <f t="shared" si="51"/>
        <v>0</v>
      </c>
      <c r="R70" s="482">
        <f t="shared" si="52"/>
        <v>0</v>
      </c>
      <c r="S70" s="482">
        <f t="shared" si="53"/>
        <v>0</v>
      </c>
      <c r="T70" s="482">
        <f t="shared" si="54"/>
        <v>0</v>
      </c>
      <c r="U70" s="482">
        <f t="shared" si="55"/>
        <v>0</v>
      </c>
      <c r="V70" s="482">
        <f t="shared" si="56"/>
        <v>0</v>
      </c>
      <c r="W70" s="483"/>
      <c r="X70" s="483"/>
      <c r="Y70" s="483"/>
      <c r="Z70" s="784">
        <v>289.08999999999997</v>
      </c>
      <c r="AA70" s="483"/>
      <c r="AB70" s="484">
        <v>904.68</v>
      </c>
      <c r="AC70" s="485">
        <v>19208.5</v>
      </c>
      <c r="AD70" s="483"/>
      <c r="AE70" s="483"/>
      <c r="AF70" s="483"/>
      <c r="AG70" s="483"/>
      <c r="AH70" s="483"/>
      <c r="AI70" s="448">
        <v>0</v>
      </c>
      <c r="AJ70" s="483"/>
      <c r="AK70" s="483"/>
      <c r="AL70" s="483"/>
      <c r="AM70" s="483"/>
      <c r="AN70" s="483"/>
      <c r="AO70" s="483"/>
      <c r="AP70" s="483"/>
      <c r="AQ70" s="483"/>
      <c r="AR70" s="483"/>
      <c r="AS70" s="483"/>
      <c r="AT70" s="486"/>
      <c r="AU70" s="487"/>
      <c r="AW70" s="331" t="s">
        <v>450</v>
      </c>
      <c r="AY70" s="339">
        <f t="shared" si="30"/>
        <v>0</v>
      </c>
      <c r="AZ70" s="340" t="str">
        <f t="shared" si="31"/>
        <v>-</v>
      </c>
    </row>
    <row r="71" spans="2:52" s="1" customFormat="1" ht="26.4" x14ac:dyDescent="0.3">
      <c r="B71" s="288" t="s">
        <v>207</v>
      </c>
      <c r="C71" s="358" t="s">
        <v>208</v>
      </c>
      <c r="D71" s="446">
        <f>'Forma 2'!$D$66</f>
        <v>82.28</v>
      </c>
      <c r="E71" s="459">
        <f t="shared" si="39"/>
        <v>82.28</v>
      </c>
      <c r="F71" s="479">
        <f t="shared" si="40"/>
        <v>0</v>
      </c>
      <c r="G71" s="479">
        <f t="shared" si="41"/>
        <v>0</v>
      </c>
      <c r="H71" s="479">
        <f t="shared" si="42"/>
        <v>0</v>
      </c>
      <c r="I71" s="479">
        <f t="shared" si="43"/>
        <v>0</v>
      </c>
      <c r="J71" s="479">
        <f t="shared" si="44"/>
        <v>0</v>
      </c>
      <c r="K71" s="479">
        <f t="shared" si="45"/>
        <v>0</v>
      </c>
      <c r="L71" s="479">
        <f t="shared" si="46"/>
        <v>0</v>
      </c>
      <c r="M71" s="479">
        <f t="shared" si="47"/>
        <v>0</v>
      </c>
      <c r="N71" s="479">
        <f t="shared" si="48"/>
        <v>0</v>
      </c>
      <c r="O71" s="479">
        <f t="shared" si="49"/>
        <v>0</v>
      </c>
      <c r="P71" s="479">
        <f t="shared" si="50"/>
        <v>0</v>
      </c>
      <c r="Q71" s="479">
        <f t="shared" si="51"/>
        <v>0</v>
      </c>
      <c r="R71" s="479">
        <f t="shared" si="52"/>
        <v>0</v>
      </c>
      <c r="S71" s="479">
        <f t="shared" si="53"/>
        <v>0</v>
      </c>
      <c r="T71" s="479">
        <f t="shared" si="54"/>
        <v>0</v>
      </c>
      <c r="U71" s="479">
        <f t="shared" si="55"/>
        <v>0</v>
      </c>
      <c r="V71" s="479">
        <f t="shared" si="56"/>
        <v>0</v>
      </c>
      <c r="W71" s="468"/>
      <c r="X71" s="468"/>
      <c r="Y71" s="468"/>
      <c r="Z71" s="783"/>
      <c r="AA71" s="468"/>
      <c r="AB71" s="473"/>
      <c r="AC71" s="471">
        <v>82.28</v>
      </c>
      <c r="AD71" s="468"/>
      <c r="AE71" s="468"/>
      <c r="AF71" s="468"/>
      <c r="AG71" s="468"/>
      <c r="AH71" s="468"/>
      <c r="AI71" s="448">
        <v>0</v>
      </c>
      <c r="AJ71" s="468"/>
      <c r="AK71" s="468"/>
      <c r="AL71" s="468"/>
      <c r="AM71" s="468"/>
      <c r="AN71" s="468"/>
      <c r="AO71" s="468"/>
      <c r="AP71" s="468"/>
      <c r="AQ71" s="468"/>
      <c r="AR71" s="468"/>
      <c r="AS71" s="468"/>
      <c r="AT71" s="472"/>
      <c r="AU71" s="451"/>
      <c r="AW71" s="331" t="s">
        <v>450</v>
      </c>
      <c r="AY71" s="339">
        <f t="shared" si="30"/>
        <v>0</v>
      </c>
      <c r="AZ71" s="340" t="str">
        <f t="shared" si="31"/>
        <v>-</v>
      </c>
    </row>
    <row r="72" spans="2:52" s="1" customFormat="1" ht="26.4" x14ac:dyDescent="0.3">
      <c r="B72" s="288" t="s">
        <v>209</v>
      </c>
      <c r="C72" s="358" t="s">
        <v>210</v>
      </c>
      <c r="D72" s="446">
        <f>'Forma 2'!$D$67</f>
        <v>2048.23</v>
      </c>
      <c r="E72" s="459">
        <f t="shared" si="39"/>
        <v>2048.23</v>
      </c>
      <c r="F72" s="479">
        <f t="shared" si="40"/>
        <v>0</v>
      </c>
      <c r="G72" s="479">
        <f t="shared" si="41"/>
        <v>0</v>
      </c>
      <c r="H72" s="479">
        <f t="shared" si="42"/>
        <v>0</v>
      </c>
      <c r="I72" s="479">
        <f t="shared" si="43"/>
        <v>0</v>
      </c>
      <c r="J72" s="479">
        <f t="shared" si="44"/>
        <v>0</v>
      </c>
      <c r="K72" s="479">
        <f t="shared" si="45"/>
        <v>0</v>
      </c>
      <c r="L72" s="479">
        <f t="shared" si="46"/>
        <v>0</v>
      </c>
      <c r="M72" s="479">
        <f t="shared" si="47"/>
        <v>0</v>
      </c>
      <c r="N72" s="479">
        <f t="shared" si="48"/>
        <v>0</v>
      </c>
      <c r="O72" s="479">
        <f t="shared" si="49"/>
        <v>0</v>
      </c>
      <c r="P72" s="479">
        <f t="shared" si="50"/>
        <v>0</v>
      </c>
      <c r="Q72" s="479">
        <f t="shared" si="51"/>
        <v>0</v>
      </c>
      <c r="R72" s="479">
        <f t="shared" si="52"/>
        <v>0</v>
      </c>
      <c r="S72" s="479">
        <f t="shared" si="53"/>
        <v>0</v>
      </c>
      <c r="T72" s="479">
        <f t="shared" si="54"/>
        <v>0</v>
      </c>
      <c r="U72" s="479">
        <f t="shared" si="55"/>
        <v>0</v>
      </c>
      <c r="V72" s="479">
        <f t="shared" si="56"/>
        <v>0</v>
      </c>
      <c r="W72" s="468"/>
      <c r="X72" s="468"/>
      <c r="Y72" s="468"/>
      <c r="Z72" s="783"/>
      <c r="AA72" s="468"/>
      <c r="AB72" s="473"/>
      <c r="AC72" s="471">
        <v>2048.23</v>
      </c>
      <c r="AD72" s="468"/>
      <c r="AE72" s="468"/>
      <c r="AF72" s="468"/>
      <c r="AG72" s="468"/>
      <c r="AH72" s="468"/>
      <c r="AI72" s="448">
        <v>0</v>
      </c>
      <c r="AJ72" s="468"/>
      <c r="AK72" s="468"/>
      <c r="AL72" s="468"/>
      <c r="AM72" s="468"/>
      <c r="AN72" s="468"/>
      <c r="AO72" s="468"/>
      <c r="AP72" s="468"/>
      <c r="AQ72" s="468"/>
      <c r="AR72" s="468"/>
      <c r="AS72" s="468"/>
      <c r="AT72" s="472"/>
      <c r="AU72" s="451"/>
      <c r="AW72" s="331" t="s">
        <v>450</v>
      </c>
      <c r="AY72" s="339">
        <f t="shared" si="30"/>
        <v>0</v>
      </c>
      <c r="AZ72" s="340" t="str">
        <f t="shared" si="31"/>
        <v>-</v>
      </c>
    </row>
    <row r="73" spans="2:52" s="1" customFormat="1" ht="14.4" x14ac:dyDescent="0.3">
      <c r="B73" s="287" t="s">
        <v>211</v>
      </c>
      <c r="C73" s="358" t="s">
        <v>212</v>
      </c>
      <c r="D73" s="446">
        <f>'Forma 2'!$D$68</f>
        <v>1397.88</v>
      </c>
      <c r="E73" s="459">
        <f t="shared" si="39"/>
        <v>1397.88</v>
      </c>
      <c r="F73" s="479">
        <f t="shared" si="40"/>
        <v>0</v>
      </c>
      <c r="G73" s="479">
        <f t="shared" si="41"/>
        <v>0</v>
      </c>
      <c r="H73" s="479">
        <f t="shared" si="42"/>
        <v>0</v>
      </c>
      <c r="I73" s="479">
        <f t="shared" si="43"/>
        <v>0</v>
      </c>
      <c r="J73" s="479">
        <f t="shared" si="44"/>
        <v>0</v>
      </c>
      <c r="K73" s="479">
        <f t="shared" si="45"/>
        <v>0</v>
      </c>
      <c r="L73" s="479">
        <f t="shared" si="46"/>
        <v>0</v>
      </c>
      <c r="M73" s="479">
        <f t="shared" si="47"/>
        <v>0</v>
      </c>
      <c r="N73" s="479">
        <f t="shared" si="48"/>
        <v>0</v>
      </c>
      <c r="O73" s="479">
        <f t="shared" si="49"/>
        <v>0</v>
      </c>
      <c r="P73" s="479">
        <f t="shared" si="50"/>
        <v>0</v>
      </c>
      <c r="Q73" s="479">
        <f t="shared" si="51"/>
        <v>0</v>
      </c>
      <c r="R73" s="479">
        <f t="shared" si="52"/>
        <v>0</v>
      </c>
      <c r="S73" s="479">
        <f t="shared" si="53"/>
        <v>0</v>
      </c>
      <c r="T73" s="479">
        <f t="shared" si="54"/>
        <v>0</v>
      </c>
      <c r="U73" s="479">
        <f t="shared" si="55"/>
        <v>0</v>
      </c>
      <c r="V73" s="479">
        <f t="shared" si="56"/>
        <v>0</v>
      </c>
      <c r="W73" s="468"/>
      <c r="X73" s="468"/>
      <c r="Y73" s="468"/>
      <c r="Z73" s="783"/>
      <c r="AA73" s="468"/>
      <c r="AB73" s="473"/>
      <c r="AC73" s="471">
        <v>1397.88</v>
      </c>
      <c r="AD73" s="468"/>
      <c r="AE73" s="468"/>
      <c r="AF73" s="468"/>
      <c r="AG73" s="468"/>
      <c r="AH73" s="468"/>
      <c r="AI73" s="448">
        <v>0</v>
      </c>
      <c r="AJ73" s="468"/>
      <c r="AK73" s="468"/>
      <c r="AL73" s="468"/>
      <c r="AM73" s="468"/>
      <c r="AN73" s="468"/>
      <c r="AO73" s="468"/>
      <c r="AP73" s="468"/>
      <c r="AQ73" s="468"/>
      <c r="AR73" s="468"/>
      <c r="AS73" s="468"/>
      <c r="AT73" s="472"/>
      <c r="AU73" s="451"/>
      <c r="AW73" s="331" t="s">
        <v>450</v>
      </c>
      <c r="AY73" s="339">
        <f t="shared" si="30"/>
        <v>0</v>
      </c>
      <c r="AZ73" s="340" t="str">
        <f t="shared" si="31"/>
        <v>-</v>
      </c>
    </row>
    <row r="74" spans="2:52" s="1" customFormat="1" ht="26.4" x14ac:dyDescent="0.3">
      <c r="B74" s="287" t="s">
        <v>213</v>
      </c>
      <c r="C74" s="355" t="s">
        <v>214</v>
      </c>
      <c r="D74" s="446">
        <f>'Forma 2'!$D$69</f>
        <v>199.56</v>
      </c>
      <c r="E74" s="459">
        <f t="shared" si="39"/>
        <v>199.56</v>
      </c>
      <c r="F74" s="479">
        <f t="shared" si="40"/>
        <v>0</v>
      </c>
      <c r="G74" s="479">
        <f t="shared" si="41"/>
        <v>0</v>
      </c>
      <c r="H74" s="479">
        <f t="shared" si="42"/>
        <v>0</v>
      </c>
      <c r="I74" s="479">
        <f t="shared" si="43"/>
        <v>0</v>
      </c>
      <c r="J74" s="479">
        <f t="shared" si="44"/>
        <v>0</v>
      </c>
      <c r="K74" s="479">
        <f t="shared" si="45"/>
        <v>0</v>
      </c>
      <c r="L74" s="479">
        <f t="shared" si="46"/>
        <v>0</v>
      </c>
      <c r="M74" s="479">
        <f t="shared" si="47"/>
        <v>0</v>
      </c>
      <c r="N74" s="479">
        <f t="shared" si="48"/>
        <v>0</v>
      </c>
      <c r="O74" s="479">
        <f t="shared" si="49"/>
        <v>0</v>
      </c>
      <c r="P74" s="479">
        <f t="shared" si="50"/>
        <v>0</v>
      </c>
      <c r="Q74" s="479">
        <f t="shared" si="51"/>
        <v>0</v>
      </c>
      <c r="R74" s="479">
        <f t="shared" si="52"/>
        <v>0</v>
      </c>
      <c r="S74" s="479">
        <f t="shared" si="53"/>
        <v>0</v>
      </c>
      <c r="T74" s="479">
        <f t="shared" si="54"/>
        <v>0</v>
      </c>
      <c r="U74" s="479">
        <f t="shared" si="55"/>
        <v>0</v>
      </c>
      <c r="V74" s="479">
        <f t="shared" si="56"/>
        <v>0</v>
      </c>
      <c r="W74" s="468"/>
      <c r="X74" s="468"/>
      <c r="Y74" s="468"/>
      <c r="Z74" s="783"/>
      <c r="AA74" s="468"/>
      <c r="AB74" s="473"/>
      <c r="AC74" s="471">
        <v>199.56</v>
      </c>
      <c r="AD74" s="468"/>
      <c r="AE74" s="468"/>
      <c r="AF74" s="468"/>
      <c r="AG74" s="468"/>
      <c r="AH74" s="468"/>
      <c r="AI74" s="448">
        <v>0</v>
      </c>
      <c r="AJ74" s="468"/>
      <c r="AK74" s="468"/>
      <c r="AL74" s="468"/>
      <c r="AM74" s="468"/>
      <c r="AN74" s="468"/>
      <c r="AO74" s="468"/>
      <c r="AP74" s="468"/>
      <c r="AQ74" s="468"/>
      <c r="AR74" s="468"/>
      <c r="AS74" s="468"/>
      <c r="AT74" s="472"/>
      <c r="AU74" s="451"/>
      <c r="AW74" s="331" t="s">
        <v>450</v>
      </c>
      <c r="AY74" s="339">
        <f t="shared" si="30"/>
        <v>0</v>
      </c>
      <c r="AZ74" s="340" t="str">
        <f t="shared" si="31"/>
        <v>-</v>
      </c>
    </row>
    <row r="75" spans="2:52" s="1" customFormat="1" ht="14.4" x14ac:dyDescent="0.3">
      <c r="B75" s="287" t="s">
        <v>215</v>
      </c>
      <c r="C75" s="355" t="s">
        <v>216</v>
      </c>
      <c r="D75" s="446">
        <f>'Forma 2'!$D$70</f>
        <v>5098.2</v>
      </c>
      <c r="E75" s="459">
        <f t="shared" si="39"/>
        <v>5098.2</v>
      </c>
      <c r="F75" s="479">
        <f t="shared" si="40"/>
        <v>0</v>
      </c>
      <c r="G75" s="479">
        <f t="shared" si="41"/>
        <v>0</v>
      </c>
      <c r="H75" s="479">
        <f t="shared" si="42"/>
        <v>0</v>
      </c>
      <c r="I75" s="479">
        <f t="shared" si="43"/>
        <v>0</v>
      </c>
      <c r="J75" s="479">
        <f t="shared" si="44"/>
        <v>0</v>
      </c>
      <c r="K75" s="479">
        <f t="shared" si="45"/>
        <v>0</v>
      </c>
      <c r="L75" s="479">
        <f t="shared" si="46"/>
        <v>0</v>
      </c>
      <c r="M75" s="479">
        <f t="shared" si="47"/>
        <v>0</v>
      </c>
      <c r="N75" s="479">
        <f t="shared" si="48"/>
        <v>0</v>
      </c>
      <c r="O75" s="479">
        <f t="shared" si="49"/>
        <v>0</v>
      </c>
      <c r="P75" s="479">
        <f t="shared" si="50"/>
        <v>0</v>
      </c>
      <c r="Q75" s="479">
        <f t="shared" si="51"/>
        <v>0</v>
      </c>
      <c r="R75" s="479">
        <f t="shared" si="52"/>
        <v>0</v>
      </c>
      <c r="S75" s="479">
        <f t="shared" si="53"/>
        <v>0</v>
      </c>
      <c r="T75" s="479">
        <f t="shared" si="54"/>
        <v>0</v>
      </c>
      <c r="U75" s="479">
        <f t="shared" si="55"/>
        <v>0</v>
      </c>
      <c r="V75" s="479">
        <f t="shared" si="56"/>
        <v>0</v>
      </c>
      <c r="W75" s="468"/>
      <c r="X75" s="468"/>
      <c r="Y75" s="468"/>
      <c r="Z75" s="783"/>
      <c r="AA75" s="468"/>
      <c r="AB75" s="473"/>
      <c r="AC75" s="471">
        <v>5098.2</v>
      </c>
      <c r="AD75" s="468"/>
      <c r="AE75" s="468"/>
      <c r="AF75" s="468"/>
      <c r="AG75" s="468"/>
      <c r="AH75" s="468"/>
      <c r="AI75" s="448">
        <v>0</v>
      </c>
      <c r="AJ75" s="468"/>
      <c r="AK75" s="468"/>
      <c r="AL75" s="468"/>
      <c r="AM75" s="468"/>
      <c r="AN75" s="468"/>
      <c r="AO75" s="468"/>
      <c r="AP75" s="468"/>
      <c r="AQ75" s="468"/>
      <c r="AR75" s="468"/>
      <c r="AS75" s="468"/>
      <c r="AT75" s="472"/>
      <c r="AU75" s="451"/>
      <c r="AW75" s="331" t="s">
        <v>450</v>
      </c>
      <c r="AY75" s="339">
        <f t="shared" si="30"/>
        <v>0</v>
      </c>
      <c r="AZ75" s="340" t="str">
        <f t="shared" si="31"/>
        <v>-</v>
      </c>
    </row>
    <row r="76" spans="2:52" s="1" customFormat="1" ht="14.4" x14ac:dyDescent="0.3">
      <c r="B76" s="287" t="s">
        <v>217</v>
      </c>
      <c r="C76" s="355" t="s">
        <v>218</v>
      </c>
      <c r="D76" s="446">
        <f>'Forma 2'!$D$71</f>
        <v>84380.91</v>
      </c>
      <c r="E76" s="459">
        <f t="shared" si="39"/>
        <v>1597.68</v>
      </c>
      <c r="F76" s="479">
        <f t="shared" si="40"/>
        <v>0</v>
      </c>
      <c r="G76" s="479">
        <f t="shared" si="41"/>
        <v>0</v>
      </c>
      <c r="H76" s="479">
        <f t="shared" si="42"/>
        <v>0</v>
      </c>
      <c r="I76" s="479">
        <f t="shared" si="43"/>
        <v>0</v>
      </c>
      <c r="J76" s="467">
        <f t="shared" si="44"/>
        <v>82783.23</v>
      </c>
      <c r="K76" s="479">
        <f t="shared" si="45"/>
        <v>0</v>
      </c>
      <c r="L76" s="479">
        <f t="shared" si="46"/>
        <v>0</v>
      </c>
      <c r="M76" s="479">
        <f t="shared" si="47"/>
        <v>0</v>
      </c>
      <c r="N76" s="479">
        <f t="shared" si="48"/>
        <v>0</v>
      </c>
      <c r="O76" s="479">
        <f t="shared" si="49"/>
        <v>0</v>
      </c>
      <c r="P76" s="479">
        <f t="shared" si="50"/>
        <v>0</v>
      </c>
      <c r="Q76" s="479">
        <f t="shared" si="51"/>
        <v>0</v>
      </c>
      <c r="R76" s="479">
        <f t="shared" si="52"/>
        <v>0</v>
      </c>
      <c r="S76" s="479">
        <f t="shared" si="53"/>
        <v>0</v>
      </c>
      <c r="T76" s="479">
        <f t="shared" si="54"/>
        <v>0</v>
      </c>
      <c r="U76" s="479">
        <f t="shared" si="55"/>
        <v>0</v>
      </c>
      <c r="V76" s="479">
        <f t="shared" si="56"/>
        <v>0</v>
      </c>
      <c r="W76" s="468"/>
      <c r="X76" s="468"/>
      <c r="Y76" s="468"/>
      <c r="Z76" s="783"/>
      <c r="AA76" s="468"/>
      <c r="AB76" s="473"/>
      <c r="AC76" s="471">
        <v>1597.68</v>
      </c>
      <c r="AD76" s="468"/>
      <c r="AE76" s="468"/>
      <c r="AF76" s="468"/>
      <c r="AG76" s="468"/>
      <c r="AH76" s="469">
        <v>82783.23</v>
      </c>
      <c r="AI76" s="448">
        <v>0</v>
      </c>
      <c r="AJ76" s="468"/>
      <c r="AK76" s="468"/>
      <c r="AL76" s="468"/>
      <c r="AM76" s="468"/>
      <c r="AN76" s="468"/>
      <c r="AO76" s="468"/>
      <c r="AP76" s="468"/>
      <c r="AQ76" s="468"/>
      <c r="AR76" s="468"/>
      <c r="AS76" s="468"/>
      <c r="AT76" s="472"/>
      <c r="AU76" s="451"/>
      <c r="AW76" s="331" t="s">
        <v>450</v>
      </c>
      <c r="AY76" s="339">
        <f t="shared" si="30"/>
        <v>0</v>
      </c>
      <c r="AZ76" s="340" t="str">
        <f t="shared" si="31"/>
        <v>-</v>
      </c>
    </row>
    <row r="77" spans="2:52" s="1" customFormat="1" ht="14.4" x14ac:dyDescent="0.3">
      <c r="B77" s="287" t="s">
        <v>219</v>
      </c>
      <c r="C77" s="358" t="s">
        <v>220</v>
      </c>
      <c r="D77" s="446">
        <f>'Forma 2'!$D$72</f>
        <v>63</v>
      </c>
      <c r="E77" s="488">
        <f t="shared" si="39"/>
        <v>0</v>
      </c>
      <c r="F77" s="489">
        <f t="shared" si="40"/>
        <v>0</v>
      </c>
      <c r="G77" s="489">
        <f t="shared" si="41"/>
        <v>0</v>
      </c>
      <c r="H77" s="489">
        <f t="shared" si="42"/>
        <v>0</v>
      </c>
      <c r="I77" s="489">
        <f t="shared" si="43"/>
        <v>0</v>
      </c>
      <c r="J77" s="489">
        <f t="shared" si="44"/>
        <v>0</v>
      </c>
      <c r="K77" s="489">
        <f t="shared" si="45"/>
        <v>0</v>
      </c>
      <c r="L77" s="489">
        <f t="shared" si="46"/>
        <v>0</v>
      </c>
      <c r="M77" s="489">
        <f t="shared" si="47"/>
        <v>0</v>
      </c>
      <c r="N77" s="489">
        <f t="shared" si="48"/>
        <v>0</v>
      </c>
      <c r="O77" s="489">
        <f t="shared" si="49"/>
        <v>0</v>
      </c>
      <c r="P77" s="489">
        <f t="shared" si="50"/>
        <v>0</v>
      </c>
      <c r="Q77" s="489">
        <f t="shared" si="51"/>
        <v>0</v>
      </c>
      <c r="R77" s="489">
        <f t="shared" si="52"/>
        <v>0</v>
      </c>
      <c r="S77" s="489">
        <f t="shared" si="53"/>
        <v>0</v>
      </c>
      <c r="T77" s="489">
        <f t="shared" si="54"/>
        <v>0</v>
      </c>
      <c r="U77" s="489">
        <f t="shared" si="55"/>
        <v>0</v>
      </c>
      <c r="V77" s="489">
        <f t="shared" si="56"/>
        <v>0</v>
      </c>
      <c r="W77" s="490"/>
      <c r="X77" s="490"/>
      <c r="Y77" s="490"/>
      <c r="Z77" s="785"/>
      <c r="AA77" s="490"/>
      <c r="AB77" s="491">
        <v>63</v>
      </c>
      <c r="AC77" s="492"/>
      <c r="AD77" s="490"/>
      <c r="AE77" s="490"/>
      <c r="AF77" s="490"/>
      <c r="AG77" s="490"/>
      <c r="AH77" s="490"/>
      <c r="AI77" s="448">
        <v>0</v>
      </c>
      <c r="AJ77" s="490"/>
      <c r="AK77" s="490"/>
      <c r="AL77" s="490"/>
      <c r="AM77" s="490"/>
      <c r="AN77" s="490"/>
      <c r="AO77" s="490"/>
      <c r="AP77" s="490"/>
      <c r="AQ77" s="490"/>
      <c r="AR77" s="490"/>
      <c r="AS77" s="490"/>
      <c r="AT77" s="493"/>
      <c r="AU77" s="494"/>
      <c r="AW77" s="331" t="s">
        <v>450</v>
      </c>
      <c r="AY77" s="339">
        <f t="shared" si="30"/>
        <v>0</v>
      </c>
      <c r="AZ77" s="340" t="str">
        <f t="shared" si="31"/>
        <v>-</v>
      </c>
    </row>
    <row r="78" spans="2:52" s="1" customFormat="1" ht="14.4" x14ac:dyDescent="0.3">
      <c r="B78" s="287" t="s">
        <v>221</v>
      </c>
      <c r="C78" s="358" t="s">
        <v>222</v>
      </c>
      <c r="D78" s="446">
        <f>'Forma 2'!$D$73</f>
        <v>42.48</v>
      </c>
      <c r="E78" s="478">
        <f t="shared" si="39"/>
        <v>0</v>
      </c>
      <c r="F78" s="479">
        <f t="shared" si="40"/>
        <v>0</v>
      </c>
      <c r="G78" s="479">
        <f t="shared" si="41"/>
        <v>0</v>
      </c>
      <c r="H78" s="479">
        <f t="shared" si="42"/>
        <v>0</v>
      </c>
      <c r="I78" s="479">
        <f t="shared" si="43"/>
        <v>0</v>
      </c>
      <c r="J78" s="479">
        <f t="shared" si="44"/>
        <v>0</v>
      </c>
      <c r="K78" s="479">
        <f t="shared" si="45"/>
        <v>0</v>
      </c>
      <c r="L78" s="479">
        <f t="shared" si="46"/>
        <v>0</v>
      </c>
      <c r="M78" s="479">
        <f t="shared" si="47"/>
        <v>0</v>
      </c>
      <c r="N78" s="479">
        <f t="shared" si="48"/>
        <v>0</v>
      </c>
      <c r="O78" s="479">
        <f t="shared" si="49"/>
        <v>0</v>
      </c>
      <c r="P78" s="479">
        <f t="shared" si="50"/>
        <v>0</v>
      </c>
      <c r="Q78" s="479">
        <f t="shared" si="51"/>
        <v>0</v>
      </c>
      <c r="R78" s="479">
        <f t="shared" si="52"/>
        <v>0</v>
      </c>
      <c r="S78" s="479">
        <f t="shared" si="53"/>
        <v>0</v>
      </c>
      <c r="T78" s="479">
        <f t="shared" si="54"/>
        <v>0</v>
      </c>
      <c r="U78" s="479">
        <f t="shared" si="55"/>
        <v>0</v>
      </c>
      <c r="V78" s="479">
        <f t="shared" si="56"/>
        <v>0</v>
      </c>
      <c r="W78" s="468"/>
      <c r="X78" s="468"/>
      <c r="Y78" s="468"/>
      <c r="Z78" s="783"/>
      <c r="AA78" s="468"/>
      <c r="AB78" s="470">
        <v>42.48</v>
      </c>
      <c r="AC78" s="474"/>
      <c r="AD78" s="468"/>
      <c r="AE78" s="468"/>
      <c r="AF78" s="468"/>
      <c r="AG78" s="468"/>
      <c r="AH78" s="468"/>
      <c r="AI78" s="448">
        <v>0</v>
      </c>
      <c r="AJ78" s="468"/>
      <c r="AK78" s="468"/>
      <c r="AL78" s="468"/>
      <c r="AM78" s="468"/>
      <c r="AN78" s="468"/>
      <c r="AO78" s="468"/>
      <c r="AP78" s="468"/>
      <c r="AQ78" s="468"/>
      <c r="AR78" s="468"/>
      <c r="AS78" s="468"/>
      <c r="AT78" s="472"/>
      <c r="AU78" s="451"/>
      <c r="AW78" s="331" t="s">
        <v>450</v>
      </c>
      <c r="AY78" s="339">
        <f t="shared" si="30"/>
        <v>0</v>
      </c>
      <c r="AZ78" s="340" t="str">
        <f t="shared" si="31"/>
        <v>-</v>
      </c>
    </row>
    <row r="79" spans="2:52" s="1" customFormat="1" ht="26.4" x14ac:dyDescent="0.3">
      <c r="B79" s="287" t="s">
        <v>223</v>
      </c>
      <c r="C79" s="358" t="s">
        <v>224</v>
      </c>
      <c r="D79" s="446">
        <f>'Forma 2'!$D$74</f>
        <v>5627.16</v>
      </c>
      <c r="E79" s="459">
        <f t="shared" si="39"/>
        <v>5566.53</v>
      </c>
      <c r="F79" s="479">
        <f t="shared" si="40"/>
        <v>0</v>
      </c>
      <c r="G79" s="479">
        <f t="shared" si="41"/>
        <v>0</v>
      </c>
      <c r="H79" s="479">
        <f t="shared" si="42"/>
        <v>0</v>
      </c>
      <c r="I79" s="479">
        <f t="shared" si="43"/>
        <v>0</v>
      </c>
      <c r="J79" s="479">
        <f t="shared" si="44"/>
        <v>0</v>
      </c>
      <c r="K79" s="479">
        <f t="shared" si="45"/>
        <v>0</v>
      </c>
      <c r="L79" s="479">
        <f t="shared" si="46"/>
        <v>0</v>
      </c>
      <c r="M79" s="479">
        <f t="shared" si="47"/>
        <v>0</v>
      </c>
      <c r="N79" s="479">
        <f t="shared" si="48"/>
        <v>0</v>
      </c>
      <c r="O79" s="479">
        <f t="shared" si="49"/>
        <v>0</v>
      </c>
      <c r="P79" s="479">
        <f t="shared" si="50"/>
        <v>0</v>
      </c>
      <c r="Q79" s="479">
        <f t="shared" si="51"/>
        <v>0</v>
      </c>
      <c r="R79" s="479">
        <f t="shared" si="52"/>
        <v>0</v>
      </c>
      <c r="S79" s="479">
        <f t="shared" si="53"/>
        <v>0</v>
      </c>
      <c r="T79" s="479">
        <f t="shared" si="54"/>
        <v>0</v>
      </c>
      <c r="U79" s="479">
        <f t="shared" si="55"/>
        <v>0</v>
      </c>
      <c r="V79" s="479">
        <f t="shared" si="56"/>
        <v>0</v>
      </c>
      <c r="W79" s="468"/>
      <c r="X79" s="468"/>
      <c r="Y79" s="468"/>
      <c r="Z79" s="782">
        <v>60.63</v>
      </c>
      <c r="AA79" s="468"/>
      <c r="AB79" s="473"/>
      <c r="AC79" s="471">
        <v>5566.53</v>
      </c>
      <c r="AD79" s="468"/>
      <c r="AE79" s="468"/>
      <c r="AF79" s="468"/>
      <c r="AG79" s="468"/>
      <c r="AH79" s="468"/>
      <c r="AI79" s="448">
        <v>0</v>
      </c>
      <c r="AJ79" s="468"/>
      <c r="AK79" s="468"/>
      <c r="AL79" s="468"/>
      <c r="AM79" s="468"/>
      <c r="AN79" s="468"/>
      <c r="AO79" s="468"/>
      <c r="AP79" s="468"/>
      <c r="AQ79" s="468"/>
      <c r="AR79" s="468"/>
      <c r="AS79" s="468"/>
      <c r="AT79" s="472"/>
      <c r="AU79" s="451"/>
      <c r="AW79" s="331" t="s">
        <v>450</v>
      </c>
      <c r="AY79" s="339">
        <f t="shared" si="30"/>
        <v>0</v>
      </c>
      <c r="AZ79" s="340" t="str">
        <f t="shared" si="31"/>
        <v>-</v>
      </c>
    </row>
    <row r="80" spans="2:52" s="1" customFormat="1" ht="26.4" x14ac:dyDescent="0.3">
      <c r="B80" s="287" t="s">
        <v>225</v>
      </c>
      <c r="C80" s="358" t="s">
        <v>226</v>
      </c>
      <c r="D80" s="446">
        <f>'Forma 2'!$D$75</f>
        <v>616.66999999999996</v>
      </c>
      <c r="E80" s="459">
        <f t="shared" si="39"/>
        <v>270.63</v>
      </c>
      <c r="F80" s="479">
        <f t="shared" si="40"/>
        <v>0</v>
      </c>
      <c r="G80" s="479">
        <f t="shared" si="41"/>
        <v>0</v>
      </c>
      <c r="H80" s="479">
        <f t="shared" si="42"/>
        <v>0</v>
      </c>
      <c r="I80" s="479">
        <f t="shared" si="43"/>
        <v>0</v>
      </c>
      <c r="J80" s="479">
        <f t="shared" si="44"/>
        <v>0</v>
      </c>
      <c r="K80" s="479">
        <f t="shared" si="45"/>
        <v>0</v>
      </c>
      <c r="L80" s="479">
        <f t="shared" si="46"/>
        <v>0</v>
      </c>
      <c r="M80" s="479">
        <f t="shared" si="47"/>
        <v>0</v>
      </c>
      <c r="N80" s="479">
        <f t="shared" si="48"/>
        <v>0</v>
      </c>
      <c r="O80" s="479">
        <f t="shared" si="49"/>
        <v>0</v>
      </c>
      <c r="P80" s="479">
        <f t="shared" si="50"/>
        <v>0</v>
      </c>
      <c r="Q80" s="479">
        <f t="shared" si="51"/>
        <v>0</v>
      </c>
      <c r="R80" s="479">
        <f t="shared" si="52"/>
        <v>0</v>
      </c>
      <c r="S80" s="479">
        <f t="shared" si="53"/>
        <v>0</v>
      </c>
      <c r="T80" s="479">
        <f t="shared" si="54"/>
        <v>0</v>
      </c>
      <c r="U80" s="479">
        <f t="shared" si="55"/>
        <v>0</v>
      </c>
      <c r="V80" s="479">
        <f t="shared" si="56"/>
        <v>0</v>
      </c>
      <c r="W80" s="468"/>
      <c r="X80" s="468"/>
      <c r="Y80" s="468"/>
      <c r="Z80" s="782">
        <v>346.04</v>
      </c>
      <c r="AA80" s="468"/>
      <c r="AB80" s="473"/>
      <c r="AC80" s="471">
        <v>270.63</v>
      </c>
      <c r="AD80" s="468"/>
      <c r="AE80" s="468"/>
      <c r="AF80" s="468"/>
      <c r="AG80" s="468"/>
      <c r="AH80" s="468"/>
      <c r="AI80" s="448">
        <v>0</v>
      </c>
      <c r="AJ80" s="468"/>
      <c r="AK80" s="468"/>
      <c r="AL80" s="468"/>
      <c r="AM80" s="468"/>
      <c r="AN80" s="468"/>
      <c r="AO80" s="468"/>
      <c r="AP80" s="468"/>
      <c r="AQ80" s="468"/>
      <c r="AR80" s="468"/>
      <c r="AS80" s="468"/>
      <c r="AT80" s="472"/>
      <c r="AU80" s="451"/>
      <c r="AW80" s="331" t="s">
        <v>450</v>
      </c>
      <c r="AY80" s="339">
        <f t="shared" si="30"/>
        <v>0</v>
      </c>
      <c r="AZ80" s="340" t="str">
        <f t="shared" si="31"/>
        <v>-</v>
      </c>
    </row>
    <row r="81" spans="2:52" s="1" customFormat="1" ht="14.4" x14ac:dyDescent="0.3">
      <c r="B81" s="287" t="s">
        <v>227</v>
      </c>
      <c r="C81" s="358" t="s">
        <v>228</v>
      </c>
      <c r="D81" s="446">
        <f>'Forma 2'!$D$76</f>
        <v>33939.96</v>
      </c>
      <c r="E81" s="459">
        <f t="shared" si="39"/>
        <v>33939.96</v>
      </c>
      <c r="F81" s="479">
        <f t="shared" si="40"/>
        <v>0</v>
      </c>
      <c r="G81" s="479">
        <f t="shared" si="41"/>
        <v>0</v>
      </c>
      <c r="H81" s="479">
        <f t="shared" si="42"/>
        <v>0</v>
      </c>
      <c r="I81" s="479">
        <f t="shared" si="43"/>
        <v>0</v>
      </c>
      <c r="J81" s="479">
        <f t="shared" si="44"/>
        <v>0</v>
      </c>
      <c r="K81" s="479">
        <f t="shared" si="45"/>
        <v>0</v>
      </c>
      <c r="L81" s="479">
        <f t="shared" si="46"/>
        <v>0</v>
      </c>
      <c r="M81" s="479">
        <f t="shared" si="47"/>
        <v>0</v>
      </c>
      <c r="N81" s="479">
        <f t="shared" si="48"/>
        <v>0</v>
      </c>
      <c r="O81" s="479">
        <f t="shared" si="49"/>
        <v>0</v>
      </c>
      <c r="P81" s="479">
        <f t="shared" si="50"/>
        <v>0</v>
      </c>
      <c r="Q81" s="479">
        <f t="shared" si="51"/>
        <v>0</v>
      </c>
      <c r="R81" s="479">
        <f t="shared" si="52"/>
        <v>0</v>
      </c>
      <c r="S81" s="479">
        <f t="shared" si="53"/>
        <v>0</v>
      </c>
      <c r="T81" s="479">
        <f t="shared" si="54"/>
        <v>0</v>
      </c>
      <c r="U81" s="479">
        <f t="shared" si="55"/>
        <v>0</v>
      </c>
      <c r="V81" s="479">
        <f t="shared" si="56"/>
        <v>0</v>
      </c>
      <c r="W81" s="468"/>
      <c r="X81" s="468"/>
      <c r="Y81" s="468"/>
      <c r="Z81" s="783"/>
      <c r="AA81" s="468"/>
      <c r="AB81" s="473"/>
      <c r="AC81" s="471">
        <v>33939.96</v>
      </c>
      <c r="AD81" s="468"/>
      <c r="AE81" s="468"/>
      <c r="AF81" s="468"/>
      <c r="AG81" s="468"/>
      <c r="AH81" s="468"/>
      <c r="AI81" s="448">
        <v>0</v>
      </c>
      <c r="AJ81" s="468"/>
      <c r="AK81" s="468"/>
      <c r="AL81" s="468"/>
      <c r="AM81" s="468"/>
      <c r="AN81" s="468"/>
      <c r="AO81" s="468"/>
      <c r="AP81" s="468"/>
      <c r="AQ81" s="468"/>
      <c r="AR81" s="468"/>
      <c r="AS81" s="468"/>
      <c r="AT81" s="472"/>
      <c r="AU81" s="451"/>
      <c r="AW81" s="331" t="s">
        <v>450</v>
      </c>
      <c r="AY81" s="339">
        <f t="shared" si="30"/>
        <v>0</v>
      </c>
      <c r="AZ81" s="340" t="str">
        <f t="shared" si="31"/>
        <v>-</v>
      </c>
    </row>
    <row r="82" spans="2:52" s="1" customFormat="1" ht="14.4" x14ac:dyDescent="0.3">
      <c r="B82" s="287" t="s">
        <v>229</v>
      </c>
      <c r="C82" s="358" t="s">
        <v>230</v>
      </c>
      <c r="D82" s="446">
        <f>'Forma 2'!$D$77</f>
        <v>630.65</v>
      </c>
      <c r="E82" s="459">
        <f t="shared" si="39"/>
        <v>630.65</v>
      </c>
      <c r="F82" s="479">
        <f t="shared" si="40"/>
        <v>0</v>
      </c>
      <c r="G82" s="479">
        <f t="shared" si="41"/>
        <v>0</v>
      </c>
      <c r="H82" s="479">
        <f t="shared" si="42"/>
        <v>0</v>
      </c>
      <c r="I82" s="479">
        <f t="shared" si="43"/>
        <v>0</v>
      </c>
      <c r="J82" s="479">
        <f t="shared" si="44"/>
        <v>0</v>
      </c>
      <c r="K82" s="479">
        <f t="shared" si="45"/>
        <v>0</v>
      </c>
      <c r="L82" s="479">
        <f t="shared" si="46"/>
        <v>0</v>
      </c>
      <c r="M82" s="479">
        <f t="shared" si="47"/>
        <v>0</v>
      </c>
      <c r="N82" s="479">
        <f t="shared" si="48"/>
        <v>0</v>
      </c>
      <c r="O82" s="479">
        <f t="shared" si="49"/>
        <v>0</v>
      </c>
      <c r="P82" s="479">
        <f t="shared" si="50"/>
        <v>0</v>
      </c>
      <c r="Q82" s="479">
        <f t="shared" si="51"/>
        <v>0</v>
      </c>
      <c r="R82" s="479">
        <f t="shared" si="52"/>
        <v>0</v>
      </c>
      <c r="S82" s="479">
        <f t="shared" si="53"/>
        <v>0</v>
      </c>
      <c r="T82" s="479">
        <f t="shared" si="54"/>
        <v>0</v>
      </c>
      <c r="U82" s="479">
        <f t="shared" si="55"/>
        <v>0</v>
      </c>
      <c r="V82" s="479">
        <f t="shared" si="56"/>
        <v>0</v>
      </c>
      <c r="W82" s="468"/>
      <c r="X82" s="468"/>
      <c r="Y82" s="468"/>
      <c r="Z82" s="783"/>
      <c r="AA82" s="468"/>
      <c r="AB82" s="473"/>
      <c r="AC82" s="471">
        <v>630.65</v>
      </c>
      <c r="AD82" s="468"/>
      <c r="AE82" s="468"/>
      <c r="AF82" s="468"/>
      <c r="AG82" s="468"/>
      <c r="AH82" s="468"/>
      <c r="AI82" s="448">
        <v>0</v>
      </c>
      <c r="AJ82" s="468"/>
      <c r="AK82" s="468"/>
      <c r="AL82" s="468"/>
      <c r="AM82" s="468"/>
      <c r="AN82" s="468"/>
      <c r="AO82" s="468"/>
      <c r="AP82" s="468"/>
      <c r="AQ82" s="468"/>
      <c r="AR82" s="468"/>
      <c r="AS82" s="468"/>
      <c r="AT82" s="472"/>
      <c r="AU82" s="451"/>
      <c r="AW82" s="331" t="s">
        <v>450</v>
      </c>
      <c r="AY82" s="339">
        <f t="shared" ref="AY82:AY113" si="57">D82-SUM(E82:AB82)</f>
        <v>0</v>
      </c>
      <c r="AZ82" s="340" t="str">
        <f t="shared" ref="AZ82:AZ113" si="58">IF(AY82&gt;0.5,"Prašome paskirstyti likusias sąnaudas",IF(AY82&lt;-0.5,"Paskirstėte daugiau sąnaudų negu yra priskirta šiam pogrupiui","-"))</f>
        <v>-</v>
      </c>
    </row>
    <row r="83" spans="2:52" s="1" customFormat="1" ht="14.4" x14ac:dyDescent="0.3">
      <c r="B83" s="287" t="s">
        <v>231</v>
      </c>
      <c r="C83" s="358" t="s">
        <v>232</v>
      </c>
      <c r="D83" s="446">
        <f>'Forma 2'!$D$78</f>
        <v>143.28</v>
      </c>
      <c r="E83" s="459">
        <f t="shared" si="39"/>
        <v>143.28</v>
      </c>
      <c r="F83" s="479">
        <f t="shared" si="40"/>
        <v>0</v>
      </c>
      <c r="G83" s="479">
        <f t="shared" si="41"/>
        <v>0</v>
      </c>
      <c r="H83" s="479">
        <f t="shared" si="42"/>
        <v>0</v>
      </c>
      <c r="I83" s="479">
        <f t="shared" si="43"/>
        <v>0</v>
      </c>
      <c r="J83" s="479">
        <f t="shared" si="44"/>
        <v>0</v>
      </c>
      <c r="K83" s="479">
        <f t="shared" si="45"/>
        <v>0</v>
      </c>
      <c r="L83" s="479">
        <f t="shared" si="46"/>
        <v>0</v>
      </c>
      <c r="M83" s="479">
        <f t="shared" si="47"/>
        <v>0</v>
      </c>
      <c r="N83" s="479">
        <f t="shared" si="48"/>
        <v>0</v>
      </c>
      <c r="O83" s="479">
        <f t="shared" si="49"/>
        <v>0</v>
      </c>
      <c r="P83" s="479">
        <f t="shared" si="50"/>
        <v>0</v>
      </c>
      <c r="Q83" s="479">
        <f t="shared" si="51"/>
        <v>0</v>
      </c>
      <c r="R83" s="479">
        <f t="shared" si="52"/>
        <v>0</v>
      </c>
      <c r="S83" s="479">
        <f t="shared" si="53"/>
        <v>0</v>
      </c>
      <c r="T83" s="479">
        <f t="shared" si="54"/>
        <v>0</v>
      </c>
      <c r="U83" s="479">
        <f t="shared" si="55"/>
        <v>0</v>
      </c>
      <c r="V83" s="479">
        <f t="shared" si="56"/>
        <v>0</v>
      </c>
      <c r="W83" s="468"/>
      <c r="X83" s="468"/>
      <c r="Y83" s="468"/>
      <c r="Z83" s="783"/>
      <c r="AA83" s="468"/>
      <c r="AB83" s="473"/>
      <c r="AC83" s="471">
        <v>143.28</v>
      </c>
      <c r="AD83" s="468"/>
      <c r="AE83" s="468"/>
      <c r="AF83" s="468"/>
      <c r="AG83" s="468"/>
      <c r="AH83" s="468"/>
      <c r="AI83" s="448">
        <v>0</v>
      </c>
      <c r="AJ83" s="468"/>
      <c r="AK83" s="468"/>
      <c r="AL83" s="468"/>
      <c r="AM83" s="468"/>
      <c r="AN83" s="468"/>
      <c r="AO83" s="468"/>
      <c r="AP83" s="468"/>
      <c r="AQ83" s="468"/>
      <c r="AR83" s="468"/>
      <c r="AS83" s="468"/>
      <c r="AT83" s="472"/>
      <c r="AU83" s="451"/>
      <c r="AW83" s="331" t="s">
        <v>450</v>
      </c>
      <c r="AY83" s="339">
        <f t="shared" si="57"/>
        <v>0</v>
      </c>
      <c r="AZ83" s="340" t="str">
        <f t="shared" si="58"/>
        <v>-</v>
      </c>
    </row>
    <row r="84" spans="2:52" s="1" customFormat="1" ht="14.4" x14ac:dyDescent="0.3">
      <c r="B84" s="287" t="s">
        <v>233</v>
      </c>
      <c r="C84" s="358" t="s">
        <v>234</v>
      </c>
      <c r="D84" s="446">
        <f>'Forma 2'!$D$79</f>
        <v>23003.64</v>
      </c>
      <c r="E84" s="459">
        <f t="shared" si="39"/>
        <v>21194.28</v>
      </c>
      <c r="F84" s="479">
        <f t="shared" si="40"/>
        <v>0</v>
      </c>
      <c r="G84" s="479">
        <f t="shared" si="41"/>
        <v>0</v>
      </c>
      <c r="H84" s="479">
        <f t="shared" si="42"/>
        <v>0</v>
      </c>
      <c r="I84" s="479">
        <f t="shared" si="43"/>
        <v>0</v>
      </c>
      <c r="J84" s="479">
        <f t="shared" si="44"/>
        <v>0</v>
      </c>
      <c r="K84" s="479">
        <f t="shared" si="45"/>
        <v>0</v>
      </c>
      <c r="L84" s="479">
        <f t="shared" si="46"/>
        <v>0</v>
      </c>
      <c r="M84" s="479">
        <f t="shared" si="47"/>
        <v>0</v>
      </c>
      <c r="N84" s="479">
        <f t="shared" si="48"/>
        <v>0</v>
      </c>
      <c r="O84" s="479">
        <f t="shared" si="49"/>
        <v>0</v>
      </c>
      <c r="P84" s="479">
        <f t="shared" si="50"/>
        <v>0</v>
      </c>
      <c r="Q84" s="479">
        <f t="shared" si="51"/>
        <v>0</v>
      </c>
      <c r="R84" s="479">
        <f t="shared" si="52"/>
        <v>0</v>
      </c>
      <c r="S84" s="479">
        <f t="shared" si="53"/>
        <v>0</v>
      </c>
      <c r="T84" s="479">
        <f t="shared" si="54"/>
        <v>0</v>
      </c>
      <c r="U84" s="479">
        <f t="shared" si="55"/>
        <v>0</v>
      </c>
      <c r="V84" s="479">
        <f t="shared" si="56"/>
        <v>0</v>
      </c>
      <c r="W84" s="468"/>
      <c r="X84" s="468"/>
      <c r="Y84" s="468"/>
      <c r="Z84" s="783"/>
      <c r="AA84" s="468"/>
      <c r="AB84" s="470">
        <v>1809.36</v>
      </c>
      <c r="AC84" s="471">
        <v>21194.28</v>
      </c>
      <c r="AD84" s="468"/>
      <c r="AE84" s="468"/>
      <c r="AF84" s="468"/>
      <c r="AG84" s="468"/>
      <c r="AH84" s="468"/>
      <c r="AI84" s="448">
        <v>0</v>
      </c>
      <c r="AJ84" s="468"/>
      <c r="AK84" s="468"/>
      <c r="AL84" s="468"/>
      <c r="AM84" s="468"/>
      <c r="AN84" s="468"/>
      <c r="AO84" s="468"/>
      <c r="AP84" s="468"/>
      <c r="AQ84" s="468"/>
      <c r="AR84" s="468"/>
      <c r="AS84" s="468"/>
      <c r="AT84" s="472"/>
      <c r="AU84" s="451"/>
      <c r="AW84" s="331" t="s">
        <v>450</v>
      </c>
      <c r="AY84" s="339">
        <f t="shared" si="57"/>
        <v>0</v>
      </c>
      <c r="AZ84" s="340" t="str">
        <f t="shared" si="58"/>
        <v>-</v>
      </c>
    </row>
    <row r="85" spans="2:52" s="1" customFormat="1" ht="14.4" x14ac:dyDescent="0.3">
      <c r="B85" s="287" t="s">
        <v>235</v>
      </c>
      <c r="C85" s="358" t="s">
        <v>236</v>
      </c>
      <c r="D85" s="446">
        <f>'Forma 2'!$D$80</f>
        <v>21597.58</v>
      </c>
      <c r="E85" s="459">
        <f t="shared" si="39"/>
        <v>12588.31</v>
      </c>
      <c r="F85" s="479">
        <f t="shared" si="40"/>
        <v>0</v>
      </c>
      <c r="G85" s="479">
        <f t="shared" si="41"/>
        <v>0</v>
      </c>
      <c r="H85" s="479">
        <f t="shared" si="42"/>
        <v>0</v>
      </c>
      <c r="I85" s="479">
        <f t="shared" si="43"/>
        <v>0</v>
      </c>
      <c r="J85" s="479">
        <f t="shared" si="44"/>
        <v>0</v>
      </c>
      <c r="K85" s="479">
        <f t="shared" si="45"/>
        <v>0</v>
      </c>
      <c r="L85" s="479">
        <f t="shared" si="46"/>
        <v>0</v>
      </c>
      <c r="M85" s="479">
        <f t="shared" si="47"/>
        <v>0</v>
      </c>
      <c r="N85" s="479">
        <f t="shared" si="48"/>
        <v>0</v>
      </c>
      <c r="O85" s="479">
        <f t="shared" si="49"/>
        <v>0</v>
      </c>
      <c r="P85" s="479">
        <f t="shared" si="50"/>
        <v>0</v>
      </c>
      <c r="Q85" s="479">
        <f t="shared" si="51"/>
        <v>0</v>
      </c>
      <c r="R85" s="479">
        <f t="shared" si="52"/>
        <v>0</v>
      </c>
      <c r="S85" s="479">
        <f t="shared" si="53"/>
        <v>0</v>
      </c>
      <c r="T85" s="479">
        <f t="shared" si="54"/>
        <v>0</v>
      </c>
      <c r="U85" s="479">
        <f t="shared" si="55"/>
        <v>0</v>
      </c>
      <c r="V85" s="479">
        <f t="shared" si="56"/>
        <v>0</v>
      </c>
      <c r="W85" s="468"/>
      <c r="X85" s="468"/>
      <c r="Y85" s="468"/>
      <c r="Z85" s="783"/>
      <c r="AA85" s="468"/>
      <c r="AB85" s="470">
        <v>9009.27</v>
      </c>
      <c r="AC85" s="471">
        <v>12588.31</v>
      </c>
      <c r="AD85" s="468"/>
      <c r="AE85" s="468"/>
      <c r="AF85" s="468"/>
      <c r="AG85" s="468"/>
      <c r="AH85" s="468"/>
      <c r="AI85" s="448">
        <v>0</v>
      </c>
      <c r="AJ85" s="468"/>
      <c r="AK85" s="468"/>
      <c r="AL85" s="468"/>
      <c r="AM85" s="468"/>
      <c r="AN85" s="468"/>
      <c r="AO85" s="468"/>
      <c r="AP85" s="468"/>
      <c r="AQ85" s="468"/>
      <c r="AR85" s="468"/>
      <c r="AS85" s="468"/>
      <c r="AT85" s="472"/>
      <c r="AU85" s="451"/>
      <c r="AW85" s="331" t="s">
        <v>450</v>
      </c>
      <c r="AY85" s="339">
        <f t="shared" si="57"/>
        <v>0</v>
      </c>
      <c r="AZ85" s="340" t="str">
        <f t="shared" si="58"/>
        <v>-</v>
      </c>
    </row>
    <row r="86" spans="2:52" s="1" customFormat="1" ht="26.4" x14ac:dyDescent="0.3">
      <c r="B86" s="287" t="s">
        <v>237</v>
      </c>
      <c r="C86" s="358" t="s">
        <v>238</v>
      </c>
      <c r="D86" s="446">
        <f>'Forma 2'!$D$81</f>
        <v>2146.5700000000002</v>
      </c>
      <c r="E86" s="478">
        <f t="shared" si="39"/>
        <v>0</v>
      </c>
      <c r="F86" s="479">
        <f t="shared" si="40"/>
        <v>0</v>
      </c>
      <c r="G86" s="479">
        <f t="shared" si="41"/>
        <v>0</v>
      </c>
      <c r="H86" s="479">
        <f t="shared" si="42"/>
        <v>0</v>
      </c>
      <c r="I86" s="479">
        <f t="shared" si="43"/>
        <v>0</v>
      </c>
      <c r="J86" s="467">
        <f t="shared" si="44"/>
        <v>2146.5700000000002</v>
      </c>
      <c r="K86" s="479">
        <f t="shared" si="45"/>
        <v>0</v>
      </c>
      <c r="L86" s="479">
        <f t="shared" si="46"/>
        <v>0</v>
      </c>
      <c r="M86" s="479">
        <f t="shared" si="47"/>
        <v>0</v>
      </c>
      <c r="N86" s="479">
        <f t="shared" si="48"/>
        <v>0</v>
      </c>
      <c r="O86" s="479">
        <f t="shared" si="49"/>
        <v>0</v>
      </c>
      <c r="P86" s="479">
        <f t="shared" si="50"/>
        <v>0</v>
      </c>
      <c r="Q86" s="479">
        <f t="shared" si="51"/>
        <v>0</v>
      </c>
      <c r="R86" s="479">
        <f t="shared" si="52"/>
        <v>0</v>
      </c>
      <c r="S86" s="479">
        <f t="shared" si="53"/>
        <v>0</v>
      </c>
      <c r="T86" s="479">
        <f t="shared" si="54"/>
        <v>0</v>
      </c>
      <c r="U86" s="479">
        <f t="shared" si="55"/>
        <v>0</v>
      </c>
      <c r="V86" s="479">
        <f t="shared" si="56"/>
        <v>0</v>
      </c>
      <c r="W86" s="468"/>
      <c r="X86" s="468"/>
      <c r="Y86" s="468"/>
      <c r="Z86" s="783"/>
      <c r="AA86" s="468"/>
      <c r="AB86" s="473"/>
      <c r="AC86" s="474"/>
      <c r="AD86" s="468"/>
      <c r="AE86" s="468"/>
      <c r="AF86" s="468"/>
      <c r="AG86" s="468"/>
      <c r="AH86" s="469">
        <v>2146.5700000000002</v>
      </c>
      <c r="AI86" s="448">
        <v>0</v>
      </c>
      <c r="AJ86" s="468"/>
      <c r="AK86" s="468"/>
      <c r="AL86" s="468"/>
      <c r="AM86" s="468"/>
      <c r="AN86" s="468"/>
      <c r="AO86" s="468"/>
      <c r="AP86" s="468"/>
      <c r="AQ86" s="468"/>
      <c r="AR86" s="468"/>
      <c r="AS86" s="468"/>
      <c r="AT86" s="472"/>
      <c r="AU86" s="451"/>
      <c r="AW86" s="331" t="s">
        <v>450</v>
      </c>
      <c r="AY86" s="339">
        <f t="shared" si="57"/>
        <v>0</v>
      </c>
      <c r="AZ86" s="340" t="str">
        <f t="shared" si="58"/>
        <v>-</v>
      </c>
    </row>
    <row r="87" spans="2:52" s="1" customFormat="1" ht="26.4" x14ac:dyDescent="0.3">
      <c r="B87" s="287" t="s">
        <v>239</v>
      </c>
      <c r="C87" s="358" t="s">
        <v>240</v>
      </c>
      <c r="D87" s="446">
        <f>'Forma 2'!$D$82</f>
        <v>686.01</v>
      </c>
      <c r="E87" s="459">
        <f t="shared" si="39"/>
        <v>358.5</v>
      </c>
      <c r="F87" s="479">
        <f t="shared" si="40"/>
        <v>0</v>
      </c>
      <c r="G87" s="479">
        <f t="shared" si="41"/>
        <v>0</v>
      </c>
      <c r="H87" s="479">
        <f t="shared" si="42"/>
        <v>0</v>
      </c>
      <c r="I87" s="479">
        <f t="shared" si="43"/>
        <v>0</v>
      </c>
      <c r="J87" s="479">
        <f t="shared" si="44"/>
        <v>0</v>
      </c>
      <c r="K87" s="479">
        <f t="shared" si="45"/>
        <v>0</v>
      </c>
      <c r="L87" s="479">
        <f t="shared" si="46"/>
        <v>0</v>
      </c>
      <c r="M87" s="479">
        <f t="shared" si="47"/>
        <v>0</v>
      </c>
      <c r="N87" s="479">
        <f t="shared" si="48"/>
        <v>0</v>
      </c>
      <c r="O87" s="479">
        <f t="shared" si="49"/>
        <v>0</v>
      </c>
      <c r="P87" s="479">
        <f t="shared" si="50"/>
        <v>0</v>
      </c>
      <c r="Q87" s="479">
        <f t="shared" si="51"/>
        <v>0</v>
      </c>
      <c r="R87" s="479">
        <f t="shared" si="52"/>
        <v>0</v>
      </c>
      <c r="S87" s="479">
        <f t="shared" si="53"/>
        <v>0</v>
      </c>
      <c r="T87" s="479">
        <f t="shared" si="54"/>
        <v>0</v>
      </c>
      <c r="U87" s="479">
        <f t="shared" si="55"/>
        <v>0</v>
      </c>
      <c r="V87" s="479">
        <f t="shared" si="56"/>
        <v>0</v>
      </c>
      <c r="W87" s="468"/>
      <c r="X87" s="468"/>
      <c r="Y87" s="468"/>
      <c r="Z87" s="783"/>
      <c r="AA87" s="468"/>
      <c r="AB87" s="470">
        <v>327.51</v>
      </c>
      <c r="AC87" s="471">
        <v>358.5</v>
      </c>
      <c r="AD87" s="468"/>
      <c r="AE87" s="468"/>
      <c r="AF87" s="468"/>
      <c r="AG87" s="468"/>
      <c r="AH87" s="468"/>
      <c r="AI87" s="448">
        <v>0</v>
      </c>
      <c r="AJ87" s="468"/>
      <c r="AK87" s="468"/>
      <c r="AL87" s="468"/>
      <c r="AM87" s="468"/>
      <c r="AN87" s="468"/>
      <c r="AO87" s="468"/>
      <c r="AP87" s="468"/>
      <c r="AQ87" s="468"/>
      <c r="AR87" s="468"/>
      <c r="AS87" s="468"/>
      <c r="AT87" s="472"/>
      <c r="AU87" s="451"/>
      <c r="AW87" s="331" t="s">
        <v>450</v>
      </c>
      <c r="AY87" s="339">
        <f t="shared" si="57"/>
        <v>0</v>
      </c>
      <c r="AZ87" s="340" t="str">
        <f t="shared" si="58"/>
        <v>-</v>
      </c>
    </row>
    <row r="88" spans="2:52" s="1" customFormat="1" ht="14.4" x14ac:dyDescent="0.3">
      <c r="B88" s="287" t="s">
        <v>241</v>
      </c>
      <c r="C88" s="358" t="s">
        <v>242</v>
      </c>
      <c r="D88" s="446">
        <f>'Forma 2'!$D$83</f>
        <v>12334.1</v>
      </c>
      <c r="E88" s="459">
        <f t="shared" si="39"/>
        <v>6687.96</v>
      </c>
      <c r="F88" s="479">
        <f t="shared" si="40"/>
        <v>0</v>
      </c>
      <c r="G88" s="479">
        <f t="shared" si="41"/>
        <v>0</v>
      </c>
      <c r="H88" s="479">
        <f t="shared" si="42"/>
        <v>0</v>
      </c>
      <c r="I88" s="479">
        <f t="shared" si="43"/>
        <v>0</v>
      </c>
      <c r="J88" s="467">
        <f t="shared" si="44"/>
        <v>524.76</v>
      </c>
      <c r="K88" s="479">
        <f t="shared" si="45"/>
        <v>0</v>
      </c>
      <c r="L88" s="479">
        <f t="shared" si="46"/>
        <v>0</v>
      </c>
      <c r="M88" s="479">
        <f t="shared" si="47"/>
        <v>0</v>
      </c>
      <c r="N88" s="479">
        <f t="shared" si="48"/>
        <v>0</v>
      </c>
      <c r="O88" s="479">
        <f t="shared" si="49"/>
        <v>0</v>
      </c>
      <c r="P88" s="479">
        <f t="shared" si="50"/>
        <v>0</v>
      </c>
      <c r="Q88" s="479">
        <f t="shared" si="51"/>
        <v>0</v>
      </c>
      <c r="R88" s="479">
        <f t="shared" si="52"/>
        <v>0</v>
      </c>
      <c r="S88" s="479">
        <f t="shared" si="53"/>
        <v>0</v>
      </c>
      <c r="T88" s="479">
        <f t="shared" si="54"/>
        <v>0</v>
      </c>
      <c r="U88" s="479">
        <f t="shared" si="55"/>
        <v>0</v>
      </c>
      <c r="V88" s="479">
        <f t="shared" si="56"/>
        <v>0</v>
      </c>
      <c r="W88" s="468"/>
      <c r="X88" s="468"/>
      <c r="Y88" s="468"/>
      <c r="Z88" s="783"/>
      <c r="AA88" s="468"/>
      <c r="AB88" s="470">
        <v>5121.38</v>
      </c>
      <c r="AC88" s="471">
        <v>6687.96</v>
      </c>
      <c r="AD88" s="468"/>
      <c r="AE88" s="468"/>
      <c r="AF88" s="468"/>
      <c r="AG88" s="468"/>
      <c r="AH88" s="469">
        <v>524.76</v>
      </c>
      <c r="AI88" s="448">
        <v>0</v>
      </c>
      <c r="AJ88" s="468"/>
      <c r="AK88" s="468"/>
      <c r="AL88" s="468"/>
      <c r="AM88" s="468"/>
      <c r="AN88" s="468"/>
      <c r="AO88" s="468"/>
      <c r="AP88" s="468"/>
      <c r="AQ88" s="468"/>
      <c r="AR88" s="468"/>
      <c r="AS88" s="468"/>
      <c r="AT88" s="472"/>
      <c r="AU88" s="451"/>
      <c r="AW88" s="331" t="s">
        <v>450</v>
      </c>
      <c r="AY88" s="339">
        <f t="shared" si="57"/>
        <v>0</v>
      </c>
      <c r="AZ88" s="340" t="str">
        <f t="shared" si="58"/>
        <v>-</v>
      </c>
    </row>
    <row r="89" spans="2:52" s="1" customFormat="1" ht="14.4" x14ac:dyDescent="0.3">
      <c r="B89" s="287" t="s">
        <v>243</v>
      </c>
      <c r="C89" s="358" t="s">
        <v>244</v>
      </c>
      <c r="D89" s="446">
        <f>'Forma 2'!$D$84</f>
        <v>4727.09</v>
      </c>
      <c r="E89" s="459">
        <f t="shared" si="39"/>
        <v>1790.52</v>
      </c>
      <c r="F89" s="479">
        <f t="shared" si="40"/>
        <v>0</v>
      </c>
      <c r="G89" s="479">
        <f t="shared" si="41"/>
        <v>0</v>
      </c>
      <c r="H89" s="479">
        <f t="shared" si="42"/>
        <v>0</v>
      </c>
      <c r="I89" s="479">
        <f t="shared" si="43"/>
        <v>0</v>
      </c>
      <c r="J89" s="479">
        <f t="shared" si="44"/>
        <v>0</v>
      </c>
      <c r="K89" s="479">
        <f t="shared" si="45"/>
        <v>0</v>
      </c>
      <c r="L89" s="479">
        <f t="shared" si="46"/>
        <v>0</v>
      </c>
      <c r="M89" s="479">
        <f t="shared" si="47"/>
        <v>0</v>
      </c>
      <c r="N89" s="479">
        <f t="shared" si="48"/>
        <v>0</v>
      </c>
      <c r="O89" s="479">
        <f t="shared" si="49"/>
        <v>0</v>
      </c>
      <c r="P89" s="467">
        <f t="shared" si="50"/>
        <v>155.18</v>
      </c>
      <c r="Q89" s="479">
        <f t="shared" si="51"/>
        <v>0</v>
      </c>
      <c r="R89" s="479">
        <f t="shared" si="52"/>
        <v>0</v>
      </c>
      <c r="S89" s="467">
        <f t="shared" si="53"/>
        <v>283.22000000000003</v>
      </c>
      <c r="T89" s="479">
        <f t="shared" si="54"/>
        <v>0</v>
      </c>
      <c r="U89" s="479">
        <f t="shared" si="55"/>
        <v>0</v>
      </c>
      <c r="V89" s="479">
        <f t="shared" si="56"/>
        <v>0</v>
      </c>
      <c r="W89" s="468"/>
      <c r="X89" s="468"/>
      <c r="Y89" s="468"/>
      <c r="Z89" s="783"/>
      <c r="AA89" s="468"/>
      <c r="AB89" s="470">
        <v>2498.17</v>
      </c>
      <c r="AC89" s="471">
        <v>1790.52</v>
      </c>
      <c r="AD89" s="468"/>
      <c r="AE89" s="468"/>
      <c r="AF89" s="468"/>
      <c r="AG89" s="468"/>
      <c r="AH89" s="468"/>
      <c r="AI89" s="448">
        <v>0</v>
      </c>
      <c r="AJ89" s="468"/>
      <c r="AK89" s="468"/>
      <c r="AL89" s="468"/>
      <c r="AM89" s="468"/>
      <c r="AN89" s="469">
        <v>155.18</v>
      </c>
      <c r="AO89" s="468"/>
      <c r="AP89" s="468"/>
      <c r="AQ89" s="469">
        <v>283.22000000000003</v>
      </c>
      <c r="AR89" s="468"/>
      <c r="AS89" s="468"/>
      <c r="AT89" s="472"/>
      <c r="AU89" s="451"/>
      <c r="AW89" s="331" t="s">
        <v>450</v>
      </c>
      <c r="AY89" s="339">
        <f t="shared" si="57"/>
        <v>0</v>
      </c>
      <c r="AZ89" s="340" t="str">
        <f t="shared" si="58"/>
        <v>-</v>
      </c>
    </row>
    <row r="90" spans="2:52" s="1" customFormat="1" ht="14.4" x14ac:dyDescent="0.3">
      <c r="B90" s="287" t="s">
        <v>245</v>
      </c>
      <c r="C90" s="358" t="s">
        <v>246</v>
      </c>
      <c r="D90" s="446">
        <f>'Forma 2'!$D$85</f>
        <v>0</v>
      </c>
      <c r="E90" s="478">
        <f t="shared" si="39"/>
        <v>0</v>
      </c>
      <c r="F90" s="479">
        <f t="shared" si="40"/>
        <v>0</v>
      </c>
      <c r="G90" s="479">
        <f t="shared" si="41"/>
        <v>0</v>
      </c>
      <c r="H90" s="479">
        <f t="shared" si="42"/>
        <v>0</v>
      </c>
      <c r="I90" s="479">
        <f t="shared" si="43"/>
        <v>0</v>
      </c>
      <c r="J90" s="479">
        <f t="shared" si="44"/>
        <v>0</v>
      </c>
      <c r="K90" s="479">
        <f t="shared" si="45"/>
        <v>0</v>
      </c>
      <c r="L90" s="479">
        <f t="shared" si="46"/>
        <v>0</v>
      </c>
      <c r="M90" s="479">
        <f t="shared" si="47"/>
        <v>0</v>
      </c>
      <c r="N90" s="479">
        <f t="shared" si="48"/>
        <v>0</v>
      </c>
      <c r="O90" s="479">
        <f t="shared" si="49"/>
        <v>0</v>
      </c>
      <c r="P90" s="479">
        <f t="shared" si="50"/>
        <v>0</v>
      </c>
      <c r="Q90" s="479">
        <f t="shared" si="51"/>
        <v>0</v>
      </c>
      <c r="R90" s="479">
        <f t="shared" si="52"/>
        <v>0</v>
      </c>
      <c r="S90" s="479">
        <f t="shared" si="53"/>
        <v>0</v>
      </c>
      <c r="T90" s="479">
        <f t="shared" si="54"/>
        <v>0</v>
      </c>
      <c r="U90" s="479">
        <f t="shared" si="55"/>
        <v>0</v>
      </c>
      <c r="V90" s="479">
        <f t="shared" si="56"/>
        <v>0</v>
      </c>
      <c r="W90" s="468"/>
      <c r="X90" s="468"/>
      <c r="Y90" s="468"/>
      <c r="Z90" s="783"/>
      <c r="AA90" s="468"/>
      <c r="AB90" s="473"/>
      <c r="AC90" s="474"/>
      <c r="AD90" s="468"/>
      <c r="AE90" s="468"/>
      <c r="AF90" s="468"/>
      <c r="AG90" s="468"/>
      <c r="AH90" s="468"/>
      <c r="AI90" s="448">
        <v>0</v>
      </c>
      <c r="AJ90" s="468"/>
      <c r="AK90" s="468"/>
      <c r="AL90" s="468"/>
      <c r="AM90" s="468"/>
      <c r="AN90" s="468"/>
      <c r="AO90" s="468"/>
      <c r="AP90" s="468"/>
      <c r="AQ90" s="468"/>
      <c r="AR90" s="468"/>
      <c r="AS90" s="468"/>
      <c r="AT90" s="472"/>
      <c r="AU90" s="451"/>
      <c r="AW90" s="331" t="s">
        <v>450</v>
      </c>
      <c r="AY90" s="339">
        <f t="shared" si="57"/>
        <v>0</v>
      </c>
      <c r="AZ90" s="340" t="str">
        <f t="shared" si="58"/>
        <v>-</v>
      </c>
    </row>
    <row r="91" spans="2:52" s="1" customFormat="1" ht="14.4" x14ac:dyDescent="0.3">
      <c r="B91" s="287" t="s">
        <v>247</v>
      </c>
      <c r="C91" s="358" t="s">
        <v>248</v>
      </c>
      <c r="D91" s="446">
        <f>'Forma 2'!$D$86</f>
        <v>0</v>
      </c>
      <c r="E91" s="478">
        <f t="shared" si="39"/>
        <v>0</v>
      </c>
      <c r="F91" s="479">
        <f t="shared" si="40"/>
        <v>0</v>
      </c>
      <c r="G91" s="479">
        <f t="shared" si="41"/>
        <v>0</v>
      </c>
      <c r="H91" s="479">
        <f t="shared" si="42"/>
        <v>0</v>
      </c>
      <c r="I91" s="479">
        <f t="shared" si="43"/>
        <v>0</v>
      </c>
      <c r="J91" s="479">
        <f t="shared" si="44"/>
        <v>0</v>
      </c>
      <c r="K91" s="479">
        <f t="shared" si="45"/>
        <v>0</v>
      </c>
      <c r="L91" s="479">
        <f t="shared" si="46"/>
        <v>0</v>
      </c>
      <c r="M91" s="479">
        <f t="shared" si="47"/>
        <v>0</v>
      </c>
      <c r="N91" s="479">
        <f t="shared" si="48"/>
        <v>0</v>
      </c>
      <c r="O91" s="479">
        <f t="shared" si="49"/>
        <v>0</v>
      </c>
      <c r="P91" s="479">
        <f t="shared" si="50"/>
        <v>0</v>
      </c>
      <c r="Q91" s="479">
        <f t="shared" si="51"/>
        <v>0</v>
      </c>
      <c r="R91" s="479">
        <f t="shared" si="52"/>
        <v>0</v>
      </c>
      <c r="S91" s="479">
        <f t="shared" si="53"/>
        <v>0</v>
      </c>
      <c r="T91" s="479">
        <f t="shared" si="54"/>
        <v>0</v>
      </c>
      <c r="U91" s="479">
        <f t="shared" si="55"/>
        <v>0</v>
      </c>
      <c r="V91" s="479">
        <f t="shared" si="56"/>
        <v>0</v>
      </c>
      <c r="W91" s="468"/>
      <c r="X91" s="468"/>
      <c r="Y91" s="468"/>
      <c r="Z91" s="783"/>
      <c r="AA91" s="468"/>
      <c r="AB91" s="473"/>
      <c r="AC91" s="474"/>
      <c r="AD91" s="468"/>
      <c r="AE91" s="468"/>
      <c r="AF91" s="468"/>
      <c r="AG91" s="468"/>
      <c r="AH91" s="468"/>
      <c r="AI91" s="448">
        <v>0</v>
      </c>
      <c r="AJ91" s="468"/>
      <c r="AK91" s="468"/>
      <c r="AL91" s="468"/>
      <c r="AM91" s="468"/>
      <c r="AN91" s="468"/>
      <c r="AO91" s="468"/>
      <c r="AP91" s="468"/>
      <c r="AQ91" s="468"/>
      <c r="AR91" s="468"/>
      <c r="AS91" s="468"/>
      <c r="AT91" s="472"/>
      <c r="AU91" s="451"/>
      <c r="AW91" s="331" t="s">
        <v>450</v>
      </c>
      <c r="AY91" s="339">
        <f t="shared" si="57"/>
        <v>0</v>
      </c>
      <c r="AZ91" s="340" t="str">
        <f t="shared" si="58"/>
        <v>-</v>
      </c>
    </row>
    <row r="92" spans="2:52" s="1" customFormat="1" ht="14.4" x14ac:dyDescent="0.3">
      <c r="B92" s="271" t="s">
        <v>249</v>
      </c>
      <c r="C92" s="357" t="s">
        <v>250</v>
      </c>
      <c r="D92" s="446">
        <f>'Forma 2'!$D$87</f>
        <v>327172.91000000003</v>
      </c>
      <c r="E92" s="461">
        <f t="shared" ref="E92:AU92" si="59">SUM(E93:E118)</f>
        <v>199046.39</v>
      </c>
      <c r="F92" s="462">
        <f t="shared" si="59"/>
        <v>0</v>
      </c>
      <c r="G92" s="462">
        <f t="shared" si="59"/>
        <v>0</v>
      </c>
      <c r="H92" s="462">
        <f t="shared" si="59"/>
        <v>0</v>
      </c>
      <c r="I92" s="462">
        <f t="shared" si="59"/>
        <v>0</v>
      </c>
      <c r="J92" s="463">
        <f t="shared" si="59"/>
        <v>23051.72</v>
      </c>
      <c r="K92" s="462">
        <f t="shared" si="59"/>
        <v>0</v>
      </c>
      <c r="L92" s="462">
        <f t="shared" si="59"/>
        <v>0</v>
      </c>
      <c r="M92" s="462">
        <f t="shared" si="59"/>
        <v>0</v>
      </c>
      <c r="N92" s="462">
        <f t="shared" si="59"/>
        <v>0</v>
      </c>
      <c r="O92" s="462">
        <f t="shared" si="59"/>
        <v>0</v>
      </c>
      <c r="P92" s="463">
        <f t="shared" si="59"/>
        <v>17517.48</v>
      </c>
      <c r="Q92" s="462">
        <f t="shared" si="59"/>
        <v>0</v>
      </c>
      <c r="R92" s="462">
        <f t="shared" si="59"/>
        <v>0</v>
      </c>
      <c r="S92" s="463">
        <f t="shared" si="59"/>
        <v>881</v>
      </c>
      <c r="T92" s="462">
        <f t="shared" si="59"/>
        <v>0</v>
      </c>
      <c r="U92" s="462">
        <f t="shared" si="59"/>
        <v>0</v>
      </c>
      <c r="V92" s="462">
        <f t="shared" si="59"/>
        <v>0</v>
      </c>
      <c r="W92" s="462">
        <f t="shared" si="59"/>
        <v>0</v>
      </c>
      <c r="X92" s="462">
        <f t="shared" si="59"/>
        <v>0</v>
      </c>
      <c r="Y92" s="462">
        <f t="shared" si="59"/>
        <v>0</v>
      </c>
      <c r="Z92" s="792">
        <f t="shared" si="59"/>
        <v>861.65</v>
      </c>
      <c r="AA92" s="462">
        <f t="shared" si="59"/>
        <v>0</v>
      </c>
      <c r="AB92" s="464">
        <f t="shared" si="59"/>
        <v>85814.67</v>
      </c>
      <c r="AC92" s="461">
        <f t="shared" si="59"/>
        <v>199046.39</v>
      </c>
      <c r="AD92" s="462">
        <f t="shared" si="59"/>
        <v>0</v>
      </c>
      <c r="AE92" s="462">
        <f t="shared" si="59"/>
        <v>0</v>
      </c>
      <c r="AF92" s="462">
        <f t="shared" si="59"/>
        <v>0</v>
      </c>
      <c r="AG92" s="462">
        <f t="shared" si="59"/>
        <v>0</v>
      </c>
      <c r="AH92" s="463">
        <f t="shared" si="59"/>
        <v>23051.72</v>
      </c>
      <c r="AI92" s="462">
        <f t="shared" si="59"/>
        <v>0</v>
      </c>
      <c r="AJ92" s="462">
        <f t="shared" si="59"/>
        <v>0</v>
      </c>
      <c r="AK92" s="462">
        <f t="shared" si="59"/>
        <v>0</v>
      </c>
      <c r="AL92" s="462">
        <f t="shared" si="59"/>
        <v>0</v>
      </c>
      <c r="AM92" s="462">
        <f t="shared" si="59"/>
        <v>0</v>
      </c>
      <c r="AN92" s="463">
        <f t="shared" si="59"/>
        <v>17517.48</v>
      </c>
      <c r="AO92" s="462">
        <f t="shared" si="59"/>
        <v>0</v>
      </c>
      <c r="AP92" s="462">
        <f t="shared" si="59"/>
        <v>0</v>
      </c>
      <c r="AQ92" s="463">
        <f t="shared" si="59"/>
        <v>881</v>
      </c>
      <c r="AR92" s="462">
        <f t="shared" si="59"/>
        <v>0</v>
      </c>
      <c r="AS92" s="462">
        <f t="shared" si="59"/>
        <v>0</v>
      </c>
      <c r="AT92" s="465">
        <f t="shared" si="59"/>
        <v>0</v>
      </c>
      <c r="AU92" s="466">
        <f t="shared" si="59"/>
        <v>0</v>
      </c>
      <c r="AW92" s="331" t="s">
        <v>450</v>
      </c>
      <c r="AY92" s="339">
        <f t="shared" si="57"/>
        <v>0</v>
      </c>
      <c r="AZ92" s="340" t="str">
        <f t="shared" si="58"/>
        <v>-</v>
      </c>
    </row>
    <row r="93" spans="2:52" s="1" customFormat="1" ht="14.4" x14ac:dyDescent="0.3">
      <c r="B93" s="260" t="s">
        <v>251</v>
      </c>
      <c r="C93" s="358" t="s">
        <v>252</v>
      </c>
      <c r="D93" s="446">
        <f>'Forma 2'!$D$88</f>
        <v>36701.18</v>
      </c>
      <c r="E93" s="459">
        <f t="shared" ref="E93:E118" si="60">SUM(AC93)</f>
        <v>35741.18</v>
      </c>
      <c r="F93" s="448">
        <f t="shared" ref="F93:F118" si="61">SUM(AD93)</f>
        <v>0</v>
      </c>
      <c r="G93" s="448">
        <f t="shared" ref="G93:G118" si="62">SUM(AE93)</f>
        <v>0</v>
      </c>
      <c r="H93" s="448">
        <f t="shared" ref="H93:H118" si="63">SUM(AF93)</f>
        <v>0</v>
      </c>
      <c r="I93" s="448">
        <f t="shared" ref="I93:I118" si="64">SUM(AG93)</f>
        <v>0</v>
      </c>
      <c r="J93" s="448">
        <f t="shared" ref="J93:J118" si="65">SUM(AH93)</f>
        <v>0</v>
      </c>
      <c r="K93" s="448">
        <f t="shared" ref="K93:K118" si="66">SUM(AI93)</f>
        <v>0</v>
      </c>
      <c r="L93" s="448">
        <f t="shared" ref="L93:L118" si="67">SUM(AJ93)</f>
        <v>0</v>
      </c>
      <c r="M93" s="448">
        <f t="shared" ref="M93:M118" si="68">SUM(AK93)</f>
        <v>0</v>
      </c>
      <c r="N93" s="448">
        <f t="shared" ref="N93:N118" si="69">SUM(AL93)</f>
        <v>0</v>
      </c>
      <c r="O93" s="448">
        <f t="shared" ref="O93:O118" si="70">SUM(AM93)</f>
        <v>0</v>
      </c>
      <c r="P93" s="448">
        <f t="shared" ref="P93:P118" si="71">SUM(AN93)</f>
        <v>0</v>
      </c>
      <c r="Q93" s="448">
        <f t="shared" ref="Q93:Q118" si="72">SUM(AO93)</f>
        <v>0</v>
      </c>
      <c r="R93" s="448">
        <f t="shared" ref="R93:R118" si="73">SUM(AP93)</f>
        <v>0</v>
      </c>
      <c r="S93" s="448">
        <f t="shared" ref="S93:S118" si="74">SUM(AQ93)</f>
        <v>0</v>
      </c>
      <c r="T93" s="448">
        <f t="shared" ref="T93:T118" si="75">SUM(AR93)</f>
        <v>0</v>
      </c>
      <c r="U93" s="448">
        <f t="shared" ref="U93:U118" si="76">SUM(AS93)</f>
        <v>0</v>
      </c>
      <c r="V93" s="448">
        <f t="shared" ref="V93:V118" si="77">SUM(AT93)</f>
        <v>0</v>
      </c>
      <c r="W93" s="468"/>
      <c r="X93" s="468"/>
      <c r="Y93" s="468"/>
      <c r="Z93" s="783"/>
      <c r="AA93" s="468"/>
      <c r="AB93" s="470">
        <v>960</v>
      </c>
      <c r="AC93" s="471">
        <v>35741.18</v>
      </c>
      <c r="AD93" s="468"/>
      <c r="AE93" s="468"/>
      <c r="AF93" s="468"/>
      <c r="AG93" s="468"/>
      <c r="AH93" s="468"/>
      <c r="AI93" s="448">
        <v>0</v>
      </c>
      <c r="AJ93" s="468"/>
      <c r="AK93" s="468"/>
      <c r="AL93" s="468"/>
      <c r="AM93" s="468"/>
      <c r="AN93" s="468"/>
      <c r="AO93" s="468"/>
      <c r="AP93" s="468"/>
      <c r="AQ93" s="468"/>
      <c r="AR93" s="468"/>
      <c r="AS93" s="468"/>
      <c r="AT93" s="472"/>
      <c r="AU93" s="451"/>
      <c r="AW93" s="331" t="s">
        <v>450</v>
      </c>
      <c r="AY93" s="339">
        <f t="shared" si="57"/>
        <v>0</v>
      </c>
      <c r="AZ93" s="340" t="str">
        <f t="shared" si="58"/>
        <v>-</v>
      </c>
    </row>
    <row r="94" spans="2:52" s="1" customFormat="1" ht="14.4" x14ac:dyDescent="0.3">
      <c r="B94" s="260" t="s">
        <v>253</v>
      </c>
      <c r="C94" s="358" t="s">
        <v>254</v>
      </c>
      <c r="D94" s="446">
        <f>'Forma 2'!$D$89</f>
        <v>625.11</v>
      </c>
      <c r="E94" s="488">
        <f t="shared" si="60"/>
        <v>0</v>
      </c>
      <c r="F94" s="489">
        <f t="shared" si="61"/>
        <v>0</v>
      </c>
      <c r="G94" s="489">
        <f t="shared" si="62"/>
        <v>0</v>
      </c>
      <c r="H94" s="489">
        <f t="shared" si="63"/>
        <v>0</v>
      </c>
      <c r="I94" s="489">
        <f t="shared" si="64"/>
        <v>0</v>
      </c>
      <c r="J94" s="495">
        <f t="shared" si="65"/>
        <v>625.11</v>
      </c>
      <c r="K94" s="489">
        <f t="shared" si="66"/>
        <v>0</v>
      </c>
      <c r="L94" s="489">
        <f t="shared" si="67"/>
        <v>0</v>
      </c>
      <c r="M94" s="489">
        <f t="shared" si="68"/>
        <v>0</v>
      </c>
      <c r="N94" s="489">
        <f t="shared" si="69"/>
        <v>0</v>
      </c>
      <c r="O94" s="489">
        <f t="shared" si="70"/>
        <v>0</v>
      </c>
      <c r="P94" s="489">
        <f t="shared" si="71"/>
        <v>0</v>
      </c>
      <c r="Q94" s="489">
        <f t="shared" si="72"/>
        <v>0</v>
      </c>
      <c r="R94" s="489">
        <f t="shared" si="73"/>
        <v>0</v>
      </c>
      <c r="S94" s="489">
        <f t="shared" si="74"/>
        <v>0</v>
      </c>
      <c r="T94" s="489">
        <f t="shared" si="75"/>
        <v>0</v>
      </c>
      <c r="U94" s="489">
        <f t="shared" si="76"/>
        <v>0</v>
      </c>
      <c r="V94" s="489">
        <f t="shared" si="77"/>
        <v>0</v>
      </c>
      <c r="W94" s="490"/>
      <c r="X94" s="490"/>
      <c r="Y94" s="490"/>
      <c r="Z94" s="785"/>
      <c r="AA94" s="490"/>
      <c r="AB94" s="496"/>
      <c r="AC94" s="474"/>
      <c r="AD94" s="468"/>
      <c r="AE94" s="468"/>
      <c r="AF94" s="468"/>
      <c r="AG94" s="468"/>
      <c r="AH94" s="469">
        <v>625.11</v>
      </c>
      <c r="AI94" s="448">
        <v>0</v>
      </c>
      <c r="AJ94" s="468"/>
      <c r="AK94" s="468"/>
      <c r="AL94" s="490"/>
      <c r="AM94" s="490"/>
      <c r="AN94" s="490"/>
      <c r="AO94" s="490"/>
      <c r="AP94" s="490"/>
      <c r="AQ94" s="490"/>
      <c r="AR94" s="490"/>
      <c r="AS94" s="490"/>
      <c r="AT94" s="493"/>
      <c r="AU94" s="494"/>
      <c r="AW94" s="331" t="s">
        <v>450</v>
      </c>
      <c r="AY94" s="339">
        <f t="shared" si="57"/>
        <v>0</v>
      </c>
      <c r="AZ94" s="340" t="str">
        <f t="shared" si="58"/>
        <v>-</v>
      </c>
    </row>
    <row r="95" spans="2:52" s="1" customFormat="1" ht="14.4" x14ac:dyDescent="0.3">
      <c r="B95" s="260" t="s">
        <v>255</v>
      </c>
      <c r="C95" s="358" t="s">
        <v>256</v>
      </c>
      <c r="D95" s="446">
        <f>'Forma 2'!$D$90</f>
        <v>0</v>
      </c>
      <c r="E95" s="488">
        <f t="shared" si="60"/>
        <v>0</v>
      </c>
      <c r="F95" s="489">
        <f t="shared" si="61"/>
        <v>0</v>
      </c>
      <c r="G95" s="489">
        <f t="shared" si="62"/>
        <v>0</v>
      </c>
      <c r="H95" s="489">
        <f t="shared" si="63"/>
        <v>0</v>
      </c>
      <c r="I95" s="489">
        <f t="shared" si="64"/>
        <v>0</v>
      </c>
      <c r="J95" s="489">
        <f t="shared" si="65"/>
        <v>0</v>
      </c>
      <c r="K95" s="489">
        <f t="shared" si="66"/>
        <v>0</v>
      </c>
      <c r="L95" s="489">
        <f t="shared" si="67"/>
        <v>0</v>
      </c>
      <c r="M95" s="489">
        <f t="shared" si="68"/>
        <v>0</v>
      </c>
      <c r="N95" s="489">
        <f t="shared" si="69"/>
        <v>0</v>
      </c>
      <c r="O95" s="489">
        <f t="shared" si="70"/>
        <v>0</v>
      </c>
      <c r="P95" s="489">
        <f t="shared" si="71"/>
        <v>0</v>
      </c>
      <c r="Q95" s="489">
        <f t="shared" si="72"/>
        <v>0</v>
      </c>
      <c r="R95" s="489">
        <f t="shared" si="73"/>
        <v>0</v>
      </c>
      <c r="S95" s="489">
        <f t="shared" si="74"/>
        <v>0</v>
      </c>
      <c r="T95" s="489">
        <f t="shared" si="75"/>
        <v>0</v>
      </c>
      <c r="U95" s="489">
        <f t="shared" si="76"/>
        <v>0</v>
      </c>
      <c r="V95" s="489">
        <f t="shared" si="77"/>
        <v>0</v>
      </c>
      <c r="W95" s="490"/>
      <c r="X95" s="490"/>
      <c r="Y95" s="490"/>
      <c r="Z95" s="785"/>
      <c r="AA95" s="490"/>
      <c r="AB95" s="496"/>
      <c r="AC95" s="447"/>
      <c r="AD95" s="448"/>
      <c r="AE95" s="448"/>
      <c r="AF95" s="448"/>
      <c r="AG95" s="448"/>
      <c r="AH95" s="448"/>
      <c r="AI95" s="448">
        <v>0</v>
      </c>
      <c r="AJ95" s="448"/>
      <c r="AK95" s="448"/>
      <c r="AL95" s="497"/>
      <c r="AM95" s="468"/>
      <c r="AN95" s="468"/>
      <c r="AO95" s="468"/>
      <c r="AP95" s="490"/>
      <c r="AQ95" s="490"/>
      <c r="AR95" s="490"/>
      <c r="AS95" s="490"/>
      <c r="AT95" s="493"/>
      <c r="AU95" s="494"/>
      <c r="AW95" s="331" t="s">
        <v>450</v>
      </c>
      <c r="AY95" s="339">
        <f t="shared" si="57"/>
        <v>0</v>
      </c>
      <c r="AZ95" s="340" t="str">
        <f t="shared" si="58"/>
        <v>-</v>
      </c>
    </row>
    <row r="96" spans="2:52" s="1" customFormat="1" ht="14.4" x14ac:dyDescent="0.3">
      <c r="B96" s="260" t="s">
        <v>257</v>
      </c>
      <c r="C96" s="358" t="s">
        <v>258</v>
      </c>
      <c r="D96" s="446">
        <f>'Forma 2'!$D$91</f>
        <v>20967.52</v>
      </c>
      <c r="E96" s="459">
        <f t="shared" si="60"/>
        <v>20928.849999999999</v>
      </c>
      <c r="F96" s="479">
        <f t="shared" si="61"/>
        <v>0</v>
      </c>
      <c r="G96" s="479">
        <f t="shared" si="62"/>
        <v>0</v>
      </c>
      <c r="H96" s="479">
        <f t="shared" si="63"/>
        <v>0</v>
      </c>
      <c r="I96" s="479">
        <f t="shared" si="64"/>
        <v>0</v>
      </c>
      <c r="J96" s="467">
        <f t="shared" si="65"/>
        <v>27.86</v>
      </c>
      <c r="K96" s="479">
        <f t="shared" si="66"/>
        <v>0</v>
      </c>
      <c r="L96" s="479">
        <f t="shared" si="67"/>
        <v>0</v>
      </c>
      <c r="M96" s="479">
        <f t="shared" si="68"/>
        <v>0</v>
      </c>
      <c r="N96" s="479">
        <f t="shared" si="69"/>
        <v>0</v>
      </c>
      <c r="O96" s="479">
        <f t="shared" si="70"/>
        <v>0</v>
      </c>
      <c r="P96" s="479">
        <f t="shared" si="71"/>
        <v>0</v>
      </c>
      <c r="Q96" s="479">
        <f t="shared" si="72"/>
        <v>0</v>
      </c>
      <c r="R96" s="479">
        <f t="shared" si="73"/>
        <v>0</v>
      </c>
      <c r="S96" s="479">
        <f t="shared" si="74"/>
        <v>0</v>
      </c>
      <c r="T96" s="479">
        <f t="shared" si="75"/>
        <v>0</v>
      </c>
      <c r="U96" s="479">
        <f t="shared" si="76"/>
        <v>0</v>
      </c>
      <c r="V96" s="479">
        <f t="shared" si="77"/>
        <v>0</v>
      </c>
      <c r="W96" s="468"/>
      <c r="X96" s="468"/>
      <c r="Y96" s="468"/>
      <c r="Z96" s="782">
        <v>10.81</v>
      </c>
      <c r="AA96" s="468"/>
      <c r="AB96" s="473"/>
      <c r="AC96" s="471">
        <v>20928.849999999999</v>
      </c>
      <c r="AD96" s="468"/>
      <c r="AE96" s="468"/>
      <c r="AF96" s="468"/>
      <c r="AG96" s="468"/>
      <c r="AH96" s="469">
        <v>27.86</v>
      </c>
      <c r="AI96" s="448">
        <v>0</v>
      </c>
      <c r="AJ96" s="468"/>
      <c r="AK96" s="468"/>
      <c r="AL96" s="468"/>
      <c r="AM96" s="468"/>
      <c r="AN96" s="468"/>
      <c r="AO96" s="468"/>
      <c r="AP96" s="468"/>
      <c r="AQ96" s="468"/>
      <c r="AR96" s="468"/>
      <c r="AS96" s="468"/>
      <c r="AT96" s="472"/>
      <c r="AU96" s="451"/>
      <c r="AW96" s="331" t="s">
        <v>450</v>
      </c>
      <c r="AY96" s="339">
        <f t="shared" si="57"/>
        <v>0</v>
      </c>
      <c r="AZ96" s="340" t="str">
        <f t="shared" si="58"/>
        <v>-</v>
      </c>
    </row>
    <row r="97" spans="2:52" s="1" customFormat="1" ht="14.4" x14ac:dyDescent="0.3">
      <c r="B97" s="260" t="s">
        <v>259</v>
      </c>
      <c r="C97" s="358" t="s">
        <v>260</v>
      </c>
      <c r="D97" s="446">
        <f>'Forma 2'!$D$92</f>
        <v>0</v>
      </c>
      <c r="E97" s="478">
        <f t="shared" si="60"/>
        <v>0</v>
      </c>
      <c r="F97" s="479">
        <f t="shared" si="61"/>
        <v>0</v>
      </c>
      <c r="G97" s="479">
        <f t="shared" si="62"/>
        <v>0</v>
      </c>
      <c r="H97" s="479">
        <f t="shared" si="63"/>
        <v>0</v>
      </c>
      <c r="I97" s="479">
        <f t="shared" si="64"/>
        <v>0</v>
      </c>
      <c r="J97" s="479">
        <f t="shared" si="65"/>
        <v>0</v>
      </c>
      <c r="K97" s="479">
        <f t="shared" si="66"/>
        <v>0</v>
      </c>
      <c r="L97" s="479">
        <f t="shared" si="67"/>
        <v>0</v>
      </c>
      <c r="M97" s="479">
        <f t="shared" si="68"/>
        <v>0</v>
      </c>
      <c r="N97" s="479">
        <f t="shared" si="69"/>
        <v>0</v>
      </c>
      <c r="O97" s="479">
        <f t="shared" si="70"/>
        <v>0</v>
      </c>
      <c r="P97" s="479">
        <f t="shared" si="71"/>
        <v>0</v>
      </c>
      <c r="Q97" s="479">
        <f t="shared" si="72"/>
        <v>0</v>
      </c>
      <c r="R97" s="479">
        <f t="shared" si="73"/>
        <v>0</v>
      </c>
      <c r="S97" s="479">
        <f t="shared" si="74"/>
        <v>0</v>
      </c>
      <c r="T97" s="479">
        <f t="shared" si="75"/>
        <v>0</v>
      </c>
      <c r="U97" s="479">
        <f t="shared" si="76"/>
        <v>0</v>
      </c>
      <c r="V97" s="479">
        <f t="shared" si="77"/>
        <v>0</v>
      </c>
      <c r="W97" s="468"/>
      <c r="X97" s="468"/>
      <c r="Y97" s="468"/>
      <c r="Z97" s="783"/>
      <c r="AA97" s="468"/>
      <c r="AB97" s="473"/>
      <c r="AC97" s="474"/>
      <c r="AD97" s="468"/>
      <c r="AE97" s="468"/>
      <c r="AF97" s="468"/>
      <c r="AG97" s="468"/>
      <c r="AH97" s="468"/>
      <c r="AI97" s="448">
        <v>0</v>
      </c>
      <c r="AJ97" s="468"/>
      <c r="AK97" s="468"/>
      <c r="AL97" s="468"/>
      <c r="AM97" s="468"/>
      <c r="AN97" s="468"/>
      <c r="AO97" s="468"/>
      <c r="AP97" s="468"/>
      <c r="AQ97" s="468"/>
      <c r="AR97" s="468"/>
      <c r="AS97" s="468"/>
      <c r="AT97" s="472"/>
      <c r="AU97" s="451"/>
      <c r="AW97" s="331" t="s">
        <v>450</v>
      </c>
      <c r="AY97" s="339">
        <f t="shared" si="57"/>
        <v>0</v>
      </c>
      <c r="AZ97" s="340" t="str">
        <f t="shared" si="58"/>
        <v>-</v>
      </c>
    </row>
    <row r="98" spans="2:52" s="1" customFormat="1" ht="14.4" x14ac:dyDescent="0.3">
      <c r="B98" s="260" t="s">
        <v>261</v>
      </c>
      <c r="C98" s="358" t="s">
        <v>262</v>
      </c>
      <c r="D98" s="446">
        <f>'Forma 2'!$D$93</f>
        <v>162070.38</v>
      </c>
      <c r="E98" s="459">
        <f t="shared" si="60"/>
        <v>69270.41</v>
      </c>
      <c r="F98" s="479">
        <f t="shared" si="61"/>
        <v>0</v>
      </c>
      <c r="G98" s="479">
        <f t="shared" si="62"/>
        <v>0</v>
      </c>
      <c r="H98" s="479">
        <f t="shared" si="63"/>
        <v>0</v>
      </c>
      <c r="I98" s="479">
        <f t="shared" si="64"/>
        <v>0</v>
      </c>
      <c r="J98" s="467">
        <f t="shared" si="65"/>
        <v>487.56</v>
      </c>
      <c r="K98" s="479">
        <f t="shared" si="66"/>
        <v>0</v>
      </c>
      <c r="L98" s="479">
        <f t="shared" si="67"/>
        <v>0</v>
      </c>
      <c r="M98" s="479">
        <f t="shared" si="68"/>
        <v>0</v>
      </c>
      <c r="N98" s="479">
        <f t="shared" si="69"/>
        <v>0</v>
      </c>
      <c r="O98" s="479">
        <f t="shared" si="70"/>
        <v>0</v>
      </c>
      <c r="P98" s="467">
        <f t="shared" si="71"/>
        <v>17104.86</v>
      </c>
      <c r="Q98" s="479">
        <f t="shared" si="72"/>
        <v>0</v>
      </c>
      <c r="R98" s="479">
        <f t="shared" si="73"/>
        <v>0</v>
      </c>
      <c r="S98" s="479">
        <f t="shared" si="74"/>
        <v>0</v>
      </c>
      <c r="T98" s="479">
        <f t="shared" si="75"/>
        <v>0</v>
      </c>
      <c r="U98" s="479">
        <f t="shared" si="76"/>
        <v>0</v>
      </c>
      <c r="V98" s="479">
        <f t="shared" si="77"/>
        <v>0</v>
      </c>
      <c r="W98" s="468"/>
      <c r="X98" s="468"/>
      <c r="Y98" s="468"/>
      <c r="Z98" s="782">
        <v>798.52</v>
      </c>
      <c r="AA98" s="468"/>
      <c r="AB98" s="470">
        <v>74409.03</v>
      </c>
      <c r="AC98" s="471">
        <v>69270.41</v>
      </c>
      <c r="AD98" s="468"/>
      <c r="AE98" s="468"/>
      <c r="AF98" s="468"/>
      <c r="AG98" s="468"/>
      <c r="AH98" s="469">
        <v>487.56</v>
      </c>
      <c r="AI98" s="448">
        <v>0</v>
      </c>
      <c r="AJ98" s="468"/>
      <c r="AK98" s="468"/>
      <c r="AL98" s="468"/>
      <c r="AM98" s="468"/>
      <c r="AN98" s="469">
        <v>17104.86</v>
      </c>
      <c r="AO98" s="468"/>
      <c r="AP98" s="468"/>
      <c r="AQ98" s="468"/>
      <c r="AR98" s="468"/>
      <c r="AS98" s="468"/>
      <c r="AT98" s="472"/>
      <c r="AU98" s="451"/>
      <c r="AW98" s="331" t="s">
        <v>450</v>
      </c>
      <c r="AY98" s="339">
        <f t="shared" si="57"/>
        <v>0</v>
      </c>
      <c r="AZ98" s="340" t="str">
        <f t="shared" si="58"/>
        <v>-</v>
      </c>
    </row>
    <row r="99" spans="2:52" s="1" customFormat="1" ht="14.4" x14ac:dyDescent="0.3">
      <c r="B99" s="260" t="s">
        <v>263</v>
      </c>
      <c r="C99" s="358" t="s">
        <v>264</v>
      </c>
      <c r="D99" s="446">
        <f>'Forma 2'!$D$94</f>
        <v>7723.31</v>
      </c>
      <c r="E99" s="488">
        <f t="shared" si="60"/>
        <v>0</v>
      </c>
      <c r="F99" s="489">
        <f t="shared" si="61"/>
        <v>0</v>
      </c>
      <c r="G99" s="489">
        <f t="shared" si="62"/>
        <v>0</v>
      </c>
      <c r="H99" s="489">
        <f t="shared" si="63"/>
        <v>0</v>
      </c>
      <c r="I99" s="489">
        <f t="shared" si="64"/>
        <v>0</v>
      </c>
      <c r="J99" s="495">
        <f t="shared" si="65"/>
        <v>7723.31</v>
      </c>
      <c r="K99" s="489">
        <f t="shared" si="66"/>
        <v>0</v>
      </c>
      <c r="L99" s="489">
        <f t="shared" si="67"/>
        <v>0</v>
      </c>
      <c r="M99" s="489">
        <f t="shared" si="68"/>
        <v>0</v>
      </c>
      <c r="N99" s="489">
        <f t="shared" si="69"/>
        <v>0</v>
      </c>
      <c r="O99" s="489">
        <f t="shared" si="70"/>
        <v>0</v>
      </c>
      <c r="P99" s="489">
        <f t="shared" si="71"/>
        <v>0</v>
      </c>
      <c r="Q99" s="489">
        <f t="shared" si="72"/>
        <v>0</v>
      </c>
      <c r="R99" s="489">
        <f t="shared" si="73"/>
        <v>0</v>
      </c>
      <c r="S99" s="489">
        <f t="shared" si="74"/>
        <v>0</v>
      </c>
      <c r="T99" s="489">
        <f t="shared" si="75"/>
        <v>0</v>
      </c>
      <c r="U99" s="489">
        <f t="shared" si="76"/>
        <v>0</v>
      </c>
      <c r="V99" s="489">
        <f t="shared" si="77"/>
        <v>0</v>
      </c>
      <c r="W99" s="490"/>
      <c r="X99" s="490"/>
      <c r="Y99" s="490"/>
      <c r="Z99" s="785"/>
      <c r="AA99" s="490"/>
      <c r="AB99" s="496"/>
      <c r="AC99" s="474"/>
      <c r="AD99" s="468"/>
      <c r="AE99" s="468"/>
      <c r="AF99" s="468"/>
      <c r="AG99" s="468"/>
      <c r="AH99" s="469">
        <v>7723.31</v>
      </c>
      <c r="AI99" s="448">
        <v>0</v>
      </c>
      <c r="AJ99" s="468"/>
      <c r="AK99" s="468"/>
      <c r="AL99" s="490"/>
      <c r="AM99" s="490"/>
      <c r="AN99" s="490"/>
      <c r="AO99" s="490"/>
      <c r="AP99" s="490"/>
      <c r="AQ99" s="490"/>
      <c r="AR99" s="490"/>
      <c r="AS99" s="490"/>
      <c r="AT99" s="493"/>
      <c r="AU99" s="494"/>
      <c r="AW99" s="331" t="s">
        <v>450</v>
      </c>
      <c r="AY99" s="339">
        <f t="shared" si="57"/>
        <v>0</v>
      </c>
      <c r="AZ99" s="340" t="str">
        <f t="shared" si="58"/>
        <v>-</v>
      </c>
    </row>
    <row r="100" spans="2:52" s="1" customFormat="1" ht="14.4" x14ac:dyDescent="0.3">
      <c r="B100" s="260" t="s">
        <v>265</v>
      </c>
      <c r="C100" s="358" t="s">
        <v>266</v>
      </c>
      <c r="D100" s="446">
        <f>'Forma 2'!$D$95</f>
        <v>120</v>
      </c>
      <c r="E100" s="488">
        <f t="shared" si="60"/>
        <v>0</v>
      </c>
      <c r="F100" s="489">
        <f t="shared" si="61"/>
        <v>0</v>
      </c>
      <c r="G100" s="489">
        <f t="shared" si="62"/>
        <v>0</v>
      </c>
      <c r="H100" s="489">
        <f t="shared" si="63"/>
        <v>0</v>
      </c>
      <c r="I100" s="489">
        <f t="shared" si="64"/>
        <v>0</v>
      </c>
      <c r="J100" s="489">
        <f t="shared" si="65"/>
        <v>0</v>
      </c>
      <c r="K100" s="489">
        <f t="shared" si="66"/>
        <v>0</v>
      </c>
      <c r="L100" s="489">
        <f t="shared" si="67"/>
        <v>0</v>
      </c>
      <c r="M100" s="489">
        <f t="shared" si="68"/>
        <v>0</v>
      </c>
      <c r="N100" s="489">
        <f t="shared" si="69"/>
        <v>0</v>
      </c>
      <c r="O100" s="489">
        <f t="shared" si="70"/>
        <v>0</v>
      </c>
      <c r="P100" s="489">
        <f t="shared" si="71"/>
        <v>0</v>
      </c>
      <c r="Q100" s="489">
        <f t="shared" si="72"/>
        <v>0</v>
      </c>
      <c r="R100" s="489">
        <f t="shared" si="73"/>
        <v>0</v>
      </c>
      <c r="S100" s="495">
        <f t="shared" si="74"/>
        <v>120</v>
      </c>
      <c r="T100" s="489">
        <f t="shared" si="75"/>
        <v>0</v>
      </c>
      <c r="U100" s="489">
        <f t="shared" si="76"/>
        <v>0</v>
      </c>
      <c r="V100" s="489">
        <f t="shared" si="77"/>
        <v>0</v>
      </c>
      <c r="W100" s="490"/>
      <c r="X100" s="490"/>
      <c r="Y100" s="490"/>
      <c r="Z100" s="785"/>
      <c r="AA100" s="490"/>
      <c r="AB100" s="496"/>
      <c r="AC100" s="474"/>
      <c r="AD100" s="468"/>
      <c r="AE100" s="468"/>
      <c r="AF100" s="468"/>
      <c r="AG100" s="468"/>
      <c r="AH100" s="468"/>
      <c r="AI100" s="448">
        <v>0</v>
      </c>
      <c r="AJ100" s="468"/>
      <c r="AK100" s="468"/>
      <c r="AL100" s="490"/>
      <c r="AM100" s="490"/>
      <c r="AN100" s="490"/>
      <c r="AO100" s="490"/>
      <c r="AP100" s="490"/>
      <c r="AQ100" s="498">
        <v>120</v>
      </c>
      <c r="AR100" s="490"/>
      <c r="AS100" s="490"/>
      <c r="AT100" s="493"/>
      <c r="AU100" s="494"/>
      <c r="AW100" s="331" t="s">
        <v>450</v>
      </c>
      <c r="AY100" s="339">
        <f t="shared" si="57"/>
        <v>0</v>
      </c>
      <c r="AZ100" s="340" t="str">
        <f t="shared" si="58"/>
        <v>-</v>
      </c>
    </row>
    <row r="101" spans="2:52" s="1" customFormat="1" ht="14.4" x14ac:dyDescent="0.3">
      <c r="B101" s="260" t="s">
        <v>267</v>
      </c>
      <c r="C101" s="358" t="s">
        <v>268</v>
      </c>
      <c r="D101" s="446">
        <f>'Forma 2'!$D$96</f>
        <v>91.52</v>
      </c>
      <c r="E101" s="478">
        <f t="shared" si="60"/>
        <v>0</v>
      </c>
      <c r="F101" s="479">
        <f t="shared" si="61"/>
        <v>0</v>
      </c>
      <c r="G101" s="479">
        <f t="shared" si="62"/>
        <v>0</v>
      </c>
      <c r="H101" s="479">
        <f t="shared" si="63"/>
        <v>0</v>
      </c>
      <c r="I101" s="479">
        <f t="shared" si="64"/>
        <v>0</v>
      </c>
      <c r="J101" s="467">
        <f t="shared" si="65"/>
        <v>91.52</v>
      </c>
      <c r="K101" s="479">
        <f t="shared" si="66"/>
        <v>0</v>
      </c>
      <c r="L101" s="479">
        <f t="shared" si="67"/>
        <v>0</v>
      </c>
      <c r="M101" s="479">
        <f t="shared" si="68"/>
        <v>0</v>
      </c>
      <c r="N101" s="479">
        <f t="shared" si="69"/>
        <v>0</v>
      </c>
      <c r="O101" s="479">
        <f t="shared" si="70"/>
        <v>0</v>
      </c>
      <c r="P101" s="479">
        <f t="shared" si="71"/>
        <v>0</v>
      </c>
      <c r="Q101" s="479">
        <f t="shared" si="72"/>
        <v>0</v>
      </c>
      <c r="R101" s="479">
        <f t="shared" si="73"/>
        <v>0</v>
      </c>
      <c r="S101" s="479">
        <f t="shared" si="74"/>
        <v>0</v>
      </c>
      <c r="T101" s="479">
        <f t="shared" si="75"/>
        <v>0</v>
      </c>
      <c r="U101" s="479">
        <f t="shared" si="76"/>
        <v>0</v>
      </c>
      <c r="V101" s="479">
        <f t="shared" si="77"/>
        <v>0</v>
      </c>
      <c r="W101" s="468"/>
      <c r="X101" s="468"/>
      <c r="Y101" s="468"/>
      <c r="Z101" s="783"/>
      <c r="AA101" s="468"/>
      <c r="AB101" s="473"/>
      <c r="AC101" s="474"/>
      <c r="AD101" s="468"/>
      <c r="AE101" s="468"/>
      <c r="AF101" s="468"/>
      <c r="AG101" s="468"/>
      <c r="AH101" s="469">
        <v>91.52</v>
      </c>
      <c r="AI101" s="448">
        <v>0</v>
      </c>
      <c r="AJ101" s="468"/>
      <c r="AK101" s="468"/>
      <c r="AL101" s="468"/>
      <c r="AM101" s="468"/>
      <c r="AN101" s="468"/>
      <c r="AO101" s="468"/>
      <c r="AP101" s="468"/>
      <c r="AQ101" s="468"/>
      <c r="AR101" s="468"/>
      <c r="AS101" s="468"/>
      <c r="AT101" s="472"/>
      <c r="AU101" s="451"/>
      <c r="AW101" s="331" t="s">
        <v>450</v>
      </c>
      <c r="AY101" s="339">
        <f t="shared" si="57"/>
        <v>0</v>
      </c>
      <c r="AZ101" s="340" t="str">
        <f t="shared" si="58"/>
        <v>-</v>
      </c>
    </row>
    <row r="102" spans="2:52" s="1" customFormat="1" ht="14.4" x14ac:dyDescent="0.3">
      <c r="B102" s="260" t="s">
        <v>269</v>
      </c>
      <c r="C102" s="358" t="s">
        <v>270</v>
      </c>
      <c r="D102" s="446">
        <f>'Forma 2'!$D$97</f>
        <v>1026.07</v>
      </c>
      <c r="E102" s="459">
        <f t="shared" si="60"/>
        <v>973.75</v>
      </c>
      <c r="F102" s="479">
        <f t="shared" si="61"/>
        <v>0</v>
      </c>
      <c r="G102" s="479">
        <f t="shared" si="62"/>
        <v>0</v>
      </c>
      <c r="H102" s="479">
        <f t="shared" si="63"/>
        <v>0</v>
      </c>
      <c r="I102" s="479">
        <f t="shared" si="64"/>
        <v>0</v>
      </c>
      <c r="J102" s="479">
        <f t="shared" si="65"/>
        <v>0</v>
      </c>
      <c r="K102" s="479">
        <f t="shared" si="66"/>
        <v>0</v>
      </c>
      <c r="L102" s="479">
        <f t="shared" si="67"/>
        <v>0</v>
      </c>
      <c r="M102" s="479">
        <f t="shared" si="68"/>
        <v>0</v>
      </c>
      <c r="N102" s="479">
        <f t="shared" si="69"/>
        <v>0</v>
      </c>
      <c r="O102" s="479">
        <f t="shared" si="70"/>
        <v>0</v>
      </c>
      <c r="P102" s="479">
        <f t="shared" si="71"/>
        <v>0</v>
      </c>
      <c r="Q102" s="479">
        <f t="shared" si="72"/>
        <v>0</v>
      </c>
      <c r="R102" s="479">
        <f t="shared" si="73"/>
        <v>0</v>
      </c>
      <c r="S102" s="479">
        <f t="shared" si="74"/>
        <v>0</v>
      </c>
      <c r="T102" s="479">
        <f t="shared" si="75"/>
        <v>0</v>
      </c>
      <c r="U102" s="479">
        <f t="shared" si="76"/>
        <v>0</v>
      </c>
      <c r="V102" s="479">
        <f t="shared" si="77"/>
        <v>0</v>
      </c>
      <c r="W102" s="468"/>
      <c r="X102" s="468"/>
      <c r="Y102" s="468"/>
      <c r="Z102" s="782">
        <v>52.32</v>
      </c>
      <c r="AA102" s="468"/>
      <c r="AB102" s="473"/>
      <c r="AC102" s="471">
        <v>973.75</v>
      </c>
      <c r="AD102" s="468"/>
      <c r="AE102" s="468"/>
      <c r="AF102" s="468"/>
      <c r="AG102" s="468"/>
      <c r="AH102" s="468"/>
      <c r="AI102" s="448">
        <v>0</v>
      </c>
      <c r="AJ102" s="468"/>
      <c r="AK102" s="468"/>
      <c r="AL102" s="468"/>
      <c r="AM102" s="468"/>
      <c r="AN102" s="468"/>
      <c r="AO102" s="468"/>
      <c r="AP102" s="468"/>
      <c r="AQ102" s="468"/>
      <c r="AR102" s="468"/>
      <c r="AS102" s="468"/>
      <c r="AT102" s="472"/>
      <c r="AU102" s="451"/>
      <c r="AW102" s="331" t="s">
        <v>450</v>
      </c>
      <c r="AY102" s="339">
        <f t="shared" si="57"/>
        <v>0</v>
      </c>
      <c r="AZ102" s="340" t="str">
        <f t="shared" si="58"/>
        <v>-</v>
      </c>
    </row>
    <row r="103" spans="2:52" s="1" customFormat="1" ht="14.4" x14ac:dyDescent="0.3">
      <c r="B103" s="260" t="s">
        <v>271</v>
      </c>
      <c r="C103" s="355" t="s">
        <v>93</v>
      </c>
      <c r="D103" s="446">
        <f>'Forma 2'!$D$98</f>
        <v>8877.9500000000007</v>
      </c>
      <c r="E103" s="488">
        <f t="shared" si="60"/>
        <v>0</v>
      </c>
      <c r="F103" s="489">
        <f t="shared" si="61"/>
        <v>0</v>
      </c>
      <c r="G103" s="489">
        <f t="shared" si="62"/>
        <v>0</v>
      </c>
      <c r="H103" s="489">
        <f t="shared" si="63"/>
        <v>0</v>
      </c>
      <c r="I103" s="489">
        <f t="shared" si="64"/>
        <v>0</v>
      </c>
      <c r="J103" s="495">
        <f t="shared" si="65"/>
        <v>8877.9500000000007</v>
      </c>
      <c r="K103" s="489">
        <f t="shared" si="66"/>
        <v>0</v>
      </c>
      <c r="L103" s="489">
        <f t="shared" si="67"/>
        <v>0</v>
      </c>
      <c r="M103" s="489">
        <f t="shared" si="68"/>
        <v>0</v>
      </c>
      <c r="N103" s="489">
        <f t="shared" si="69"/>
        <v>0</v>
      </c>
      <c r="O103" s="489">
        <f t="shared" si="70"/>
        <v>0</v>
      </c>
      <c r="P103" s="489">
        <f t="shared" si="71"/>
        <v>0</v>
      </c>
      <c r="Q103" s="489">
        <f t="shared" si="72"/>
        <v>0</v>
      </c>
      <c r="R103" s="489">
        <f t="shared" si="73"/>
        <v>0</v>
      </c>
      <c r="S103" s="489">
        <f t="shared" si="74"/>
        <v>0</v>
      </c>
      <c r="T103" s="489">
        <f t="shared" si="75"/>
        <v>0</v>
      </c>
      <c r="U103" s="489">
        <f t="shared" si="76"/>
        <v>0</v>
      </c>
      <c r="V103" s="489">
        <f t="shared" si="77"/>
        <v>0</v>
      </c>
      <c r="W103" s="490"/>
      <c r="X103" s="490"/>
      <c r="Y103" s="490"/>
      <c r="Z103" s="785"/>
      <c r="AA103" s="490"/>
      <c r="AB103" s="496"/>
      <c r="AC103" s="474"/>
      <c r="AD103" s="468"/>
      <c r="AE103" s="468"/>
      <c r="AF103" s="468"/>
      <c r="AG103" s="468"/>
      <c r="AH103" s="469">
        <v>8877.9500000000007</v>
      </c>
      <c r="AI103" s="448">
        <v>0</v>
      </c>
      <c r="AJ103" s="468"/>
      <c r="AK103" s="468"/>
      <c r="AL103" s="490"/>
      <c r="AM103" s="490"/>
      <c r="AN103" s="490"/>
      <c r="AO103" s="490"/>
      <c r="AP103" s="490"/>
      <c r="AQ103" s="490"/>
      <c r="AR103" s="490"/>
      <c r="AS103" s="490"/>
      <c r="AT103" s="493"/>
      <c r="AU103" s="494"/>
      <c r="AW103" s="331" t="s">
        <v>450</v>
      </c>
      <c r="AY103" s="339">
        <f t="shared" si="57"/>
        <v>0</v>
      </c>
      <c r="AZ103" s="340" t="str">
        <f t="shared" si="58"/>
        <v>-</v>
      </c>
    </row>
    <row r="104" spans="2:52" s="1" customFormat="1" ht="14.4" x14ac:dyDescent="0.3">
      <c r="B104" s="287" t="s">
        <v>272</v>
      </c>
      <c r="C104" s="355" t="s">
        <v>95</v>
      </c>
      <c r="D104" s="446">
        <f>'Forma 2'!$D$99</f>
        <v>250</v>
      </c>
      <c r="E104" s="488">
        <f t="shared" si="60"/>
        <v>0</v>
      </c>
      <c r="F104" s="489">
        <f t="shared" si="61"/>
        <v>0</v>
      </c>
      <c r="G104" s="489">
        <f t="shared" si="62"/>
        <v>0</v>
      </c>
      <c r="H104" s="489">
        <f t="shared" si="63"/>
        <v>0</v>
      </c>
      <c r="I104" s="489">
        <f t="shared" si="64"/>
        <v>0</v>
      </c>
      <c r="J104" s="495">
        <f t="shared" si="65"/>
        <v>250</v>
      </c>
      <c r="K104" s="489">
        <f t="shared" si="66"/>
        <v>0</v>
      </c>
      <c r="L104" s="489">
        <f t="shared" si="67"/>
        <v>0</v>
      </c>
      <c r="M104" s="489">
        <f t="shared" si="68"/>
        <v>0</v>
      </c>
      <c r="N104" s="489">
        <f t="shared" si="69"/>
        <v>0</v>
      </c>
      <c r="O104" s="489">
        <f t="shared" si="70"/>
        <v>0</v>
      </c>
      <c r="P104" s="489">
        <f t="shared" si="71"/>
        <v>0</v>
      </c>
      <c r="Q104" s="489">
        <f t="shared" si="72"/>
        <v>0</v>
      </c>
      <c r="R104" s="489">
        <f t="shared" si="73"/>
        <v>0</v>
      </c>
      <c r="S104" s="489">
        <f t="shared" si="74"/>
        <v>0</v>
      </c>
      <c r="T104" s="489">
        <f t="shared" si="75"/>
        <v>0</v>
      </c>
      <c r="U104" s="489">
        <f t="shared" si="76"/>
        <v>0</v>
      </c>
      <c r="V104" s="489">
        <f t="shared" si="77"/>
        <v>0</v>
      </c>
      <c r="W104" s="490"/>
      <c r="X104" s="490"/>
      <c r="Y104" s="490"/>
      <c r="Z104" s="785"/>
      <c r="AA104" s="490"/>
      <c r="AB104" s="496"/>
      <c r="AC104" s="474"/>
      <c r="AD104" s="468"/>
      <c r="AE104" s="468"/>
      <c r="AF104" s="468"/>
      <c r="AG104" s="468"/>
      <c r="AH104" s="469">
        <v>250</v>
      </c>
      <c r="AI104" s="448">
        <v>0</v>
      </c>
      <c r="AJ104" s="468"/>
      <c r="AK104" s="468"/>
      <c r="AL104" s="490"/>
      <c r="AM104" s="490"/>
      <c r="AN104" s="490"/>
      <c r="AO104" s="490"/>
      <c r="AP104" s="490"/>
      <c r="AQ104" s="490"/>
      <c r="AR104" s="490"/>
      <c r="AS104" s="490"/>
      <c r="AT104" s="493"/>
      <c r="AU104" s="494"/>
      <c r="AW104" s="331" t="s">
        <v>450</v>
      </c>
      <c r="AY104" s="339">
        <f t="shared" si="57"/>
        <v>0</v>
      </c>
      <c r="AZ104" s="340" t="str">
        <f t="shared" si="58"/>
        <v>-</v>
      </c>
    </row>
    <row r="105" spans="2:52" s="1" customFormat="1" ht="14.4" x14ac:dyDescent="0.3">
      <c r="B105" s="287" t="s">
        <v>273</v>
      </c>
      <c r="C105" s="358" t="s">
        <v>274</v>
      </c>
      <c r="D105" s="446">
        <f>'Forma 2'!$D$100</f>
        <v>491.88</v>
      </c>
      <c r="E105" s="499">
        <f t="shared" si="60"/>
        <v>491.88</v>
      </c>
      <c r="F105" s="489">
        <f t="shared" si="61"/>
        <v>0</v>
      </c>
      <c r="G105" s="489">
        <f t="shared" si="62"/>
        <v>0</v>
      </c>
      <c r="H105" s="489">
        <f t="shared" si="63"/>
        <v>0</v>
      </c>
      <c r="I105" s="489">
        <f t="shared" si="64"/>
        <v>0</v>
      </c>
      <c r="J105" s="489">
        <f t="shared" si="65"/>
        <v>0</v>
      </c>
      <c r="K105" s="489">
        <f t="shared" si="66"/>
        <v>0</v>
      </c>
      <c r="L105" s="489">
        <f t="shared" si="67"/>
        <v>0</v>
      </c>
      <c r="M105" s="489">
        <f t="shared" si="68"/>
        <v>0</v>
      </c>
      <c r="N105" s="489">
        <f t="shared" si="69"/>
        <v>0</v>
      </c>
      <c r="O105" s="489">
        <f t="shared" si="70"/>
        <v>0</v>
      </c>
      <c r="P105" s="489">
        <f t="shared" si="71"/>
        <v>0</v>
      </c>
      <c r="Q105" s="489">
        <f t="shared" si="72"/>
        <v>0</v>
      </c>
      <c r="R105" s="489">
        <f t="shared" si="73"/>
        <v>0</v>
      </c>
      <c r="S105" s="489">
        <f t="shared" si="74"/>
        <v>0</v>
      </c>
      <c r="T105" s="489">
        <f t="shared" si="75"/>
        <v>0</v>
      </c>
      <c r="U105" s="489">
        <f t="shared" si="76"/>
        <v>0</v>
      </c>
      <c r="V105" s="489">
        <f t="shared" si="77"/>
        <v>0</v>
      </c>
      <c r="W105" s="490"/>
      <c r="X105" s="490"/>
      <c r="Y105" s="490"/>
      <c r="Z105" s="785"/>
      <c r="AA105" s="490"/>
      <c r="AB105" s="496"/>
      <c r="AC105" s="471">
        <v>491.88</v>
      </c>
      <c r="AD105" s="468"/>
      <c r="AE105" s="468"/>
      <c r="AF105" s="468"/>
      <c r="AG105" s="468"/>
      <c r="AH105" s="468"/>
      <c r="AI105" s="448">
        <v>0</v>
      </c>
      <c r="AJ105" s="468"/>
      <c r="AK105" s="468"/>
      <c r="AL105" s="490"/>
      <c r="AM105" s="490"/>
      <c r="AN105" s="490"/>
      <c r="AO105" s="490"/>
      <c r="AP105" s="490"/>
      <c r="AQ105" s="490"/>
      <c r="AR105" s="490"/>
      <c r="AS105" s="490"/>
      <c r="AT105" s="493"/>
      <c r="AU105" s="494"/>
      <c r="AW105" s="331" t="s">
        <v>450</v>
      </c>
      <c r="AY105" s="339">
        <f t="shared" si="57"/>
        <v>0</v>
      </c>
      <c r="AZ105" s="340" t="str">
        <f t="shared" si="58"/>
        <v>-</v>
      </c>
    </row>
    <row r="106" spans="2:52" s="1" customFormat="1" ht="14.4" x14ac:dyDescent="0.3">
      <c r="B106" s="287" t="s">
        <v>275</v>
      </c>
      <c r="C106" s="355" t="s">
        <v>97</v>
      </c>
      <c r="D106" s="446">
        <f>'Forma 2'!$D$101</f>
        <v>0</v>
      </c>
      <c r="E106" s="488">
        <f t="shared" si="60"/>
        <v>0</v>
      </c>
      <c r="F106" s="489">
        <f t="shared" si="61"/>
        <v>0</v>
      </c>
      <c r="G106" s="489">
        <f t="shared" si="62"/>
        <v>0</v>
      </c>
      <c r="H106" s="489">
        <f t="shared" si="63"/>
        <v>0</v>
      </c>
      <c r="I106" s="489">
        <f t="shared" si="64"/>
        <v>0</v>
      </c>
      <c r="J106" s="489">
        <f t="shared" si="65"/>
        <v>0</v>
      </c>
      <c r="K106" s="489">
        <f t="shared" si="66"/>
        <v>0</v>
      </c>
      <c r="L106" s="489">
        <f t="shared" si="67"/>
        <v>0</v>
      </c>
      <c r="M106" s="489">
        <f t="shared" si="68"/>
        <v>0</v>
      </c>
      <c r="N106" s="489">
        <f t="shared" si="69"/>
        <v>0</v>
      </c>
      <c r="O106" s="489">
        <f t="shared" si="70"/>
        <v>0</v>
      </c>
      <c r="P106" s="489">
        <f t="shared" si="71"/>
        <v>0</v>
      </c>
      <c r="Q106" s="489">
        <f t="shared" si="72"/>
        <v>0</v>
      </c>
      <c r="R106" s="489">
        <f t="shared" si="73"/>
        <v>0</v>
      </c>
      <c r="S106" s="489">
        <f t="shared" si="74"/>
        <v>0</v>
      </c>
      <c r="T106" s="489">
        <f t="shared" si="75"/>
        <v>0</v>
      </c>
      <c r="U106" s="489">
        <f t="shared" si="76"/>
        <v>0</v>
      </c>
      <c r="V106" s="489">
        <f t="shared" si="77"/>
        <v>0</v>
      </c>
      <c r="W106" s="490"/>
      <c r="X106" s="490"/>
      <c r="Y106" s="490"/>
      <c r="Z106" s="785"/>
      <c r="AA106" s="490"/>
      <c r="AB106" s="496"/>
      <c r="AC106" s="474"/>
      <c r="AD106" s="468"/>
      <c r="AE106" s="468"/>
      <c r="AF106" s="468"/>
      <c r="AG106" s="468"/>
      <c r="AH106" s="468"/>
      <c r="AI106" s="448">
        <v>0</v>
      </c>
      <c r="AJ106" s="468"/>
      <c r="AK106" s="468"/>
      <c r="AL106" s="490"/>
      <c r="AM106" s="490"/>
      <c r="AN106" s="490"/>
      <c r="AO106" s="490"/>
      <c r="AP106" s="490"/>
      <c r="AQ106" s="490"/>
      <c r="AR106" s="490"/>
      <c r="AS106" s="490"/>
      <c r="AT106" s="493"/>
      <c r="AU106" s="494"/>
      <c r="AW106" s="331" t="s">
        <v>450</v>
      </c>
      <c r="AY106" s="339">
        <f t="shared" si="57"/>
        <v>0</v>
      </c>
      <c r="AZ106" s="340" t="str">
        <f t="shared" si="58"/>
        <v>-</v>
      </c>
    </row>
    <row r="107" spans="2:52" s="1" customFormat="1" ht="14.4" x14ac:dyDescent="0.3">
      <c r="B107" s="287" t="s">
        <v>276</v>
      </c>
      <c r="C107" s="358" t="s">
        <v>277</v>
      </c>
      <c r="D107" s="446">
        <f>'Forma 2'!$D$102</f>
        <v>660.63</v>
      </c>
      <c r="E107" s="499">
        <f t="shared" si="60"/>
        <v>284.3</v>
      </c>
      <c r="F107" s="489">
        <f t="shared" si="61"/>
        <v>0</v>
      </c>
      <c r="G107" s="489">
        <f t="shared" si="62"/>
        <v>0</v>
      </c>
      <c r="H107" s="489">
        <f t="shared" si="63"/>
        <v>0</v>
      </c>
      <c r="I107" s="489">
        <f t="shared" si="64"/>
        <v>0</v>
      </c>
      <c r="J107" s="489">
        <f t="shared" si="65"/>
        <v>0</v>
      </c>
      <c r="K107" s="489">
        <f t="shared" si="66"/>
        <v>0</v>
      </c>
      <c r="L107" s="489">
        <f t="shared" si="67"/>
        <v>0</v>
      </c>
      <c r="M107" s="489">
        <f t="shared" si="68"/>
        <v>0</v>
      </c>
      <c r="N107" s="489">
        <f t="shared" si="69"/>
        <v>0</v>
      </c>
      <c r="O107" s="489">
        <f t="shared" si="70"/>
        <v>0</v>
      </c>
      <c r="P107" s="489">
        <f t="shared" si="71"/>
        <v>0</v>
      </c>
      <c r="Q107" s="489">
        <f t="shared" si="72"/>
        <v>0</v>
      </c>
      <c r="R107" s="489">
        <f t="shared" si="73"/>
        <v>0</v>
      </c>
      <c r="S107" s="489">
        <f t="shared" si="74"/>
        <v>0</v>
      </c>
      <c r="T107" s="489">
        <f t="shared" si="75"/>
        <v>0</v>
      </c>
      <c r="U107" s="489">
        <f t="shared" si="76"/>
        <v>0</v>
      </c>
      <c r="V107" s="489">
        <f t="shared" si="77"/>
        <v>0</v>
      </c>
      <c r="W107" s="490"/>
      <c r="X107" s="490"/>
      <c r="Y107" s="490"/>
      <c r="Z107" s="785"/>
      <c r="AA107" s="490"/>
      <c r="AB107" s="491">
        <v>376.33</v>
      </c>
      <c r="AC107" s="471">
        <v>284.3</v>
      </c>
      <c r="AD107" s="468"/>
      <c r="AE107" s="468"/>
      <c r="AF107" s="468"/>
      <c r="AG107" s="468"/>
      <c r="AH107" s="468"/>
      <c r="AI107" s="448">
        <v>0</v>
      </c>
      <c r="AJ107" s="468"/>
      <c r="AK107" s="468"/>
      <c r="AL107" s="490"/>
      <c r="AM107" s="490"/>
      <c r="AN107" s="490"/>
      <c r="AO107" s="490"/>
      <c r="AP107" s="490"/>
      <c r="AQ107" s="490"/>
      <c r="AR107" s="490"/>
      <c r="AS107" s="490"/>
      <c r="AT107" s="493"/>
      <c r="AU107" s="494"/>
      <c r="AW107" s="331" t="s">
        <v>450</v>
      </c>
      <c r="AY107" s="339">
        <f t="shared" si="57"/>
        <v>0</v>
      </c>
      <c r="AZ107" s="340" t="str">
        <f t="shared" si="58"/>
        <v>-</v>
      </c>
    </row>
    <row r="108" spans="2:52" s="1" customFormat="1" ht="14.4" x14ac:dyDescent="0.3">
      <c r="B108" s="287" t="s">
        <v>278</v>
      </c>
      <c r="C108" s="358" t="s">
        <v>279</v>
      </c>
      <c r="D108" s="446">
        <f>'Forma 2'!$D$103</f>
        <v>0</v>
      </c>
      <c r="E108" s="478">
        <f t="shared" si="60"/>
        <v>0</v>
      </c>
      <c r="F108" s="479">
        <f t="shared" si="61"/>
        <v>0</v>
      </c>
      <c r="G108" s="479">
        <f t="shared" si="62"/>
        <v>0</v>
      </c>
      <c r="H108" s="479">
        <f t="shared" si="63"/>
        <v>0</v>
      </c>
      <c r="I108" s="479">
        <f t="shared" si="64"/>
        <v>0</v>
      </c>
      <c r="J108" s="479">
        <f t="shared" si="65"/>
        <v>0</v>
      </c>
      <c r="K108" s="479">
        <f t="shared" si="66"/>
        <v>0</v>
      </c>
      <c r="L108" s="479">
        <f t="shared" si="67"/>
        <v>0</v>
      </c>
      <c r="M108" s="479">
        <f t="shared" si="68"/>
        <v>0</v>
      </c>
      <c r="N108" s="479">
        <f t="shared" si="69"/>
        <v>0</v>
      </c>
      <c r="O108" s="479">
        <f t="shared" si="70"/>
        <v>0</v>
      </c>
      <c r="P108" s="479">
        <f t="shared" si="71"/>
        <v>0</v>
      </c>
      <c r="Q108" s="479">
        <f t="shared" si="72"/>
        <v>0</v>
      </c>
      <c r="R108" s="479">
        <f t="shared" si="73"/>
        <v>0</v>
      </c>
      <c r="S108" s="479">
        <f t="shared" si="74"/>
        <v>0</v>
      </c>
      <c r="T108" s="479">
        <f t="shared" si="75"/>
        <v>0</v>
      </c>
      <c r="U108" s="479">
        <f t="shared" si="76"/>
        <v>0</v>
      </c>
      <c r="V108" s="479">
        <f t="shared" si="77"/>
        <v>0</v>
      </c>
      <c r="W108" s="468"/>
      <c r="X108" s="468"/>
      <c r="Y108" s="468"/>
      <c r="Z108" s="783"/>
      <c r="AA108" s="468"/>
      <c r="AB108" s="473"/>
      <c r="AC108" s="474"/>
      <c r="AD108" s="468"/>
      <c r="AE108" s="468"/>
      <c r="AF108" s="468"/>
      <c r="AG108" s="468"/>
      <c r="AH108" s="468"/>
      <c r="AI108" s="448">
        <v>0</v>
      </c>
      <c r="AJ108" s="468"/>
      <c r="AK108" s="468"/>
      <c r="AL108" s="468"/>
      <c r="AM108" s="468"/>
      <c r="AN108" s="468"/>
      <c r="AO108" s="468"/>
      <c r="AP108" s="468"/>
      <c r="AQ108" s="468"/>
      <c r="AR108" s="468"/>
      <c r="AS108" s="468"/>
      <c r="AT108" s="472"/>
      <c r="AU108" s="451"/>
      <c r="AW108" s="331" t="s">
        <v>450</v>
      </c>
      <c r="AY108" s="339">
        <f t="shared" si="57"/>
        <v>0</v>
      </c>
      <c r="AZ108" s="340" t="str">
        <f t="shared" si="58"/>
        <v>-</v>
      </c>
    </row>
    <row r="109" spans="2:52" s="1" customFormat="1" ht="26.4" x14ac:dyDescent="0.3">
      <c r="B109" s="287" t="s">
        <v>280</v>
      </c>
      <c r="C109" s="358" t="s">
        <v>281</v>
      </c>
      <c r="D109" s="446">
        <f>'Forma 2'!$D$104</f>
        <v>0</v>
      </c>
      <c r="E109" s="478">
        <f t="shared" si="60"/>
        <v>0</v>
      </c>
      <c r="F109" s="479">
        <f t="shared" si="61"/>
        <v>0</v>
      </c>
      <c r="G109" s="479">
        <f t="shared" si="62"/>
        <v>0</v>
      </c>
      <c r="H109" s="479">
        <f t="shared" si="63"/>
        <v>0</v>
      </c>
      <c r="I109" s="479">
        <f t="shared" si="64"/>
        <v>0</v>
      </c>
      <c r="J109" s="479">
        <f t="shared" si="65"/>
        <v>0</v>
      </c>
      <c r="K109" s="479">
        <f t="shared" si="66"/>
        <v>0</v>
      </c>
      <c r="L109" s="479">
        <f t="shared" si="67"/>
        <v>0</v>
      </c>
      <c r="M109" s="479">
        <f t="shared" si="68"/>
        <v>0</v>
      </c>
      <c r="N109" s="479">
        <f t="shared" si="69"/>
        <v>0</v>
      </c>
      <c r="O109" s="479">
        <f t="shared" si="70"/>
        <v>0</v>
      </c>
      <c r="P109" s="479">
        <f t="shared" si="71"/>
        <v>0</v>
      </c>
      <c r="Q109" s="479">
        <f t="shared" si="72"/>
        <v>0</v>
      </c>
      <c r="R109" s="479">
        <f t="shared" si="73"/>
        <v>0</v>
      </c>
      <c r="S109" s="479">
        <f t="shared" si="74"/>
        <v>0</v>
      </c>
      <c r="T109" s="479">
        <f t="shared" si="75"/>
        <v>0</v>
      </c>
      <c r="U109" s="479">
        <f t="shared" si="76"/>
        <v>0</v>
      </c>
      <c r="V109" s="479">
        <f t="shared" si="77"/>
        <v>0</v>
      </c>
      <c r="W109" s="468"/>
      <c r="X109" s="468"/>
      <c r="Y109" s="468"/>
      <c r="Z109" s="783"/>
      <c r="AA109" s="468"/>
      <c r="AB109" s="473"/>
      <c r="AC109" s="474"/>
      <c r="AD109" s="468"/>
      <c r="AE109" s="468"/>
      <c r="AF109" s="468"/>
      <c r="AG109" s="468"/>
      <c r="AH109" s="468"/>
      <c r="AI109" s="448">
        <v>0</v>
      </c>
      <c r="AJ109" s="468"/>
      <c r="AK109" s="468"/>
      <c r="AL109" s="468"/>
      <c r="AM109" s="468"/>
      <c r="AN109" s="468"/>
      <c r="AO109" s="468"/>
      <c r="AP109" s="468"/>
      <c r="AQ109" s="468"/>
      <c r="AR109" s="468"/>
      <c r="AS109" s="468"/>
      <c r="AT109" s="472"/>
      <c r="AU109" s="451"/>
      <c r="AW109" s="331" t="s">
        <v>450</v>
      </c>
      <c r="AY109" s="339">
        <f t="shared" si="57"/>
        <v>0</v>
      </c>
      <c r="AZ109" s="340" t="str">
        <f t="shared" si="58"/>
        <v>-</v>
      </c>
    </row>
    <row r="110" spans="2:52" s="1" customFormat="1" ht="14.4" x14ac:dyDescent="0.3">
      <c r="B110" s="287" t="s">
        <v>282</v>
      </c>
      <c r="C110" s="358" t="s">
        <v>283</v>
      </c>
      <c r="D110" s="446">
        <f>'Forma 2'!$D$105</f>
        <v>40857.85</v>
      </c>
      <c r="E110" s="459">
        <f t="shared" si="60"/>
        <v>33893.14</v>
      </c>
      <c r="F110" s="479">
        <f t="shared" si="61"/>
        <v>0</v>
      </c>
      <c r="G110" s="479">
        <f t="shared" si="62"/>
        <v>0</v>
      </c>
      <c r="H110" s="479">
        <f t="shared" si="63"/>
        <v>0</v>
      </c>
      <c r="I110" s="479">
        <f t="shared" si="64"/>
        <v>0</v>
      </c>
      <c r="J110" s="467">
        <f t="shared" si="65"/>
        <v>1163.71</v>
      </c>
      <c r="K110" s="479">
        <f t="shared" si="66"/>
        <v>0</v>
      </c>
      <c r="L110" s="479">
        <f t="shared" si="67"/>
        <v>0</v>
      </c>
      <c r="M110" s="479">
        <f t="shared" si="68"/>
        <v>0</v>
      </c>
      <c r="N110" s="479">
        <f t="shared" si="69"/>
        <v>0</v>
      </c>
      <c r="O110" s="479">
        <f t="shared" si="70"/>
        <v>0</v>
      </c>
      <c r="P110" s="479">
        <f t="shared" si="71"/>
        <v>0</v>
      </c>
      <c r="Q110" s="479">
        <f t="shared" si="72"/>
        <v>0</v>
      </c>
      <c r="R110" s="479">
        <f t="shared" si="73"/>
        <v>0</v>
      </c>
      <c r="S110" s="479">
        <f t="shared" si="74"/>
        <v>0</v>
      </c>
      <c r="T110" s="479">
        <f t="shared" si="75"/>
        <v>0</v>
      </c>
      <c r="U110" s="479">
        <f t="shared" si="76"/>
        <v>0</v>
      </c>
      <c r="V110" s="479">
        <f t="shared" si="77"/>
        <v>0</v>
      </c>
      <c r="W110" s="468"/>
      <c r="X110" s="468"/>
      <c r="Y110" s="468"/>
      <c r="Z110" s="783"/>
      <c r="AA110" s="468"/>
      <c r="AB110" s="470">
        <v>5801</v>
      </c>
      <c r="AC110" s="471">
        <v>33893.14</v>
      </c>
      <c r="AD110" s="468"/>
      <c r="AE110" s="468"/>
      <c r="AF110" s="468"/>
      <c r="AG110" s="468"/>
      <c r="AH110" s="469">
        <v>1163.71</v>
      </c>
      <c r="AI110" s="448">
        <v>0</v>
      </c>
      <c r="AJ110" s="468"/>
      <c r="AK110" s="468"/>
      <c r="AL110" s="468"/>
      <c r="AM110" s="468"/>
      <c r="AN110" s="468"/>
      <c r="AO110" s="468"/>
      <c r="AP110" s="468"/>
      <c r="AQ110" s="468"/>
      <c r="AR110" s="468"/>
      <c r="AS110" s="468"/>
      <c r="AT110" s="472"/>
      <c r="AU110" s="451"/>
      <c r="AW110" s="331" t="s">
        <v>450</v>
      </c>
      <c r="AY110" s="339">
        <f t="shared" si="57"/>
        <v>0</v>
      </c>
      <c r="AZ110" s="340" t="str">
        <f t="shared" si="58"/>
        <v>-</v>
      </c>
    </row>
    <row r="111" spans="2:52" s="1" customFormat="1" ht="14.4" x14ac:dyDescent="0.3">
      <c r="B111" s="287" t="s">
        <v>284</v>
      </c>
      <c r="C111" s="358" t="s">
        <v>285</v>
      </c>
      <c r="D111" s="446">
        <f>'Forma 2'!$D$106</f>
        <v>45620.21</v>
      </c>
      <c r="E111" s="459">
        <f t="shared" si="60"/>
        <v>36959.879999999997</v>
      </c>
      <c r="F111" s="479">
        <f t="shared" si="61"/>
        <v>0</v>
      </c>
      <c r="G111" s="479">
        <f t="shared" si="62"/>
        <v>0</v>
      </c>
      <c r="H111" s="479">
        <f t="shared" si="63"/>
        <v>0</v>
      </c>
      <c r="I111" s="479">
        <f t="shared" si="64"/>
        <v>0</v>
      </c>
      <c r="J111" s="467">
        <f t="shared" si="65"/>
        <v>3218.4</v>
      </c>
      <c r="K111" s="479">
        <f t="shared" si="66"/>
        <v>0</v>
      </c>
      <c r="L111" s="479">
        <f t="shared" si="67"/>
        <v>0</v>
      </c>
      <c r="M111" s="479">
        <f t="shared" si="68"/>
        <v>0</v>
      </c>
      <c r="N111" s="479">
        <f t="shared" si="69"/>
        <v>0</v>
      </c>
      <c r="O111" s="479">
        <f t="shared" si="70"/>
        <v>0</v>
      </c>
      <c r="P111" s="467">
        <f t="shared" si="71"/>
        <v>412.62</v>
      </c>
      <c r="Q111" s="479">
        <f t="shared" si="72"/>
        <v>0</v>
      </c>
      <c r="R111" s="479">
        <f t="shared" si="73"/>
        <v>0</v>
      </c>
      <c r="S111" s="467">
        <f t="shared" si="74"/>
        <v>761</v>
      </c>
      <c r="T111" s="479">
        <f t="shared" si="75"/>
        <v>0</v>
      </c>
      <c r="U111" s="479">
        <f t="shared" si="76"/>
        <v>0</v>
      </c>
      <c r="V111" s="479">
        <f t="shared" si="77"/>
        <v>0</v>
      </c>
      <c r="W111" s="468"/>
      <c r="X111" s="468"/>
      <c r="Y111" s="468"/>
      <c r="Z111" s="783"/>
      <c r="AA111" s="468"/>
      <c r="AB111" s="470">
        <v>4268.3100000000004</v>
      </c>
      <c r="AC111" s="471">
        <v>36959.879999999997</v>
      </c>
      <c r="AD111" s="468"/>
      <c r="AE111" s="468"/>
      <c r="AF111" s="468"/>
      <c r="AG111" s="468"/>
      <c r="AH111" s="469">
        <v>3218.4</v>
      </c>
      <c r="AI111" s="448">
        <v>0</v>
      </c>
      <c r="AJ111" s="468"/>
      <c r="AK111" s="468"/>
      <c r="AL111" s="468"/>
      <c r="AM111" s="468"/>
      <c r="AN111" s="469">
        <v>412.62</v>
      </c>
      <c r="AO111" s="468"/>
      <c r="AP111" s="468"/>
      <c r="AQ111" s="469">
        <v>761</v>
      </c>
      <c r="AR111" s="468"/>
      <c r="AS111" s="468"/>
      <c r="AT111" s="472"/>
      <c r="AU111" s="451"/>
      <c r="AW111" s="331" t="s">
        <v>450</v>
      </c>
      <c r="AY111" s="339">
        <f t="shared" si="57"/>
        <v>0</v>
      </c>
      <c r="AZ111" s="340" t="str">
        <f t="shared" si="58"/>
        <v>-</v>
      </c>
    </row>
    <row r="112" spans="2:52" s="1" customFormat="1" ht="14.4" x14ac:dyDescent="0.3">
      <c r="B112" s="287" t="s">
        <v>286</v>
      </c>
      <c r="C112" s="358" t="s">
        <v>287</v>
      </c>
      <c r="D112" s="446">
        <f>'Forma 2'!$D$107</f>
        <v>0</v>
      </c>
      <c r="E112" s="488">
        <f t="shared" si="60"/>
        <v>0</v>
      </c>
      <c r="F112" s="489">
        <f t="shared" si="61"/>
        <v>0</v>
      </c>
      <c r="G112" s="489">
        <f t="shared" si="62"/>
        <v>0</v>
      </c>
      <c r="H112" s="489">
        <f t="shared" si="63"/>
        <v>0</v>
      </c>
      <c r="I112" s="489">
        <f t="shared" si="64"/>
        <v>0</v>
      </c>
      <c r="J112" s="489">
        <f t="shared" si="65"/>
        <v>0</v>
      </c>
      <c r="K112" s="489">
        <f t="shared" si="66"/>
        <v>0</v>
      </c>
      <c r="L112" s="489">
        <f t="shared" si="67"/>
        <v>0</v>
      </c>
      <c r="M112" s="489">
        <f t="shared" si="68"/>
        <v>0</v>
      </c>
      <c r="N112" s="489">
        <f t="shared" si="69"/>
        <v>0</v>
      </c>
      <c r="O112" s="489">
        <f t="shared" si="70"/>
        <v>0</v>
      </c>
      <c r="P112" s="489">
        <f t="shared" si="71"/>
        <v>0</v>
      </c>
      <c r="Q112" s="489">
        <f t="shared" si="72"/>
        <v>0</v>
      </c>
      <c r="R112" s="489">
        <f t="shared" si="73"/>
        <v>0</v>
      </c>
      <c r="S112" s="489">
        <f t="shared" si="74"/>
        <v>0</v>
      </c>
      <c r="T112" s="489">
        <f t="shared" si="75"/>
        <v>0</v>
      </c>
      <c r="U112" s="489">
        <f t="shared" si="76"/>
        <v>0</v>
      </c>
      <c r="V112" s="489">
        <f t="shared" si="77"/>
        <v>0</v>
      </c>
      <c r="W112" s="490"/>
      <c r="X112" s="490"/>
      <c r="Y112" s="490"/>
      <c r="Z112" s="785"/>
      <c r="AA112" s="490"/>
      <c r="AB112" s="496"/>
      <c r="AC112" s="474"/>
      <c r="AD112" s="468"/>
      <c r="AE112" s="468"/>
      <c r="AF112" s="468"/>
      <c r="AG112" s="468"/>
      <c r="AH112" s="468"/>
      <c r="AI112" s="448">
        <v>0</v>
      </c>
      <c r="AJ112" s="468"/>
      <c r="AK112" s="468"/>
      <c r="AL112" s="490"/>
      <c r="AM112" s="490"/>
      <c r="AN112" s="490"/>
      <c r="AO112" s="490"/>
      <c r="AP112" s="490"/>
      <c r="AQ112" s="490"/>
      <c r="AR112" s="490"/>
      <c r="AS112" s="490"/>
      <c r="AT112" s="493"/>
      <c r="AU112" s="494"/>
      <c r="AW112" s="331" t="s">
        <v>450</v>
      </c>
      <c r="AY112" s="339">
        <f t="shared" si="57"/>
        <v>0</v>
      </c>
      <c r="AZ112" s="340" t="str">
        <f t="shared" si="58"/>
        <v>-</v>
      </c>
    </row>
    <row r="113" spans="2:52" s="1" customFormat="1" ht="14.4" x14ac:dyDescent="0.3">
      <c r="B113" s="361" t="s">
        <v>288</v>
      </c>
      <c r="C113" s="358" t="s">
        <v>289</v>
      </c>
      <c r="D113" s="446">
        <f>'Forma 2'!$D$108</f>
        <v>1089.3</v>
      </c>
      <c r="E113" s="499">
        <f t="shared" si="60"/>
        <v>503</v>
      </c>
      <c r="F113" s="489">
        <f t="shared" si="61"/>
        <v>0</v>
      </c>
      <c r="G113" s="489">
        <f t="shared" si="62"/>
        <v>0</v>
      </c>
      <c r="H113" s="489">
        <f t="shared" si="63"/>
        <v>0</v>
      </c>
      <c r="I113" s="489">
        <f t="shared" si="64"/>
        <v>0</v>
      </c>
      <c r="J113" s="495">
        <f t="shared" si="65"/>
        <v>586.29999999999995</v>
      </c>
      <c r="K113" s="489">
        <f t="shared" si="66"/>
        <v>0</v>
      </c>
      <c r="L113" s="489">
        <f t="shared" si="67"/>
        <v>0</v>
      </c>
      <c r="M113" s="489">
        <f t="shared" si="68"/>
        <v>0</v>
      </c>
      <c r="N113" s="489">
        <f t="shared" si="69"/>
        <v>0</v>
      </c>
      <c r="O113" s="489">
        <f t="shared" si="70"/>
        <v>0</v>
      </c>
      <c r="P113" s="489">
        <f t="shared" si="71"/>
        <v>0</v>
      </c>
      <c r="Q113" s="489">
        <f t="shared" si="72"/>
        <v>0</v>
      </c>
      <c r="R113" s="489">
        <f t="shared" si="73"/>
        <v>0</v>
      </c>
      <c r="S113" s="489">
        <f t="shared" si="74"/>
        <v>0</v>
      </c>
      <c r="T113" s="489">
        <f t="shared" si="75"/>
        <v>0</v>
      </c>
      <c r="U113" s="489">
        <f t="shared" si="76"/>
        <v>0</v>
      </c>
      <c r="V113" s="489">
        <f t="shared" si="77"/>
        <v>0</v>
      </c>
      <c r="W113" s="490"/>
      <c r="X113" s="490"/>
      <c r="Y113" s="490"/>
      <c r="Z113" s="785"/>
      <c r="AA113" s="490"/>
      <c r="AB113" s="496"/>
      <c r="AC113" s="471">
        <v>503</v>
      </c>
      <c r="AD113" s="468"/>
      <c r="AE113" s="468"/>
      <c r="AF113" s="468"/>
      <c r="AG113" s="468"/>
      <c r="AH113" s="469">
        <v>586.29999999999995</v>
      </c>
      <c r="AI113" s="448">
        <v>0</v>
      </c>
      <c r="AJ113" s="468"/>
      <c r="AK113" s="468"/>
      <c r="AL113" s="490"/>
      <c r="AM113" s="490"/>
      <c r="AN113" s="490"/>
      <c r="AO113" s="490"/>
      <c r="AP113" s="490"/>
      <c r="AQ113" s="490"/>
      <c r="AR113" s="490"/>
      <c r="AS113" s="490"/>
      <c r="AT113" s="493"/>
      <c r="AU113" s="494"/>
      <c r="AW113" s="331"/>
      <c r="AY113" s="339">
        <f t="shared" si="57"/>
        <v>0</v>
      </c>
      <c r="AZ113" s="340" t="str">
        <f t="shared" si="58"/>
        <v>-</v>
      </c>
    </row>
    <row r="114" spans="2:52" s="1" customFormat="1" ht="14.4" x14ac:dyDescent="0.3">
      <c r="B114" s="361" t="s">
        <v>290</v>
      </c>
      <c r="C114" s="358" t="s">
        <v>142</v>
      </c>
      <c r="D114" s="446">
        <f>'Forma 2'!$D$109</f>
        <v>0</v>
      </c>
      <c r="E114" s="478">
        <f t="shared" si="60"/>
        <v>0</v>
      </c>
      <c r="F114" s="479">
        <f t="shared" si="61"/>
        <v>0</v>
      </c>
      <c r="G114" s="479">
        <f t="shared" si="62"/>
        <v>0</v>
      </c>
      <c r="H114" s="479">
        <f t="shared" si="63"/>
        <v>0</v>
      </c>
      <c r="I114" s="479">
        <f t="shared" si="64"/>
        <v>0</v>
      </c>
      <c r="J114" s="479">
        <f t="shared" si="65"/>
        <v>0</v>
      </c>
      <c r="K114" s="479">
        <f t="shared" si="66"/>
        <v>0</v>
      </c>
      <c r="L114" s="479">
        <f t="shared" si="67"/>
        <v>0</v>
      </c>
      <c r="M114" s="479">
        <f t="shared" si="68"/>
        <v>0</v>
      </c>
      <c r="N114" s="479">
        <f t="shared" si="69"/>
        <v>0</v>
      </c>
      <c r="O114" s="479">
        <f t="shared" si="70"/>
        <v>0</v>
      </c>
      <c r="P114" s="479">
        <f t="shared" si="71"/>
        <v>0</v>
      </c>
      <c r="Q114" s="479">
        <f t="shared" si="72"/>
        <v>0</v>
      </c>
      <c r="R114" s="479">
        <f t="shared" si="73"/>
        <v>0</v>
      </c>
      <c r="S114" s="479">
        <f t="shared" si="74"/>
        <v>0</v>
      </c>
      <c r="T114" s="479">
        <f t="shared" si="75"/>
        <v>0</v>
      </c>
      <c r="U114" s="479">
        <f t="shared" si="76"/>
        <v>0</v>
      </c>
      <c r="V114" s="479">
        <f t="shared" si="77"/>
        <v>0</v>
      </c>
      <c r="W114" s="468"/>
      <c r="X114" s="468"/>
      <c r="Y114" s="468"/>
      <c r="Z114" s="783"/>
      <c r="AA114" s="468"/>
      <c r="AB114" s="473"/>
      <c r="AC114" s="474"/>
      <c r="AD114" s="468"/>
      <c r="AE114" s="468"/>
      <c r="AF114" s="468"/>
      <c r="AG114" s="468"/>
      <c r="AH114" s="468"/>
      <c r="AI114" s="448">
        <v>0</v>
      </c>
      <c r="AJ114" s="468"/>
      <c r="AK114" s="468"/>
      <c r="AL114" s="468"/>
      <c r="AM114" s="468"/>
      <c r="AN114" s="468"/>
      <c r="AO114" s="468"/>
      <c r="AP114" s="468"/>
      <c r="AQ114" s="468"/>
      <c r="AR114" s="468"/>
      <c r="AS114" s="468"/>
      <c r="AT114" s="472"/>
      <c r="AU114" s="451"/>
      <c r="AW114" s="331" t="s">
        <v>450</v>
      </c>
      <c r="AY114" s="339">
        <f t="shared" ref="AY114:AY145" si="78">D114-SUM(E114:AB114)</f>
        <v>0</v>
      </c>
      <c r="AZ114" s="340" t="str">
        <f t="shared" ref="AZ114:AZ145" si="79">IF(AY114&gt;0.5,"Prašome paskirstyti likusias sąnaudas",IF(AY114&lt;-0.5,"Paskirstėte daugiau sąnaudų negu yra priskirta šiam pogrupiui","-"))</f>
        <v>-</v>
      </c>
    </row>
    <row r="115" spans="2:52" s="1" customFormat="1" ht="14.4" x14ac:dyDescent="0.3">
      <c r="B115" s="361" t="s">
        <v>291</v>
      </c>
      <c r="C115" s="358" t="s">
        <v>142</v>
      </c>
      <c r="D115" s="446">
        <f>'Forma 2'!$D$110</f>
        <v>0</v>
      </c>
      <c r="E115" s="478">
        <f t="shared" si="60"/>
        <v>0</v>
      </c>
      <c r="F115" s="479">
        <f t="shared" si="61"/>
        <v>0</v>
      </c>
      <c r="G115" s="479">
        <f t="shared" si="62"/>
        <v>0</v>
      </c>
      <c r="H115" s="479">
        <f t="shared" si="63"/>
        <v>0</v>
      </c>
      <c r="I115" s="479">
        <f t="shared" si="64"/>
        <v>0</v>
      </c>
      <c r="J115" s="479">
        <f t="shared" si="65"/>
        <v>0</v>
      </c>
      <c r="K115" s="479">
        <f t="shared" si="66"/>
        <v>0</v>
      </c>
      <c r="L115" s="479">
        <f t="shared" si="67"/>
        <v>0</v>
      </c>
      <c r="M115" s="479">
        <f t="shared" si="68"/>
        <v>0</v>
      </c>
      <c r="N115" s="479">
        <f t="shared" si="69"/>
        <v>0</v>
      </c>
      <c r="O115" s="479">
        <f t="shared" si="70"/>
        <v>0</v>
      </c>
      <c r="P115" s="479">
        <f t="shared" si="71"/>
        <v>0</v>
      </c>
      <c r="Q115" s="479">
        <f t="shared" si="72"/>
        <v>0</v>
      </c>
      <c r="R115" s="479">
        <f t="shared" si="73"/>
        <v>0</v>
      </c>
      <c r="S115" s="479">
        <f t="shared" si="74"/>
        <v>0</v>
      </c>
      <c r="T115" s="479">
        <f t="shared" si="75"/>
        <v>0</v>
      </c>
      <c r="U115" s="479">
        <f t="shared" si="76"/>
        <v>0</v>
      </c>
      <c r="V115" s="479">
        <f t="shared" si="77"/>
        <v>0</v>
      </c>
      <c r="W115" s="468"/>
      <c r="X115" s="468"/>
      <c r="Y115" s="468"/>
      <c r="Z115" s="783"/>
      <c r="AA115" s="468"/>
      <c r="AB115" s="473"/>
      <c r="AC115" s="474"/>
      <c r="AD115" s="468"/>
      <c r="AE115" s="468"/>
      <c r="AF115" s="468"/>
      <c r="AG115" s="468"/>
      <c r="AH115" s="468"/>
      <c r="AI115" s="448">
        <v>0</v>
      </c>
      <c r="AJ115" s="468"/>
      <c r="AK115" s="468"/>
      <c r="AL115" s="468"/>
      <c r="AM115" s="468"/>
      <c r="AN115" s="468"/>
      <c r="AO115" s="468"/>
      <c r="AP115" s="468"/>
      <c r="AQ115" s="468"/>
      <c r="AR115" s="468"/>
      <c r="AS115" s="468"/>
      <c r="AT115" s="472"/>
      <c r="AU115" s="451"/>
      <c r="AW115" s="331" t="s">
        <v>450</v>
      </c>
      <c r="AY115" s="339">
        <f t="shared" si="78"/>
        <v>0</v>
      </c>
      <c r="AZ115" s="340" t="str">
        <f t="shared" si="79"/>
        <v>-</v>
      </c>
    </row>
    <row r="116" spans="2:52" s="1" customFormat="1" ht="14.4" x14ac:dyDescent="0.3">
      <c r="B116" s="361" t="s">
        <v>292</v>
      </c>
      <c r="C116" s="358" t="s">
        <v>142</v>
      </c>
      <c r="D116" s="446">
        <f>'Forma 2'!$D$111</f>
        <v>0</v>
      </c>
      <c r="E116" s="478">
        <f t="shared" si="60"/>
        <v>0</v>
      </c>
      <c r="F116" s="479">
        <f t="shared" si="61"/>
        <v>0</v>
      </c>
      <c r="G116" s="479">
        <f t="shared" si="62"/>
        <v>0</v>
      </c>
      <c r="H116" s="479">
        <f t="shared" si="63"/>
        <v>0</v>
      </c>
      <c r="I116" s="479">
        <f t="shared" si="64"/>
        <v>0</v>
      </c>
      <c r="J116" s="479">
        <f t="shared" si="65"/>
        <v>0</v>
      </c>
      <c r="K116" s="479">
        <f t="shared" si="66"/>
        <v>0</v>
      </c>
      <c r="L116" s="479">
        <f t="shared" si="67"/>
        <v>0</v>
      </c>
      <c r="M116" s="479">
        <f t="shared" si="68"/>
        <v>0</v>
      </c>
      <c r="N116" s="479">
        <f t="shared" si="69"/>
        <v>0</v>
      </c>
      <c r="O116" s="479">
        <f t="shared" si="70"/>
        <v>0</v>
      </c>
      <c r="P116" s="479">
        <f t="shared" si="71"/>
        <v>0</v>
      </c>
      <c r="Q116" s="479">
        <f t="shared" si="72"/>
        <v>0</v>
      </c>
      <c r="R116" s="479">
        <f t="shared" si="73"/>
        <v>0</v>
      </c>
      <c r="S116" s="479">
        <f t="shared" si="74"/>
        <v>0</v>
      </c>
      <c r="T116" s="479">
        <f t="shared" si="75"/>
        <v>0</v>
      </c>
      <c r="U116" s="479">
        <f t="shared" si="76"/>
        <v>0</v>
      </c>
      <c r="V116" s="479">
        <f t="shared" si="77"/>
        <v>0</v>
      </c>
      <c r="W116" s="468"/>
      <c r="X116" s="468"/>
      <c r="Y116" s="468"/>
      <c r="Z116" s="783"/>
      <c r="AA116" s="468"/>
      <c r="AB116" s="473"/>
      <c r="AC116" s="474"/>
      <c r="AD116" s="468"/>
      <c r="AE116" s="468"/>
      <c r="AF116" s="468"/>
      <c r="AG116" s="468"/>
      <c r="AH116" s="468"/>
      <c r="AI116" s="448">
        <v>0</v>
      </c>
      <c r="AJ116" s="468"/>
      <c r="AK116" s="468"/>
      <c r="AL116" s="468"/>
      <c r="AM116" s="468"/>
      <c r="AN116" s="468"/>
      <c r="AO116" s="468"/>
      <c r="AP116" s="468"/>
      <c r="AQ116" s="468"/>
      <c r="AR116" s="468"/>
      <c r="AS116" s="468"/>
      <c r="AT116" s="472"/>
      <c r="AU116" s="451"/>
      <c r="AW116" s="331" t="s">
        <v>450</v>
      </c>
      <c r="AY116" s="339">
        <f t="shared" si="78"/>
        <v>0</v>
      </c>
      <c r="AZ116" s="340" t="str">
        <f t="shared" si="79"/>
        <v>-</v>
      </c>
    </row>
    <row r="117" spans="2:52" s="1" customFormat="1" ht="14.4" x14ac:dyDescent="0.3">
      <c r="B117" s="361" t="s">
        <v>293</v>
      </c>
      <c r="C117" s="358" t="s">
        <v>142</v>
      </c>
      <c r="D117" s="446">
        <f>'Forma 2'!$D$112</f>
        <v>0</v>
      </c>
      <c r="E117" s="478">
        <f t="shared" si="60"/>
        <v>0</v>
      </c>
      <c r="F117" s="479">
        <f t="shared" si="61"/>
        <v>0</v>
      </c>
      <c r="G117" s="479">
        <f t="shared" si="62"/>
        <v>0</v>
      </c>
      <c r="H117" s="479">
        <f t="shared" si="63"/>
        <v>0</v>
      </c>
      <c r="I117" s="479">
        <f t="shared" si="64"/>
        <v>0</v>
      </c>
      <c r="J117" s="479">
        <f t="shared" si="65"/>
        <v>0</v>
      </c>
      <c r="K117" s="479">
        <f t="shared" si="66"/>
        <v>0</v>
      </c>
      <c r="L117" s="479">
        <f t="shared" si="67"/>
        <v>0</v>
      </c>
      <c r="M117" s="479">
        <f t="shared" si="68"/>
        <v>0</v>
      </c>
      <c r="N117" s="479">
        <f t="shared" si="69"/>
        <v>0</v>
      </c>
      <c r="O117" s="479">
        <f t="shared" si="70"/>
        <v>0</v>
      </c>
      <c r="P117" s="479">
        <f t="shared" si="71"/>
        <v>0</v>
      </c>
      <c r="Q117" s="479">
        <f t="shared" si="72"/>
        <v>0</v>
      </c>
      <c r="R117" s="479">
        <f t="shared" si="73"/>
        <v>0</v>
      </c>
      <c r="S117" s="479">
        <f t="shared" si="74"/>
        <v>0</v>
      </c>
      <c r="T117" s="479">
        <f t="shared" si="75"/>
        <v>0</v>
      </c>
      <c r="U117" s="479">
        <f t="shared" si="76"/>
        <v>0</v>
      </c>
      <c r="V117" s="479">
        <f t="shared" si="77"/>
        <v>0</v>
      </c>
      <c r="W117" s="468"/>
      <c r="X117" s="468"/>
      <c r="Y117" s="468"/>
      <c r="Z117" s="783"/>
      <c r="AA117" s="468"/>
      <c r="AB117" s="473"/>
      <c r="AC117" s="474"/>
      <c r="AD117" s="468"/>
      <c r="AE117" s="468"/>
      <c r="AF117" s="468"/>
      <c r="AG117" s="468"/>
      <c r="AH117" s="468"/>
      <c r="AI117" s="448">
        <v>0</v>
      </c>
      <c r="AJ117" s="468"/>
      <c r="AK117" s="468"/>
      <c r="AL117" s="468"/>
      <c r="AM117" s="468"/>
      <c r="AN117" s="468"/>
      <c r="AO117" s="468"/>
      <c r="AP117" s="468"/>
      <c r="AQ117" s="468"/>
      <c r="AR117" s="468"/>
      <c r="AS117" s="468"/>
      <c r="AT117" s="472"/>
      <c r="AU117" s="451"/>
      <c r="AW117" s="331" t="s">
        <v>450</v>
      </c>
      <c r="AY117" s="339">
        <f t="shared" si="78"/>
        <v>0</v>
      </c>
      <c r="AZ117" s="340" t="str">
        <f t="shared" si="79"/>
        <v>-</v>
      </c>
    </row>
    <row r="118" spans="2:52" s="1" customFormat="1" ht="14.4" x14ac:dyDescent="0.3">
      <c r="B118" s="361" t="s">
        <v>294</v>
      </c>
      <c r="C118" s="358" t="s">
        <v>142</v>
      </c>
      <c r="D118" s="446">
        <f>'Forma 2'!$D$113</f>
        <v>0</v>
      </c>
      <c r="E118" s="478">
        <f t="shared" si="60"/>
        <v>0</v>
      </c>
      <c r="F118" s="479">
        <f t="shared" si="61"/>
        <v>0</v>
      </c>
      <c r="G118" s="479">
        <f t="shared" si="62"/>
        <v>0</v>
      </c>
      <c r="H118" s="479">
        <f t="shared" si="63"/>
        <v>0</v>
      </c>
      <c r="I118" s="479">
        <f t="shared" si="64"/>
        <v>0</v>
      </c>
      <c r="J118" s="479">
        <f t="shared" si="65"/>
        <v>0</v>
      </c>
      <c r="K118" s="479">
        <f t="shared" si="66"/>
        <v>0</v>
      </c>
      <c r="L118" s="479">
        <f t="shared" si="67"/>
        <v>0</v>
      </c>
      <c r="M118" s="479">
        <f t="shared" si="68"/>
        <v>0</v>
      </c>
      <c r="N118" s="479">
        <f t="shared" si="69"/>
        <v>0</v>
      </c>
      <c r="O118" s="479">
        <f t="shared" si="70"/>
        <v>0</v>
      </c>
      <c r="P118" s="479">
        <f t="shared" si="71"/>
        <v>0</v>
      </c>
      <c r="Q118" s="479">
        <f t="shared" si="72"/>
        <v>0</v>
      </c>
      <c r="R118" s="479">
        <f t="shared" si="73"/>
        <v>0</v>
      </c>
      <c r="S118" s="479">
        <f t="shared" si="74"/>
        <v>0</v>
      </c>
      <c r="T118" s="479">
        <f t="shared" si="75"/>
        <v>0</v>
      </c>
      <c r="U118" s="479">
        <f t="shared" si="76"/>
        <v>0</v>
      </c>
      <c r="V118" s="479">
        <f t="shared" si="77"/>
        <v>0</v>
      </c>
      <c r="W118" s="468"/>
      <c r="X118" s="468"/>
      <c r="Y118" s="468"/>
      <c r="Z118" s="783"/>
      <c r="AA118" s="468"/>
      <c r="AB118" s="473"/>
      <c r="AC118" s="474"/>
      <c r="AD118" s="468"/>
      <c r="AE118" s="468"/>
      <c r="AF118" s="468"/>
      <c r="AG118" s="468"/>
      <c r="AH118" s="468"/>
      <c r="AI118" s="448">
        <v>0</v>
      </c>
      <c r="AJ118" s="468"/>
      <c r="AK118" s="468"/>
      <c r="AL118" s="468"/>
      <c r="AM118" s="468"/>
      <c r="AN118" s="468"/>
      <c r="AO118" s="468"/>
      <c r="AP118" s="468"/>
      <c r="AQ118" s="468"/>
      <c r="AR118" s="468"/>
      <c r="AS118" s="468"/>
      <c r="AT118" s="472"/>
      <c r="AU118" s="451"/>
      <c r="AW118" s="331" t="s">
        <v>450</v>
      </c>
      <c r="AY118" s="339">
        <f t="shared" si="78"/>
        <v>0</v>
      </c>
      <c r="AZ118" s="340" t="str">
        <f t="shared" si="79"/>
        <v>-</v>
      </c>
    </row>
    <row r="119" spans="2:52" s="1" customFormat="1" ht="14.4" x14ac:dyDescent="0.3">
      <c r="B119" s="271" t="s">
        <v>295</v>
      </c>
      <c r="C119" s="357" t="s">
        <v>296</v>
      </c>
      <c r="D119" s="446">
        <f>'Forma 2'!$D$114</f>
        <v>1952638.56</v>
      </c>
      <c r="E119" s="461">
        <f t="shared" ref="E119:AU119" si="80">SUM(E120:E131)</f>
        <v>876995.71</v>
      </c>
      <c r="F119" s="462">
        <f t="shared" si="80"/>
        <v>0</v>
      </c>
      <c r="G119" s="462">
        <f t="shared" si="80"/>
        <v>0</v>
      </c>
      <c r="H119" s="462">
        <f t="shared" si="80"/>
        <v>0</v>
      </c>
      <c r="I119" s="462">
        <f t="shared" si="80"/>
        <v>0</v>
      </c>
      <c r="J119" s="463">
        <f t="shared" si="80"/>
        <v>138433.93999999997</v>
      </c>
      <c r="K119" s="462">
        <f t="shared" si="80"/>
        <v>0</v>
      </c>
      <c r="L119" s="462">
        <f t="shared" si="80"/>
        <v>0</v>
      </c>
      <c r="M119" s="463">
        <f t="shared" si="80"/>
        <v>35746.469999999994</v>
      </c>
      <c r="N119" s="463">
        <f t="shared" si="80"/>
        <v>26432.35</v>
      </c>
      <c r="O119" s="462">
        <f t="shared" si="80"/>
        <v>0</v>
      </c>
      <c r="P119" s="463">
        <f t="shared" si="80"/>
        <v>56136.799999999996</v>
      </c>
      <c r="Q119" s="462">
        <f t="shared" si="80"/>
        <v>0</v>
      </c>
      <c r="R119" s="462">
        <f t="shared" si="80"/>
        <v>0</v>
      </c>
      <c r="S119" s="463">
        <f t="shared" si="80"/>
        <v>20250.170000000002</v>
      </c>
      <c r="T119" s="462">
        <f t="shared" si="80"/>
        <v>0</v>
      </c>
      <c r="U119" s="462">
        <f t="shared" si="80"/>
        <v>0</v>
      </c>
      <c r="V119" s="462">
        <f t="shared" si="80"/>
        <v>0</v>
      </c>
      <c r="W119" s="462">
        <f t="shared" si="80"/>
        <v>0</v>
      </c>
      <c r="X119" s="462">
        <f t="shared" si="80"/>
        <v>0</v>
      </c>
      <c r="Y119" s="462">
        <f t="shared" si="80"/>
        <v>0</v>
      </c>
      <c r="Z119" s="792">
        <f t="shared" si="80"/>
        <v>16754.23</v>
      </c>
      <c r="AA119" s="462">
        <f t="shared" si="80"/>
        <v>0</v>
      </c>
      <c r="AB119" s="464">
        <f t="shared" si="80"/>
        <v>781888.89000000013</v>
      </c>
      <c r="AC119" s="461">
        <f t="shared" si="80"/>
        <v>876995.71</v>
      </c>
      <c r="AD119" s="462">
        <f t="shared" si="80"/>
        <v>0</v>
      </c>
      <c r="AE119" s="462">
        <f t="shared" si="80"/>
        <v>0</v>
      </c>
      <c r="AF119" s="462">
        <f t="shared" si="80"/>
        <v>0</v>
      </c>
      <c r="AG119" s="462">
        <f t="shared" si="80"/>
        <v>0</v>
      </c>
      <c r="AH119" s="463">
        <f t="shared" si="80"/>
        <v>138433.93999999997</v>
      </c>
      <c r="AI119" s="462">
        <f t="shared" si="80"/>
        <v>0</v>
      </c>
      <c r="AJ119" s="462">
        <f t="shared" si="80"/>
        <v>0</v>
      </c>
      <c r="AK119" s="463">
        <f t="shared" si="80"/>
        <v>35746.469999999994</v>
      </c>
      <c r="AL119" s="463">
        <f t="shared" si="80"/>
        <v>26432.35</v>
      </c>
      <c r="AM119" s="462">
        <f t="shared" si="80"/>
        <v>0</v>
      </c>
      <c r="AN119" s="463">
        <f t="shared" si="80"/>
        <v>56136.799999999996</v>
      </c>
      <c r="AO119" s="462">
        <f t="shared" si="80"/>
        <v>0</v>
      </c>
      <c r="AP119" s="462">
        <f t="shared" si="80"/>
        <v>0</v>
      </c>
      <c r="AQ119" s="463">
        <f t="shared" si="80"/>
        <v>20250.170000000002</v>
      </c>
      <c r="AR119" s="462">
        <f t="shared" si="80"/>
        <v>0</v>
      </c>
      <c r="AS119" s="462">
        <f t="shared" si="80"/>
        <v>0</v>
      </c>
      <c r="AT119" s="465">
        <f t="shared" si="80"/>
        <v>0</v>
      </c>
      <c r="AU119" s="466">
        <f t="shared" si="80"/>
        <v>0</v>
      </c>
      <c r="AV119" s="500" t="s">
        <v>33</v>
      </c>
      <c r="AW119" s="331" t="s">
        <v>450</v>
      </c>
      <c r="AY119" s="339">
        <f t="shared" si="78"/>
        <v>0</v>
      </c>
      <c r="AZ119" s="340" t="str">
        <f t="shared" si="79"/>
        <v>-</v>
      </c>
    </row>
    <row r="120" spans="2:52" s="1" customFormat="1" ht="26.4" x14ac:dyDescent="0.3">
      <c r="B120" s="287" t="s">
        <v>297</v>
      </c>
      <c r="C120" s="355" t="s">
        <v>298</v>
      </c>
      <c r="D120" s="446">
        <f>'Forma 2'!$D$115</f>
        <v>1842119.65</v>
      </c>
      <c r="E120" s="459">
        <f t="shared" ref="E120:E131" si="81">SUM(AC120)</f>
        <v>822002.01</v>
      </c>
      <c r="F120" s="448">
        <f t="shared" ref="F120:F131" si="82">SUM(AD120)</f>
        <v>0</v>
      </c>
      <c r="G120" s="448">
        <f t="shared" ref="G120:G131" si="83">SUM(AE120)</f>
        <v>0</v>
      </c>
      <c r="H120" s="448">
        <f t="shared" ref="H120:H131" si="84">SUM(AF120)</f>
        <v>0</v>
      </c>
      <c r="I120" s="448">
        <f t="shared" ref="I120:I131" si="85">SUM(AG120)</f>
        <v>0</v>
      </c>
      <c r="J120" s="467">
        <f t="shared" ref="J120:J131" si="86">SUM(AH120)</f>
        <v>119259.31</v>
      </c>
      <c r="K120" s="448">
        <f t="shared" ref="K120:K131" si="87">SUM(AI120)</f>
        <v>0</v>
      </c>
      <c r="L120" s="448">
        <f t="shared" ref="L120:L131" si="88">SUM(AJ120)</f>
        <v>0</v>
      </c>
      <c r="M120" s="467">
        <f t="shared" ref="M120:M131" si="89">SUM(AK120)</f>
        <v>35758.92</v>
      </c>
      <c r="N120" s="467">
        <f t="shared" ref="N120:N131" si="90">SUM(AL120)</f>
        <v>26415.599999999999</v>
      </c>
      <c r="O120" s="448">
        <f t="shared" ref="O120:O131" si="91">SUM(AM120)</f>
        <v>0</v>
      </c>
      <c r="P120" s="467">
        <f t="shared" ref="P120:P131" si="92">SUM(AN120)</f>
        <v>54041.21</v>
      </c>
      <c r="Q120" s="448">
        <f t="shared" ref="Q120:Q131" si="93">SUM(AO120)</f>
        <v>0</v>
      </c>
      <c r="R120" s="448">
        <f t="shared" ref="R120:R131" si="94">SUM(AP120)</f>
        <v>0</v>
      </c>
      <c r="S120" s="467">
        <f t="shared" ref="S120:S131" si="95">SUM(AQ120)</f>
        <v>19201.29</v>
      </c>
      <c r="T120" s="448">
        <f t="shared" ref="T120:T131" si="96">SUM(AR120)</f>
        <v>0</v>
      </c>
      <c r="U120" s="448">
        <f t="shared" ref="U120:U131" si="97">SUM(AS120)</f>
        <v>0</v>
      </c>
      <c r="V120" s="448">
        <f t="shared" ref="V120:V131" si="98">SUM(AT120)</f>
        <v>0</v>
      </c>
      <c r="W120" s="468"/>
      <c r="X120" s="468"/>
      <c r="Y120" s="468"/>
      <c r="Z120" s="782">
        <v>16460.13</v>
      </c>
      <c r="AA120" s="468"/>
      <c r="AB120" s="470">
        <v>748981.18</v>
      </c>
      <c r="AC120" s="471">
        <v>822002.01</v>
      </c>
      <c r="AD120" s="468"/>
      <c r="AE120" s="468"/>
      <c r="AF120" s="468"/>
      <c r="AG120" s="468"/>
      <c r="AH120" s="469">
        <v>119259.31</v>
      </c>
      <c r="AI120" s="448">
        <v>0</v>
      </c>
      <c r="AJ120" s="468"/>
      <c r="AK120" s="469">
        <v>35758.92</v>
      </c>
      <c r="AL120" s="469">
        <v>26415.599999999999</v>
      </c>
      <c r="AM120" s="468"/>
      <c r="AN120" s="469">
        <v>54041.21</v>
      </c>
      <c r="AO120" s="468"/>
      <c r="AP120" s="468"/>
      <c r="AQ120" s="469">
        <v>19201.29</v>
      </c>
      <c r="AR120" s="468"/>
      <c r="AS120" s="468"/>
      <c r="AT120" s="472"/>
      <c r="AU120" s="451"/>
      <c r="AW120" s="331" t="s">
        <v>450</v>
      </c>
      <c r="AY120" s="339">
        <f t="shared" si="78"/>
        <v>0</v>
      </c>
      <c r="AZ120" s="340" t="str">
        <f t="shared" si="79"/>
        <v>-</v>
      </c>
    </row>
    <row r="121" spans="2:52" s="1" customFormat="1" ht="14.4" x14ac:dyDescent="0.3">
      <c r="B121" s="287" t="s">
        <v>299</v>
      </c>
      <c r="C121" s="358" t="s">
        <v>300</v>
      </c>
      <c r="D121" s="446">
        <f>'Forma 2'!$D$116</f>
        <v>30628.42</v>
      </c>
      <c r="E121" s="459">
        <f t="shared" si="81"/>
        <v>13596.92</v>
      </c>
      <c r="F121" s="448">
        <f t="shared" si="82"/>
        <v>0</v>
      </c>
      <c r="G121" s="448">
        <f t="shared" si="83"/>
        <v>0</v>
      </c>
      <c r="H121" s="448">
        <f t="shared" si="84"/>
        <v>0</v>
      </c>
      <c r="I121" s="448">
        <f t="shared" si="85"/>
        <v>0</v>
      </c>
      <c r="J121" s="467">
        <f t="shared" si="86"/>
        <v>1950.48</v>
      </c>
      <c r="K121" s="448">
        <f t="shared" si="87"/>
        <v>0</v>
      </c>
      <c r="L121" s="448">
        <f t="shared" si="88"/>
        <v>0</v>
      </c>
      <c r="M121" s="467">
        <f t="shared" si="89"/>
        <v>594.41999999999996</v>
      </c>
      <c r="N121" s="467">
        <f t="shared" si="90"/>
        <v>441.65</v>
      </c>
      <c r="O121" s="448">
        <f t="shared" si="91"/>
        <v>0</v>
      </c>
      <c r="P121" s="467">
        <f t="shared" si="92"/>
        <v>868.74</v>
      </c>
      <c r="Q121" s="448">
        <f t="shared" si="93"/>
        <v>0</v>
      </c>
      <c r="R121" s="448">
        <f t="shared" si="94"/>
        <v>0</v>
      </c>
      <c r="S121" s="467">
        <f t="shared" si="95"/>
        <v>307.45999999999998</v>
      </c>
      <c r="T121" s="448">
        <f t="shared" si="96"/>
        <v>0</v>
      </c>
      <c r="U121" s="448">
        <f t="shared" si="97"/>
        <v>0</v>
      </c>
      <c r="V121" s="448">
        <f t="shared" si="98"/>
        <v>0</v>
      </c>
      <c r="W121" s="468"/>
      <c r="X121" s="468"/>
      <c r="Y121" s="468"/>
      <c r="Z121" s="782">
        <v>267.70999999999998</v>
      </c>
      <c r="AA121" s="468"/>
      <c r="AB121" s="470">
        <v>12601.04</v>
      </c>
      <c r="AC121" s="471">
        <v>13596.92</v>
      </c>
      <c r="AD121" s="468"/>
      <c r="AE121" s="468"/>
      <c r="AF121" s="468"/>
      <c r="AG121" s="468"/>
      <c r="AH121" s="469">
        <v>1950.48</v>
      </c>
      <c r="AI121" s="448">
        <v>0</v>
      </c>
      <c r="AJ121" s="468"/>
      <c r="AK121" s="469">
        <v>594.41999999999996</v>
      </c>
      <c r="AL121" s="469">
        <v>441.65</v>
      </c>
      <c r="AM121" s="468"/>
      <c r="AN121" s="469">
        <v>868.74</v>
      </c>
      <c r="AO121" s="468"/>
      <c r="AP121" s="468"/>
      <c r="AQ121" s="469">
        <v>307.45999999999998</v>
      </c>
      <c r="AR121" s="468"/>
      <c r="AS121" s="468"/>
      <c r="AT121" s="472"/>
      <c r="AU121" s="451"/>
      <c r="AW121" s="331" t="s">
        <v>450</v>
      </c>
      <c r="AY121" s="339">
        <f t="shared" si="78"/>
        <v>0</v>
      </c>
      <c r="AZ121" s="340" t="str">
        <f t="shared" si="79"/>
        <v>-</v>
      </c>
    </row>
    <row r="122" spans="2:52" s="1" customFormat="1" ht="14.4" x14ac:dyDescent="0.3">
      <c r="B122" s="287" t="s">
        <v>301</v>
      </c>
      <c r="C122" s="355" t="s">
        <v>302</v>
      </c>
      <c r="D122" s="446">
        <f>'Forma 2'!$D$117</f>
        <v>4670.93</v>
      </c>
      <c r="E122" s="459">
        <f t="shared" si="81"/>
        <v>617.83000000000004</v>
      </c>
      <c r="F122" s="448">
        <f t="shared" si="82"/>
        <v>0</v>
      </c>
      <c r="G122" s="448">
        <f t="shared" si="83"/>
        <v>0</v>
      </c>
      <c r="H122" s="448">
        <f t="shared" si="84"/>
        <v>0</v>
      </c>
      <c r="I122" s="448">
        <f t="shared" si="85"/>
        <v>0</v>
      </c>
      <c r="J122" s="467">
        <f t="shared" si="86"/>
        <v>74.430000000000007</v>
      </c>
      <c r="K122" s="448">
        <f t="shared" si="87"/>
        <v>0</v>
      </c>
      <c r="L122" s="448">
        <f t="shared" si="88"/>
        <v>0</v>
      </c>
      <c r="M122" s="467">
        <f t="shared" si="89"/>
        <v>37.18</v>
      </c>
      <c r="N122" s="467">
        <f t="shared" si="90"/>
        <v>37.18</v>
      </c>
      <c r="O122" s="448">
        <f t="shared" si="91"/>
        <v>0</v>
      </c>
      <c r="P122" s="467">
        <f t="shared" si="92"/>
        <v>18.59</v>
      </c>
      <c r="Q122" s="448">
        <f t="shared" si="93"/>
        <v>0</v>
      </c>
      <c r="R122" s="448">
        <f t="shared" si="94"/>
        <v>0</v>
      </c>
      <c r="S122" s="467">
        <f t="shared" si="95"/>
        <v>18.59</v>
      </c>
      <c r="T122" s="448">
        <f t="shared" si="96"/>
        <v>0</v>
      </c>
      <c r="U122" s="448">
        <f t="shared" si="97"/>
        <v>0</v>
      </c>
      <c r="V122" s="448">
        <f t="shared" si="98"/>
        <v>0</v>
      </c>
      <c r="W122" s="468"/>
      <c r="X122" s="468"/>
      <c r="Y122" s="468"/>
      <c r="Z122" s="783"/>
      <c r="AA122" s="468"/>
      <c r="AB122" s="470">
        <v>3867.13</v>
      </c>
      <c r="AC122" s="471">
        <v>617.83000000000004</v>
      </c>
      <c r="AD122" s="468"/>
      <c r="AE122" s="468"/>
      <c r="AF122" s="468"/>
      <c r="AG122" s="468"/>
      <c r="AH122" s="469">
        <v>74.430000000000007</v>
      </c>
      <c r="AI122" s="448">
        <v>0</v>
      </c>
      <c r="AJ122" s="468"/>
      <c r="AK122" s="469">
        <v>37.18</v>
      </c>
      <c r="AL122" s="469">
        <v>37.18</v>
      </c>
      <c r="AM122" s="468"/>
      <c r="AN122" s="469">
        <v>18.59</v>
      </c>
      <c r="AO122" s="468"/>
      <c r="AP122" s="468"/>
      <c r="AQ122" s="469">
        <v>18.59</v>
      </c>
      <c r="AR122" s="468"/>
      <c r="AS122" s="468"/>
      <c r="AT122" s="472"/>
      <c r="AU122" s="451"/>
      <c r="AW122" s="331" t="s">
        <v>450</v>
      </c>
      <c r="AY122" s="339">
        <f t="shared" si="78"/>
        <v>0</v>
      </c>
      <c r="AZ122" s="340" t="str">
        <f t="shared" si="79"/>
        <v>-</v>
      </c>
    </row>
    <row r="123" spans="2:52" s="1" customFormat="1" ht="14.4" x14ac:dyDescent="0.3">
      <c r="B123" s="287" t="s">
        <v>303</v>
      </c>
      <c r="C123" s="355" t="s">
        <v>304</v>
      </c>
      <c r="D123" s="446">
        <f>'Forma 2'!$D$118</f>
        <v>7813.8</v>
      </c>
      <c r="E123" s="459">
        <f t="shared" si="81"/>
        <v>2005.09</v>
      </c>
      <c r="F123" s="448">
        <f t="shared" si="82"/>
        <v>0</v>
      </c>
      <c r="G123" s="448">
        <f t="shared" si="83"/>
        <v>0</v>
      </c>
      <c r="H123" s="448">
        <f t="shared" si="84"/>
        <v>0</v>
      </c>
      <c r="I123" s="448">
        <f t="shared" si="85"/>
        <v>0</v>
      </c>
      <c r="J123" s="467">
        <f t="shared" si="86"/>
        <v>1118.67</v>
      </c>
      <c r="K123" s="448">
        <f t="shared" si="87"/>
        <v>0</v>
      </c>
      <c r="L123" s="448">
        <f t="shared" si="88"/>
        <v>0</v>
      </c>
      <c r="M123" s="467">
        <f t="shared" si="89"/>
        <v>9</v>
      </c>
      <c r="N123" s="467">
        <f t="shared" si="90"/>
        <v>9</v>
      </c>
      <c r="O123" s="448">
        <f t="shared" si="91"/>
        <v>0</v>
      </c>
      <c r="P123" s="467">
        <f t="shared" si="92"/>
        <v>9</v>
      </c>
      <c r="Q123" s="448">
        <f t="shared" si="93"/>
        <v>0</v>
      </c>
      <c r="R123" s="448">
        <f t="shared" si="94"/>
        <v>0</v>
      </c>
      <c r="S123" s="448">
        <f t="shared" si="95"/>
        <v>0</v>
      </c>
      <c r="T123" s="448">
        <f t="shared" si="96"/>
        <v>0</v>
      </c>
      <c r="U123" s="448">
        <f t="shared" si="97"/>
        <v>0</v>
      </c>
      <c r="V123" s="448">
        <f t="shared" si="98"/>
        <v>0</v>
      </c>
      <c r="W123" s="468"/>
      <c r="X123" s="468"/>
      <c r="Y123" s="468"/>
      <c r="Z123" s="783"/>
      <c r="AA123" s="468"/>
      <c r="AB123" s="470">
        <v>4663.04</v>
      </c>
      <c r="AC123" s="471">
        <v>2005.09</v>
      </c>
      <c r="AD123" s="468"/>
      <c r="AE123" s="468"/>
      <c r="AF123" s="468"/>
      <c r="AG123" s="468"/>
      <c r="AH123" s="469">
        <v>1118.67</v>
      </c>
      <c r="AI123" s="448">
        <v>0</v>
      </c>
      <c r="AJ123" s="468"/>
      <c r="AK123" s="469">
        <v>9</v>
      </c>
      <c r="AL123" s="469">
        <v>9</v>
      </c>
      <c r="AM123" s="468"/>
      <c r="AN123" s="469">
        <v>9</v>
      </c>
      <c r="AO123" s="468"/>
      <c r="AP123" s="468"/>
      <c r="AQ123" s="468"/>
      <c r="AR123" s="468"/>
      <c r="AS123" s="468"/>
      <c r="AT123" s="472"/>
      <c r="AU123" s="451"/>
      <c r="AW123" s="331" t="s">
        <v>450</v>
      </c>
      <c r="AY123" s="339">
        <f t="shared" si="78"/>
        <v>0</v>
      </c>
      <c r="AZ123" s="340" t="str">
        <f t="shared" si="79"/>
        <v>-</v>
      </c>
    </row>
    <row r="124" spans="2:52" s="1" customFormat="1" ht="14.4" x14ac:dyDescent="0.3">
      <c r="B124" s="287" t="s">
        <v>305</v>
      </c>
      <c r="C124" s="355" t="s">
        <v>306</v>
      </c>
      <c r="D124" s="446">
        <f>'Forma 2'!$D$119</f>
        <v>17751.09</v>
      </c>
      <c r="E124" s="459">
        <f t="shared" si="81"/>
        <v>13814.7</v>
      </c>
      <c r="F124" s="448">
        <f t="shared" si="82"/>
        <v>0</v>
      </c>
      <c r="G124" s="448">
        <f t="shared" si="83"/>
        <v>0</v>
      </c>
      <c r="H124" s="448">
        <f t="shared" si="84"/>
        <v>0</v>
      </c>
      <c r="I124" s="448">
        <f t="shared" si="85"/>
        <v>0</v>
      </c>
      <c r="J124" s="448">
        <f t="shared" si="86"/>
        <v>0</v>
      </c>
      <c r="K124" s="448">
        <f t="shared" si="87"/>
        <v>0</v>
      </c>
      <c r="L124" s="448">
        <f t="shared" si="88"/>
        <v>0</v>
      </c>
      <c r="M124" s="467">
        <f t="shared" si="89"/>
        <v>405.53</v>
      </c>
      <c r="N124" s="448">
        <f t="shared" si="90"/>
        <v>0</v>
      </c>
      <c r="O124" s="448">
        <f t="shared" si="91"/>
        <v>0</v>
      </c>
      <c r="P124" s="448">
        <f t="shared" si="92"/>
        <v>0</v>
      </c>
      <c r="Q124" s="448">
        <f t="shared" si="93"/>
        <v>0</v>
      </c>
      <c r="R124" s="448">
        <f t="shared" si="94"/>
        <v>0</v>
      </c>
      <c r="S124" s="448">
        <f t="shared" si="95"/>
        <v>0</v>
      </c>
      <c r="T124" s="448">
        <f t="shared" si="96"/>
        <v>0</v>
      </c>
      <c r="U124" s="448">
        <f t="shared" si="97"/>
        <v>0</v>
      </c>
      <c r="V124" s="448">
        <f t="shared" si="98"/>
        <v>0</v>
      </c>
      <c r="W124" s="468"/>
      <c r="X124" s="468"/>
      <c r="Y124" s="468"/>
      <c r="Z124" s="783"/>
      <c r="AA124" s="468"/>
      <c r="AB124" s="470">
        <v>3530.86</v>
      </c>
      <c r="AC124" s="471">
        <v>13814.7</v>
      </c>
      <c r="AD124" s="468"/>
      <c r="AE124" s="468"/>
      <c r="AF124" s="468"/>
      <c r="AG124" s="468"/>
      <c r="AH124" s="468"/>
      <c r="AI124" s="448">
        <v>0</v>
      </c>
      <c r="AJ124" s="468"/>
      <c r="AK124" s="469">
        <v>405.53</v>
      </c>
      <c r="AL124" s="468"/>
      <c r="AM124" s="468"/>
      <c r="AN124" s="468"/>
      <c r="AO124" s="468"/>
      <c r="AP124" s="468"/>
      <c r="AQ124" s="468"/>
      <c r="AR124" s="468"/>
      <c r="AS124" s="468"/>
      <c r="AT124" s="472"/>
      <c r="AU124" s="451"/>
      <c r="AW124" s="331"/>
      <c r="AY124" s="339">
        <f t="shared" si="78"/>
        <v>0</v>
      </c>
      <c r="AZ124" s="340" t="str">
        <f t="shared" si="79"/>
        <v>-</v>
      </c>
    </row>
    <row r="125" spans="2:52" s="1" customFormat="1" ht="14.4" x14ac:dyDescent="0.3">
      <c r="B125" s="287" t="s">
        <v>307</v>
      </c>
      <c r="C125" s="355" t="s">
        <v>308</v>
      </c>
      <c r="D125" s="446">
        <f>'Forma 2'!$D$120</f>
        <v>12627.36</v>
      </c>
      <c r="E125" s="459">
        <f t="shared" si="81"/>
        <v>7593.68</v>
      </c>
      <c r="F125" s="448">
        <f t="shared" si="82"/>
        <v>0</v>
      </c>
      <c r="G125" s="448">
        <f t="shared" si="83"/>
        <v>0</v>
      </c>
      <c r="H125" s="448">
        <f t="shared" si="84"/>
        <v>0</v>
      </c>
      <c r="I125" s="448">
        <f t="shared" si="85"/>
        <v>0</v>
      </c>
      <c r="J125" s="467">
        <f t="shared" si="86"/>
        <v>1251.97</v>
      </c>
      <c r="K125" s="448">
        <f t="shared" si="87"/>
        <v>0</v>
      </c>
      <c r="L125" s="448">
        <f t="shared" si="88"/>
        <v>0</v>
      </c>
      <c r="M125" s="448">
        <f t="shared" si="89"/>
        <v>0</v>
      </c>
      <c r="N125" s="448">
        <f t="shared" si="90"/>
        <v>0</v>
      </c>
      <c r="O125" s="448">
        <f t="shared" si="91"/>
        <v>0</v>
      </c>
      <c r="P125" s="448">
        <f t="shared" si="92"/>
        <v>0</v>
      </c>
      <c r="Q125" s="448">
        <f t="shared" si="93"/>
        <v>0</v>
      </c>
      <c r="R125" s="448">
        <f t="shared" si="94"/>
        <v>0</v>
      </c>
      <c r="S125" s="448">
        <f t="shared" si="95"/>
        <v>0</v>
      </c>
      <c r="T125" s="448">
        <f t="shared" si="96"/>
        <v>0</v>
      </c>
      <c r="U125" s="448">
        <f t="shared" si="97"/>
        <v>0</v>
      </c>
      <c r="V125" s="448">
        <f t="shared" si="98"/>
        <v>0</v>
      </c>
      <c r="W125" s="468"/>
      <c r="X125" s="468"/>
      <c r="Y125" s="468"/>
      <c r="Z125" s="783"/>
      <c r="AA125" s="468"/>
      <c r="AB125" s="470">
        <v>3781.71</v>
      </c>
      <c r="AC125" s="471">
        <v>7593.68</v>
      </c>
      <c r="AD125" s="468"/>
      <c r="AE125" s="468"/>
      <c r="AF125" s="468"/>
      <c r="AG125" s="468"/>
      <c r="AH125" s="469">
        <v>1251.97</v>
      </c>
      <c r="AI125" s="448">
        <v>0</v>
      </c>
      <c r="AJ125" s="468"/>
      <c r="AK125" s="468"/>
      <c r="AL125" s="468"/>
      <c r="AM125" s="468"/>
      <c r="AN125" s="468"/>
      <c r="AO125" s="468"/>
      <c r="AP125" s="468"/>
      <c r="AQ125" s="468"/>
      <c r="AR125" s="468"/>
      <c r="AS125" s="468"/>
      <c r="AT125" s="472"/>
      <c r="AU125" s="451"/>
      <c r="AW125" s="331" t="s">
        <v>450</v>
      </c>
      <c r="AY125" s="339">
        <f t="shared" si="78"/>
        <v>0</v>
      </c>
      <c r="AZ125" s="340" t="str">
        <f t="shared" si="79"/>
        <v>-</v>
      </c>
    </row>
    <row r="126" spans="2:52" s="1" customFormat="1" ht="14.4" x14ac:dyDescent="0.3">
      <c r="B126" s="287" t="s">
        <v>309</v>
      </c>
      <c r="C126" s="355" t="s">
        <v>310</v>
      </c>
      <c r="D126" s="446">
        <f>'Forma 2'!$D$121</f>
        <v>0</v>
      </c>
      <c r="E126" s="447">
        <f t="shared" si="81"/>
        <v>0</v>
      </c>
      <c r="F126" s="448">
        <f t="shared" si="82"/>
        <v>0</v>
      </c>
      <c r="G126" s="448">
        <f t="shared" si="83"/>
        <v>0</v>
      </c>
      <c r="H126" s="448">
        <f t="shared" si="84"/>
        <v>0</v>
      </c>
      <c r="I126" s="448">
        <f t="shared" si="85"/>
        <v>0</v>
      </c>
      <c r="J126" s="448">
        <f t="shared" si="86"/>
        <v>0</v>
      </c>
      <c r="K126" s="448">
        <f t="shared" si="87"/>
        <v>0</v>
      </c>
      <c r="L126" s="448">
        <f t="shared" si="88"/>
        <v>0</v>
      </c>
      <c r="M126" s="448">
        <f t="shared" si="89"/>
        <v>0</v>
      </c>
      <c r="N126" s="448">
        <f t="shared" si="90"/>
        <v>0</v>
      </c>
      <c r="O126" s="448">
        <f t="shared" si="91"/>
        <v>0</v>
      </c>
      <c r="P126" s="448">
        <f t="shared" si="92"/>
        <v>0</v>
      </c>
      <c r="Q126" s="448">
        <f t="shared" si="93"/>
        <v>0</v>
      </c>
      <c r="R126" s="448">
        <f t="shared" si="94"/>
        <v>0</v>
      </c>
      <c r="S126" s="448">
        <f t="shared" si="95"/>
        <v>0</v>
      </c>
      <c r="T126" s="448">
        <f t="shared" si="96"/>
        <v>0</v>
      </c>
      <c r="U126" s="448">
        <f t="shared" si="97"/>
        <v>0</v>
      </c>
      <c r="V126" s="448">
        <f t="shared" si="98"/>
        <v>0</v>
      </c>
      <c r="W126" s="468"/>
      <c r="X126" s="468"/>
      <c r="Y126" s="468"/>
      <c r="Z126" s="783"/>
      <c r="AA126" s="468"/>
      <c r="AB126" s="473"/>
      <c r="AC126" s="474"/>
      <c r="AD126" s="468"/>
      <c r="AE126" s="468"/>
      <c r="AF126" s="468"/>
      <c r="AG126" s="468"/>
      <c r="AH126" s="468"/>
      <c r="AI126" s="448">
        <v>0</v>
      </c>
      <c r="AJ126" s="468"/>
      <c r="AK126" s="468"/>
      <c r="AL126" s="468"/>
      <c r="AM126" s="468"/>
      <c r="AN126" s="468"/>
      <c r="AO126" s="468"/>
      <c r="AP126" s="468"/>
      <c r="AQ126" s="468"/>
      <c r="AR126" s="468"/>
      <c r="AS126" s="468"/>
      <c r="AT126" s="472"/>
      <c r="AU126" s="451"/>
      <c r="AW126" s="331" t="s">
        <v>450</v>
      </c>
      <c r="AY126" s="339">
        <f t="shared" si="78"/>
        <v>0</v>
      </c>
      <c r="AZ126" s="340" t="str">
        <f t="shared" si="79"/>
        <v>-</v>
      </c>
    </row>
    <row r="127" spans="2:52" s="1" customFormat="1" ht="14.4" x14ac:dyDescent="0.3">
      <c r="B127" s="287" t="s">
        <v>311</v>
      </c>
      <c r="C127" s="355" t="s">
        <v>312</v>
      </c>
      <c r="D127" s="446">
        <f>'Forma 2'!$D$122</f>
        <v>0</v>
      </c>
      <c r="E127" s="447">
        <f t="shared" si="81"/>
        <v>0</v>
      </c>
      <c r="F127" s="448">
        <f t="shared" si="82"/>
        <v>0</v>
      </c>
      <c r="G127" s="448">
        <f t="shared" si="83"/>
        <v>0</v>
      </c>
      <c r="H127" s="448">
        <f t="shared" si="84"/>
        <v>0</v>
      </c>
      <c r="I127" s="448">
        <f t="shared" si="85"/>
        <v>0</v>
      </c>
      <c r="J127" s="448">
        <f t="shared" si="86"/>
        <v>0</v>
      </c>
      <c r="K127" s="448">
        <f t="shared" si="87"/>
        <v>0</v>
      </c>
      <c r="L127" s="448">
        <f t="shared" si="88"/>
        <v>0</v>
      </c>
      <c r="M127" s="448">
        <f t="shared" si="89"/>
        <v>0</v>
      </c>
      <c r="N127" s="448">
        <f t="shared" si="90"/>
        <v>0</v>
      </c>
      <c r="O127" s="448">
        <f t="shared" si="91"/>
        <v>0</v>
      </c>
      <c r="P127" s="448">
        <f t="shared" si="92"/>
        <v>0</v>
      </c>
      <c r="Q127" s="448">
        <f t="shared" si="93"/>
        <v>0</v>
      </c>
      <c r="R127" s="448">
        <f t="shared" si="94"/>
        <v>0</v>
      </c>
      <c r="S127" s="448">
        <f t="shared" si="95"/>
        <v>0</v>
      </c>
      <c r="T127" s="448">
        <f t="shared" si="96"/>
        <v>0</v>
      </c>
      <c r="U127" s="448">
        <f t="shared" si="97"/>
        <v>0</v>
      </c>
      <c r="V127" s="448">
        <f t="shared" si="98"/>
        <v>0</v>
      </c>
      <c r="W127" s="468"/>
      <c r="X127" s="468"/>
      <c r="Y127" s="468"/>
      <c r="Z127" s="783"/>
      <c r="AA127" s="468"/>
      <c r="AB127" s="473"/>
      <c r="AC127" s="474"/>
      <c r="AD127" s="468"/>
      <c r="AE127" s="468"/>
      <c r="AF127" s="468"/>
      <c r="AG127" s="468"/>
      <c r="AH127" s="468"/>
      <c r="AI127" s="448">
        <v>0</v>
      </c>
      <c r="AJ127" s="468"/>
      <c r="AK127" s="468"/>
      <c r="AL127" s="468"/>
      <c r="AM127" s="468"/>
      <c r="AN127" s="468"/>
      <c r="AO127" s="468"/>
      <c r="AP127" s="468"/>
      <c r="AQ127" s="468"/>
      <c r="AR127" s="468"/>
      <c r="AS127" s="468"/>
      <c r="AT127" s="472"/>
      <c r="AU127" s="451"/>
      <c r="AW127" s="331"/>
      <c r="AY127" s="339">
        <f t="shared" si="78"/>
        <v>0</v>
      </c>
      <c r="AZ127" s="340" t="str">
        <f t="shared" si="79"/>
        <v>-</v>
      </c>
    </row>
    <row r="128" spans="2:52" s="1" customFormat="1" ht="14.4" x14ac:dyDescent="0.3">
      <c r="B128" s="287" t="s">
        <v>313</v>
      </c>
      <c r="C128" s="358" t="s">
        <v>314</v>
      </c>
      <c r="D128" s="446">
        <f>'Forma 2'!$D$123</f>
        <v>37027.31</v>
      </c>
      <c r="E128" s="459">
        <f t="shared" si="81"/>
        <v>17365.48</v>
      </c>
      <c r="F128" s="448">
        <f t="shared" si="82"/>
        <v>0</v>
      </c>
      <c r="G128" s="448">
        <f t="shared" si="83"/>
        <v>0</v>
      </c>
      <c r="H128" s="448">
        <f t="shared" si="84"/>
        <v>0</v>
      </c>
      <c r="I128" s="448">
        <f t="shared" si="85"/>
        <v>0</v>
      </c>
      <c r="J128" s="467">
        <f t="shared" si="86"/>
        <v>14779.08</v>
      </c>
      <c r="K128" s="448">
        <f t="shared" si="87"/>
        <v>0</v>
      </c>
      <c r="L128" s="448">
        <f t="shared" si="88"/>
        <v>0</v>
      </c>
      <c r="M128" s="467">
        <f t="shared" si="89"/>
        <v>-1058.58</v>
      </c>
      <c r="N128" s="467">
        <f t="shared" si="90"/>
        <v>-471.08</v>
      </c>
      <c r="O128" s="448">
        <f t="shared" si="91"/>
        <v>0</v>
      </c>
      <c r="P128" s="467">
        <f t="shared" si="92"/>
        <v>1199.26</v>
      </c>
      <c r="Q128" s="448">
        <f t="shared" si="93"/>
        <v>0</v>
      </c>
      <c r="R128" s="448">
        <f t="shared" si="94"/>
        <v>0</v>
      </c>
      <c r="S128" s="467">
        <f t="shared" si="95"/>
        <v>722.83</v>
      </c>
      <c r="T128" s="448">
        <f t="shared" si="96"/>
        <v>0</v>
      </c>
      <c r="U128" s="448">
        <f t="shared" si="97"/>
        <v>0</v>
      </c>
      <c r="V128" s="448">
        <f t="shared" si="98"/>
        <v>0</v>
      </c>
      <c r="W128" s="468"/>
      <c r="X128" s="468"/>
      <c r="Y128" s="468"/>
      <c r="Z128" s="782">
        <v>26.39</v>
      </c>
      <c r="AA128" s="468"/>
      <c r="AB128" s="470">
        <v>4463.93</v>
      </c>
      <c r="AC128" s="471">
        <v>17365.48</v>
      </c>
      <c r="AD128" s="468"/>
      <c r="AE128" s="468"/>
      <c r="AF128" s="468"/>
      <c r="AG128" s="468"/>
      <c r="AH128" s="469">
        <v>14779.08</v>
      </c>
      <c r="AI128" s="448">
        <v>0</v>
      </c>
      <c r="AJ128" s="468"/>
      <c r="AK128" s="469">
        <v>-1058.58</v>
      </c>
      <c r="AL128" s="469">
        <v>-471.08</v>
      </c>
      <c r="AM128" s="468"/>
      <c r="AN128" s="469">
        <v>1199.26</v>
      </c>
      <c r="AO128" s="468"/>
      <c r="AP128" s="468"/>
      <c r="AQ128" s="469">
        <v>722.83</v>
      </c>
      <c r="AR128" s="468"/>
      <c r="AS128" s="468"/>
      <c r="AT128" s="472"/>
      <c r="AU128" s="451"/>
      <c r="AW128" s="331" t="s">
        <v>450</v>
      </c>
      <c r="AY128" s="339">
        <f t="shared" si="78"/>
        <v>0</v>
      </c>
      <c r="AZ128" s="340" t="str">
        <f t="shared" si="79"/>
        <v>-</v>
      </c>
    </row>
    <row r="129" spans="2:52" s="1" customFormat="1" ht="14.4" x14ac:dyDescent="0.3">
      <c r="B129" s="287" t="s">
        <v>315</v>
      </c>
      <c r="C129" s="358" t="s">
        <v>142</v>
      </c>
      <c r="D129" s="446">
        <f>'Forma 2'!$D$124</f>
        <v>0</v>
      </c>
      <c r="E129" s="447">
        <f t="shared" si="81"/>
        <v>0</v>
      </c>
      <c r="F129" s="448">
        <f t="shared" si="82"/>
        <v>0</v>
      </c>
      <c r="G129" s="448">
        <f t="shared" si="83"/>
        <v>0</v>
      </c>
      <c r="H129" s="448">
        <f t="shared" si="84"/>
        <v>0</v>
      </c>
      <c r="I129" s="448">
        <f t="shared" si="85"/>
        <v>0</v>
      </c>
      <c r="J129" s="448">
        <f t="shared" si="86"/>
        <v>0</v>
      </c>
      <c r="K129" s="448">
        <f t="shared" si="87"/>
        <v>0</v>
      </c>
      <c r="L129" s="448">
        <f t="shared" si="88"/>
        <v>0</v>
      </c>
      <c r="M129" s="448">
        <f t="shared" si="89"/>
        <v>0</v>
      </c>
      <c r="N129" s="448">
        <f t="shared" si="90"/>
        <v>0</v>
      </c>
      <c r="O129" s="448">
        <f t="shared" si="91"/>
        <v>0</v>
      </c>
      <c r="P129" s="448">
        <f t="shared" si="92"/>
        <v>0</v>
      </c>
      <c r="Q129" s="448">
        <f t="shared" si="93"/>
        <v>0</v>
      </c>
      <c r="R129" s="448">
        <f t="shared" si="94"/>
        <v>0</v>
      </c>
      <c r="S129" s="448">
        <f t="shared" si="95"/>
        <v>0</v>
      </c>
      <c r="T129" s="448">
        <f t="shared" si="96"/>
        <v>0</v>
      </c>
      <c r="U129" s="448">
        <f t="shared" si="97"/>
        <v>0</v>
      </c>
      <c r="V129" s="448">
        <f t="shared" si="98"/>
        <v>0</v>
      </c>
      <c r="W129" s="468"/>
      <c r="X129" s="468"/>
      <c r="Y129" s="468"/>
      <c r="Z129" s="783"/>
      <c r="AA129" s="468"/>
      <c r="AB129" s="473"/>
      <c r="AC129" s="474"/>
      <c r="AD129" s="468"/>
      <c r="AE129" s="468"/>
      <c r="AF129" s="468"/>
      <c r="AG129" s="468"/>
      <c r="AH129" s="468"/>
      <c r="AI129" s="448">
        <v>0</v>
      </c>
      <c r="AJ129" s="468"/>
      <c r="AK129" s="468"/>
      <c r="AL129" s="468"/>
      <c r="AM129" s="468"/>
      <c r="AN129" s="468"/>
      <c r="AO129" s="468"/>
      <c r="AP129" s="468"/>
      <c r="AQ129" s="468"/>
      <c r="AR129" s="468"/>
      <c r="AS129" s="468"/>
      <c r="AT129" s="472"/>
      <c r="AU129" s="451"/>
      <c r="AW129" s="331" t="s">
        <v>450</v>
      </c>
      <c r="AY129" s="339">
        <f t="shared" si="78"/>
        <v>0</v>
      </c>
      <c r="AZ129" s="340" t="str">
        <f t="shared" si="79"/>
        <v>-</v>
      </c>
    </row>
    <row r="130" spans="2:52" s="1" customFormat="1" ht="14.4" x14ac:dyDescent="0.3">
      <c r="B130" s="287" t="s">
        <v>316</v>
      </c>
      <c r="C130" s="358" t="s">
        <v>142</v>
      </c>
      <c r="D130" s="446">
        <f>'Forma 2'!$D$125</f>
        <v>0</v>
      </c>
      <c r="E130" s="447">
        <f t="shared" si="81"/>
        <v>0</v>
      </c>
      <c r="F130" s="448">
        <f t="shared" si="82"/>
        <v>0</v>
      </c>
      <c r="G130" s="448">
        <f t="shared" si="83"/>
        <v>0</v>
      </c>
      <c r="H130" s="448">
        <f t="shared" si="84"/>
        <v>0</v>
      </c>
      <c r="I130" s="448">
        <f t="shared" si="85"/>
        <v>0</v>
      </c>
      <c r="J130" s="448">
        <f t="shared" si="86"/>
        <v>0</v>
      </c>
      <c r="K130" s="448">
        <f t="shared" si="87"/>
        <v>0</v>
      </c>
      <c r="L130" s="448">
        <f t="shared" si="88"/>
        <v>0</v>
      </c>
      <c r="M130" s="448">
        <f t="shared" si="89"/>
        <v>0</v>
      </c>
      <c r="N130" s="448">
        <f t="shared" si="90"/>
        <v>0</v>
      </c>
      <c r="O130" s="448">
        <f t="shared" si="91"/>
        <v>0</v>
      </c>
      <c r="P130" s="448">
        <f t="shared" si="92"/>
        <v>0</v>
      </c>
      <c r="Q130" s="448">
        <f t="shared" si="93"/>
        <v>0</v>
      </c>
      <c r="R130" s="448">
        <f t="shared" si="94"/>
        <v>0</v>
      </c>
      <c r="S130" s="448">
        <f t="shared" si="95"/>
        <v>0</v>
      </c>
      <c r="T130" s="448">
        <f t="shared" si="96"/>
        <v>0</v>
      </c>
      <c r="U130" s="448">
        <f t="shared" si="97"/>
        <v>0</v>
      </c>
      <c r="V130" s="448">
        <f t="shared" si="98"/>
        <v>0</v>
      </c>
      <c r="W130" s="468"/>
      <c r="X130" s="468"/>
      <c r="Y130" s="468"/>
      <c r="Z130" s="783"/>
      <c r="AA130" s="468"/>
      <c r="AB130" s="473"/>
      <c r="AC130" s="474"/>
      <c r="AD130" s="468"/>
      <c r="AE130" s="468"/>
      <c r="AF130" s="468"/>
      <c r="AG130" s="468"/>
      <c r="AH130" s="468"/>
      <c r="AI130" s="448">
        <v>0</v>
      </c>
      <c r="AJ130" s="468"/>
      <c r="AK130" s="468"/>
      <c r="AL130" s="468"/>
      <c r="AM130" s="468"/>
      <c r="AN130" s="468"/>
      <c r="AO130" s="468"/>
      <c r="AP130" s="468"/>
      <c r="AQ130" s="468"/>
      <c r="AR130" s="468"/>
      <c r="AS130" s="468"/>
      <c r="AT130" s="472"/>
      <c r="AU130" s="451"/>
      <c r="AW130" s="331" t="s">
        <v>450</v>
      </c>
      <c r="AY130" s="339">
        <f t="shared" si="78"/>
        <v>0</v>
      </c>
      <c r="AZ130" s="340" t="str">
        <f t="shared" si="79"/>
        <v>-</v>
      </c>
    </row>
    <row r="131" spans="2:52" s="1" customFormat="1" ht="14.4" x14ac:dyDescent="0.3">
      <c r="B131" s="287" t="s">
        <v>317</v>
      </c>
      <c r="C131" s="358" t="s">
        <v>142</v>
      </c>
      <c r="D131" s="446">
        <f>'Forma 2'!$D$126</f>
        <v>0</v>
      </c>
      <c r="E131" s="447">
        <f t="shared" si="81"/>
        <v>0</v>
      </c>
      <c r="F131" s="448">
        <f t="shared" si="82"/>
        <v>0</v>
      </c>
      <c r="G131" s="448">
        <f t="shared" si="83"/>
        <v>0</v>
      </c>
      <c r="H131" s="448">
        <f t="shared" si="84"/>
        <v>0</v>
      </c>
      <c r="I131" s="448">
        <f t="shared" si="85"/>
        <v>0</v>
      </c>
      <c r="J131" s="448">
        <f t="shared" si="86"/>
        <v>0</v>
      </c>
      <c r="K131" s="448">
        <f t="shared" si="87"/>
        <v>0</v>
      </c>
      <c r="L131" s="448">
        <f t="shared" si="88"/>
        <v>0</v>
      </c>
      <c r="M131" s="448">
        <f t="shared" si="89"/>
        <v>0</v>
      </c>
      <c r="N131" s="448">
        <f t="shared" si="90"/>
        <v>0</v>
      </c>
      <c r="O131" s="448">
        <f t="shared" si="91"/>
        <v>0</v>
      </c>
      <c r="P131" s="448">
        <f t="shared" si="92"/>
        <v>0</v>
      </c>
      <c r="Q131" s="448">
        <f t="shared" si="93"/>
        <v>0</v>
      </c>
      <c r="R131" s="448">
        <f t="shared" si="94"/>
        <v>0</v>
      </c>
      <c r="S131" s="448">
        <f t="shared" si="95"/>
        <v>0</v>
      </c>
      <c r="T131" s="448">
        <f t="shared" si="96"/>
        <v>0</v>
      </c>
      <c r="U131" s="448">
        <f t="shared" si="97"/>
        <v>0</v>
      </c>
      <c r="V131" s="448">
        <f t="shared" si="98"/>
        <v>0</v>
      </c>
      <c r="W131" s="468"/>
      <c r="X131" s="468"/>
      <c r="Y131" s="468"/>
      <c r="Z131" s="783"/>
      <c r="AA131" s="468"/>
      <c r="AB131" s="473"/>
      <c r="AC131" s="474"/>
      <c r="AD131" s="468"/>
      <c r="AE131" s="468"/>
      <c r="AF131" s="468"/>
      <c r="AG131" s="468"/>
      <c r="AH131" s="468"/>
      <c r="AI131" s="448">
        <v>0</v>
      </c>
      <c r="AJ131" s="468"/>
      <c r="AK131" s="468"/>
      <c r="AL131" s="468"/>
      <c r="AM131" s="468"/>
      <c r="AN131" s="468"/>
      <c r="AO131" s="468"/>
      <c r="AP131" s="468"/>
      <c r="AQ131" s="468"/>
      <c r="AR131" s="468"/>
      <c r="AS131" s="468"/>
      <c r="AT131" s="472"/>
      <c r="AU131" s="451"/>
      <c r="AW131" s="331" t="s">
        <v>450</v>
      </c>
      <c r="AY131" s="339">
        <f t="shared" si="78"/>
        <v>0</v>
      </c>
      <c r="AZ131" s="340" t="str">
        <f t="shared" si="79"/>
        <v>-</v>
      </c>
    </row>
    <row r="132" spans="2:52" s="1" customFormat="1" ht="14.4" x14ac:dyDescent="0.3">
      <c r="B132" s="271" t="s">
        <v>318</v>
      </c>
      <c r="C132" s="357" t="s">
        <v>319</v>
      </c>
      <c r="D132" s="446">
        <f>'Forma 2'!$D$127</f>
        <v>82827.5</v>
      </c>
      <c r="E132" s="461">
        <f t="shared" ref="E132:AU132" si="99">SUM(E133:E139)</f>
        <v>14930.050000000001</v>
      </c>
      <c r="F132" s="462">
        <f t="shared" si="99"/>
        <v>0</v>
      </c>
      <c r="G132" s="462">
        <f t="shared" si="99"/>
        <v>0</v>
      </c>
      <c r="H132" s="462">
        <f t="shared" si="99"/>
        <v>0</v>
      </c>
      <c r="I132" s="462">
        <f t="shared" si="99"/>
        <v>0</v>
      </c>
      <c r="J132" s="463">
        <f t="shared" si="99"/>
        <v>63403.44</v>
      </c>
      <c r="K132" s="462">
        <f t="shared" si="99"/>
        <v>0</v>
      </c>
      <c r="L132" s="462">
        <f t="shared" si="99"/>
        <v>0</v>
      </c>
      <c r="M132" s="463">
        <f t="shared" si="99"/>
        <v>1200</v>
      </c>
      <c r="N132" s="462">
        <f t="shared" si="99"/>
        <v>0</v>
      </c>
      <c r="O132" s="462">
        <f t="shared" si="99"/>
        <v>0</v>
      </c>
      <c r="P132" s="462">
        <f t="shared" si="99"/>
        <v>0</v>
      </c>
      <c r="Q132" s="462">
        <f t="shared" si="99"/>
        <v>0</v>
      </c>
      <c r="R132" s="462">
        <f t="shared" si="99"/>
        <v>0</v>
      </c>
      <c r="S132" s="462">
        <f t="shared" si="99"/>
        <v>0</v>
      </c>
      <c r="T132" s="462">
        <f t="shared" si="99"/>
        <v>0</v>
      </c>
      <c r="U132" s="462">
        <f t="shared" si="99"/>
        <v>0</v>
      </c>
      <c r="V132" s="462">
        <f t="shared" si="99"/>
        <v>0</v>
      </c>
      <c r="W132" s="462">
        <f t="shared" si="99"/>
        <v>0</v>
      </c>
      <c r="X132" s="462">
        <f t="shared" si="99"/>
        <v>0</v>
      </c>
      <c r="Y132" s="462">
        <f t="shared" si="99"/>
        <v>0</v>
      </c>
      <c r="Z132" s="791">
        <f t="shared" si="99"/>
        <v>0</v>
      </c>
      <c r="AA132" s="462">
        <f t="shared" si="99"/>
        <v>0</v>
      </c>
      <c r="AB132" s="464">
        <f t="shared" si="99"/>
        <v>3294.01</v>
      </c>
      <c r="AC132" s="461">
        <f t="shared" si="99"/>
        <v>14930.050000000001</v>
      </c>
      <c r="AD132" s="462">
        <f t="shared" si="99"/>
        <v>0</v>
      </c>
      <c r="AE132" s="462">
        <f t="shared" si="99"/>
        <v>0</v>
      </c>
      <c r="AF132" s="462">
        <f t="shared" si="99"/>
        <v>0</v>
      </c>
      <c r="AG132" s="462">
        <f t="shared" si="99"/>
        <v>0</v>
      </c>
      <c r="AH132" s="463">
        <f t="shared" si="99"/>
        <v>63403.44</v>
      </c>
      <c r="AI132" s="462">
        <f t="shared" si="99"/>
        <v>0</v>
      </c>
      <c r="AJ132" s="462">
        <f t="shared" si="99"/>
        <v>0</v>
      </c>
      <c r="AK132" s="463">
        <f t="shared" si="99"/>
        <v>1200</v>
      </c>
      <c r="AL132" s="462">
        <f t="shared" si="99"/>
        <v>0</v>
      </c>
      <c r="AM132" s="462">
        <f t="shared" si="99"/>
        <v>0</v>
      </c>
      <c r="AN132" s="462">
        <f t="shared" si="99"/>
        <v>0</v>
      </c>
      <c r="AO132" s="462">
        <f t="shared" si="99"/>
        <v>0</v>
      </c>
      <c r="AP132" s="462">
        <f t="shared" si="99"/>
        <v>0</v>
      </c>
      <c r="AQ132" s="462">
        <f t="shared" si="99"/>
        <v>0</v>
      </c>
      <c r="AR132" s="462">
        <f t="shared" si="99"/>
        <v>0</v>
      </c>
      <c r="AS132" s="462">
        <f t="shared" si="99"/>
        <v>0</v>
      </c>
      <c r="AT132" s="465">
        <f t="shared" si="99"/>
        <v>0</v>
      </c>
      <c r="AU132" s="466">
        <f t="shared" si="99"/>
        <v>0</v>
      </c>
      <c r="AW132" s="331" t="s">
        <v>450</v>
      </c>
      <c r="AY132" s="339">
        <f t="shared" si="78"/>
        <v>0</v>
      </c>
      <c r="AZ132" s="340" t="str">
        <f t="shared" si="79"/>
        <v>-</v>
      </c>
    </row>
    <row r="133" spans="2:52" s="1" customFormat="1" ht="14.4" x14ac:dyDescent="0.3">
      <c r="B133" s="260" t="s">
        <v>320</v>
      </c>
      <c r="C133" s="358" t="s">
        <v>321</v>
      </c>
      <c r="D133" s="446">
        <f>'Forma 2'!$D$128</f>
        <v>3177.04</v>
      </c>
      <c r="E133" s="459">
        <f t="shared" ref="E133:N139" si="100">SUM(AC133)</f>
        <v>3177.04</v>
      </c>
      <c r="F133" s="448">
        <f t="shared" si="100"/>
        <v>0</v>
      </c>
      <c r="G133" s="448">
        <f t="shared" si="100"/>
        <v>0</v>
      </c>
      <c r="H133" s="448">
        <f t="shared" si="100"/>
        <v>0</v>
      </c>
      <c r="I133" s="448">
        <f t="shared" si="100"/>
        <v>0</v>
      </c>
      <c r="J133" s="448">
        <f t="shared" si="100"/>
        <v>0</v>
      </c>
      <c r="K133" s="448">
        <f t="shared" si="100"/>
        <v>0</v>
      </c>
      <c r="L133" s="448">
        <f t="shared" si="100"/>
        <v>0</v>
      </c>
      <c r="M133" s="448">
        <f t="shared" si="100"/>
        <v>0</v>
      </c>
      <c r="N133" s="448">
        <f t="shared" si="100"/>
        <v>0</v>
      </c>
      <c r="O133" s="448">
        <f t="shared" ref="O133:V139" si="101">SUM(AM133)</f>
        <v>0</v>
      </c>
      <c r="P133" s="448">
        <f t="shared" si="101"/>
        <v>0</v>
      </c>
      <c r="Q133" s="448">
        <f t="shared" si="101"/>
        <v>0</v>
      </c>
      <c r="R133" s="448">
        <f t="shared" si="101"/>
        <v>0</v>
      </c>
      <c r="S133" s="448">
        <f t="shared" si="101"/>
        <v>0</v>
      </c>
      <c r="T133" s="448">
        <f t="shared" si="101"/>
        <v>0</v>
      </c>
      <c r="U133" s="448">
        <f t="shared" si="101"/>
        <v>0</v>
      </c>
      <c r="V133" s="448">
        <f t="shared" si="101"/>
        <v>0</v>
      </c>
      <c r="W133" s="468"/>
      <c r="X133" s="468"/>
      <c r="Y133" s="468"/>
      <c r="Z133" s="783"/>
      <c r="AA133" s="468"/>
      <c r="AB133" s="473"/>
      <c r="AC133" s="471">
        <v>3177.04</v>
      </c>
      <c r="AD133" s="468"/>
      <c r="AE133" s="468"/>
      <c r="AF133" s="468"/>
      <c r="AG133" s="468"/>
      <c r="AH133" s="468"/>
      <c r="AI133" s="448">
        <v>0</v>
      </c>
      <c r="AJ133" s="468"/>
      <c r="AK133" s="468"/>
      <c r="AL133" s="468"/>
      <c r="AM133" s="468"/>
      <c r="AN133" s="468"/>
      <c r="AO133" s="468"/>
      <c r="AP133" s="468"/>
      <c r="AQ133" s="468"/>
      <c r="AR133" s="468"/>
      <c r="AS133" s="468"/>
      <c r="AT133" s="472"/>
      <c r="AU133" s="451"/>
      <c r="AW133" s="331" t="s">
        <v>450</v>
      </c>
      <c r="AY133" s="339">
        <f t="shared" si="78"/>
        <v>0</v>
      </c>
      <c r="AZ133" s="340" t="str">
        <f t="shared" si="79"/>
        <v>-</v>
      </c>
    </row>
    <row r="134" spans="2:52" s="1" customFormat="1" ht="14.4" x14ac:dyDescent="0.3">
      <c r="B134" s="260" t="s">
        <v>322</v>
      </c>
      <c r="C134" s="358" t="s">
        <v>323</v>
      </c>
      <c r="D134" s="446">
        <f>'Forma 2'!$D$129</f>
        <v>51218</v>
      </c>
      <c r="E134" s="459">
        <f t="shared" si="100"/>
        <v>9226</v>
      </c>
      <c r="F134" s="448">
        <f t="shared" si="100"/>
        <v>0</v>
      </c>
      <c r="G134" s="448">
        <f t="shared" si="100"/>
        <v>0</v>
      </c>
      <c r="H134" s="448">
        <f t="shared" si="100"/>
        <v>0</v>
      </c>
      <c r="I134" s="448">
        <f t="shared" si="100"/>
        <v>0</v>
      </c>
      <c r="J134" s="467">
        <f t="shared" si="100"/>
        <v>41376</v>
      </c>
      <c r="K134" s="448">
        <f t="shared" si="100"/>
        <v>0</v>
      </c>
      <c r="L134" s="448">
        <f t="shared" si="100"/>
        <v>0</v>
      </c>
      <c r="M134" s="448">
        <f t="shared" si="100"/>
        <v>0</v>
      </c>
      <c r="N134" s="448">
        <f t="shared" si="100"/>
        <v>0</v>
      </c>
      <c r="O134" s="448">
        <f t="shared" si="101"/>
        <v>0</v>
      </c>
      <c r="P134" s="448">
        <f t="shared" si="101"/>
        <v>0</v>
      </c>
      <c r="Q134" s="448">
        <f t="shared" si="101"/>
        <v>0</v>
      </c>
      <c r="R134" s="448">
        <f t="shared" si="101"/>
        <v>0</v>
      </c>
      <c r="S134" s="448">
        <f t="shared" si="101"/>
        <v>0</v>
      </c>
      <c r="T134" s="448">
        <f t="shared" si="101"/>
        <v>0</v>
      </c>
      <c r="U134" s="448">
        <f t="shared" si="101"/>
        <v>0</v>
      </c>
      <c r="V134" s="448">
        <f t="shared" si="101"/>
        <v>0</v>
      </c>
      <c r="W134" s="468"/>
      <c r="X134" s="468"/>
      <c r="Y134" s="468"/>
      <c r="Z134" s="783"/>
      <c r="AA134" s="468"/>
      <c r="AB134" s="470">
        <v>616</v>
      </c>
      <c r="AC134" s="471">
        <v>9226</v>
      </c>
      <c r="AD134" s="468"/>
      <c r="AE134" s="468"/>
      <c r="AF134" s="468"/>
      <c r="AG134" s="468"/>
      <c r="AH134" s="469">
        <v>41376</v>
      </c>
      <c r="AI134" s="448">
        <v>0</v>
      </c>
      <c r="AJ134" s="468"/>
      <c r="AK134" s="468"/>
      <c r="AL134" s="468"/>
      <c r="AM134" s="468"/>
      <c r="AN134" s="468"/>
      <c r="AO134" s="468"/>
      <c r="AP134" s="468"/>
      <c r="AQ134" s="468"/>
      <c r="AR134" s="468"/>
      <c r="AS134" s="468"/>
      <c r="AT134" s="472"/>
      <c r="AU134" s="451"/>
      <c r="AW134" s="331" t="s">
        <v>450</v>
      </c>
      <c r="AY134" s="339">
        <f t="shared" si="78"/>
        <v>0</v>
      </c>
      <c r="AZ134" s="340" t="str">
        <f t="shared" si="79"/>
        <v>-</v>
      </c>
    </row>
    <row r="135" spans="2:52" s="1" customFormat="1" ht="14.4" x14ac:dyDescent="0.3">
      <c r="B135" s="260" t="s">
        <v>324</v>
      </c>
      <c r="C135" s="358" t="s">
        <v>325</v>
      </c>
      <c r="D135" s="446">
        <f>'Forma 2'!$D$130</f>
        <v>738</v>
      </c>
      <c r="E135" s="459">
        <f t="shared" si="100"/>
        <v>738</v>
      </c>
      <c r="F135" s="448">
        <f t="shared" si="100"/>
        <v>0</v>
      </c>
      <c r="G135" s="448">
        <f t="shared" si="100"/>
        <v>0</v>
      </c>
      <c r="H135" s="448">
        <f t="shared" si="100"/>
        <v>0</v>
      </c>
      <c r="I135" s="448">
        <f t="shared" si="100"/>
        <v>0</v>
      </c>
      <c r="J135" s="448">
        <f t="shared" si="100"/>
        <v>0</v>
      </c>
      <c r="K135" s="448">
        <f t="shared" si="100"/>
        <v>0</v>
      </c>
      <c r="L135" s="448">
        <f t="shared" si="100"/>
        <v>0</v>
      </c>
      <c r="M135" s="448">
        <f t="shared" si="100"/>
        <v>0</v>
      </c>
      <c r="N135" s="448">
        <f t="shared" si="100"/>
        <v>0</v>
      </c>
      <c r="O135" s="448">
        <f t="shared" si="101"/>
        <v>0</v>
      </c>
      <c r="P135" s="448">
        <f t="shared" si="101"/>
        <v>0</v>
      </c>
      <c r="Q135" s="448">
        <f t="shared" si="101"/>
        <v>0</v>
      </c>
      <c r="R135" s="448">
        <f t="shared" si="101"/>
        <v>0</v>
      </c>
      <c r="S135" s="448">
        <f t="shared" si="101"/>
        <v>0</v>
      </c>
      <c r="T135" s="448">
        <f t="shared" si="101"/>
        <v>0</v>
      </c>
      <c r="U135" s="448">
        <f t="shared" si="101"/>
        <v>0</v>
      </c>
      <c r="V135" s="448">
        <f t="shared" si="101"/>
        <v>0</v>
      </c>
      <c r="W135" s="468"/>
      <c r="X135" s="468"/>
      <c r="Y135" s="468"/>
      <c r="Z135" s="783"/>
      <c r="AA135" s="468"/>
      <c r="AB135" s="473"/>
      <c r="AC135" s="471">
        <v>738</v>
      </c>
      <c r="AD135" s="468"/>
      <c r="AE135" s="468"/>
      <c r="AF135" s="468"/>
      <c r="AG135" s="468"/>
      <c r="AH135" s="468"/>
      <c r="AI135" s="448">
        <v>0</v>
      </c>
      <c r="AJ135" s="468"/>
      <c r="AK135" s="468"/>
      <c r="AL135" s="468"/>
      <c r="AM135" s="468"/>
      <c r="AN135" s="468"/>
      <c r="AO135" s="468"/>
      <c r="AP135" s="468"/>
      <c r="AQ135" s="468"/>
      <c r="AR135" s="468"/>
      <c r="AS135" s="468"/>
      <c r="AT135" s="472"/>
      <c r="AU135" s="451"/>
      <c r="AW135" s="331" t="s">
        <v>450</v>
      </c>
      <c r="AY135" s="339">
        <f t="shared" si="78"/>
        <v>0</v>
      </c>
      <c r="AZ135" s="340" t="str">
        <f t="shared" si="79"/>
        <v>-</v>
      </c>
    </row>
    <row r="136" spans="2:52" s="1" customFormat="1" ht="14.4" x14ac:dyDescent="0.3">
      <c r="B136" s="260" t="s">
        <v>326</v>
      </c>
      <c r="C136" s="358" t="s">
        <v>327</v>
      </c>
      <c r="D136" s="446">
        <f>'Forma 2'!$D$131</f>
        <v>0</v>
      </c>
      <c r="E136" s="447">
        <f t="shared" si="100"/>
        <v>0</v>
      </c>
      <c r="F136" s="448">
        <f t="shared" si="100"/>
        <v>0</v>
      </c>
      <c r="G136" s="448">
        <f t="shared" si="100"/>
        <v>0</v>
      </c>
      <c r="H136" s="448">
        <f t="shared" si="100"/>
        <v>0</v>
      </c>
      <c r="I136" s="448">
        <f t="shared" si="100"/>
        <v>0</v>
      </c>
      <c r="J136" s="448">
        <f t="shared" si="100"/>
        <v>0</v>
      </c>
      <c r="K136" s="448">
        <f t="shared" si="100"/>
        <v>0</v>
      </c>
      <c r="L136" s="448">
        <f t="shared" si="100"/>
        <v>0</v>
      </c>
      <c r="M136" s="448">
        <f t="shared" si="100"/>
        <v>0</v>
      </c>
      <c r="N136" s="448">
        <f t="shared" si="100"/>
        <v>0</v>
      </c>
      <c r="O136" s="448">
        <f t="shared" si="101"/>
        <v>0</v>
      </c>
      <c r="P136" s="448">
        <f t="shared" si="101"/>
        <v>0</v>
      </c>
      <c r="Q136" s="448">
        <f t="shared" si="101"/>
        <v>0</v>
      </c>
      <c r="R136" s="448">
        <f t="shared" si="101"/>
        <v>0</v>
      </c>
      <c r="S136" s="448">
        <f t="shared" si="101"/>
        <v>0</v>
      </c>
      <c r="T136" s="448">
        <f t="shared" si="101"/>
        <v>0</v>
      </c>
      <c r="U136" s="448">
        <f t="shared" si="101"/>
        <v>0</v>
      </c>
      <c r="V136" s="448">
        <f t="shared" si="101"/>
        <v>0</v>
      </c>
      <c r="W136" s="468"/>
      <c r="X136" s="468"/>
      <c r="Y136" s="468"/>
      <c r="Z136" s="783"/>
      <c r="AA136" s="468"/>
      <c r="AB136" s="473"/>
      <c r="AC136" s="474"/>
      <c r="AD136" s="468"/>
      <c r="AE136" s="468"/>
      <c r="AF136" s="468"/>
      <c r="AG136" s="468"/>
      <c r="AH136" s="468"/>
      <c r="AI136" s="448">
        <v>0</v>
      </c>
      <c r="AJ136" s="468"/>
      <c r="AK136" s="468"/>
      <c r="AL136" s="468"/>
      <c r="AM136" s="468"/>
      <c r="AN136" s="468"/>
      <c r="AO136" s="468"/>
      <c r="AP136" s="468"/>
      <c r="AQ136" s="468"/>
      <c r="AR136" s="468"/>
      <c r="AS136" s="468"/>
      <c r="AT136" s="472"/>
      <c r="AU136" s="451"/>
      <c r="AW136" s="331" t="s">
        <v>450</v>
      </c>
      <c r="AY136" s="339">
        <f t="shared" si="78"/>
        <v>0</v>
      </c>
      <c r="AZ136" s="340" t="str">
        <f t="shared" si="79"/>
        <v>-</v>
      </c>
    </row>
    <row r="137" spans="2:52" s="1" customFormat="1" ht="14.4" x14ac:dyDescent="0.3">
      <c r="B137" s="260" t="s">
        <v>328</v>
      </c>
      <c r="C137" s="358" t="s">
        <v>329</v>
      </c>
      <c r="D137" s="446">
        <f>'Forma 2'!$D$132</f>
        <v>1234</v>
      </c>
      <c r="E137" s="447">
        <f t="shared" si="100"/>
        <v>0</v>
      </c>
      <c r="F137" s="448">
        <f t="shared" si="100"/>
        <v>0</v>
      </c>
      <c r="G137" s="448">
        <f t="shared" si="100"/>
        <v>0</v>
      </c>
      <c r="H137" s="448">
        <f t="shared" si="100"/>
        <v>0</v>
      </c>
      <c r="I137" s="448">
        <f t="shared" si="100"/>
        <v>0</v>
      </c>
      <c r="J137" s="448">
        <f t="shared" si="100"/>
        <v>0</v>
      </c>
      <c r="K137" s="448">
        <f t="shared" si="100"/>
        <v>0</v>
      </c>
      <c r="L137" s="448">
        <f t="shared" si="100"/>
        <v>0</v>
      </c>
      <c r="M137" s="467">
        <f t="shared" si="100"/>
        <v>1200</v>
      </c>
      <c r="N137" s="448">
        <f t="shared" si="100"/>
        <v>0</v>
      </c>
      <c r="O137" s="448">
        <f t="shared" si="101"/>
        <v>0</v>
      </c>
      <c r="P137" s="448">
        <f t="shared" si="101"/>
        <v>0</v>
      </c>
      <c r="Q137" s="448">
        <f t="shared" si="101"/>
        <v>0</v>
      </c>
      <c r="R137" s="448">
        <f t="shared" si="101"/>
        <v>0</v>
      </c>
      <c r="S137" s="448">
        <f t="shared" si="101"/>
        <v>0</v>
      </c>
      <c r="T137" s="448">
        <f t="shared" si="101"/>
        <v>0</v>
      </c>
      <c r="U137" s="448">
        <f t="shared" si="101"/>
        <v>0</v>
      </c>
      <c r="V137" s="448">
        <f t="shared" si="101"/>
        <v>0</v>
      </c>
      <c r="W137" s="468"/>
      <c r="X137" s="468"/>
      <c r="Y137" s="468"/>
      <c r="Z137" s="783"/>
      <c r="AA137" s="468"/>
      <c r="AB137" s="470">
        <v>34</v>
      </c>
      <c r="AC137" s="474"/>
      <c r="AD137" s="468"/>
      <c r="AE137" s="468"/>
      <c r="AF137" s="468"/>
      <c r="AG137" s="468"/>
      <c r="AH137" s="468"/>
      <c r="AI137" s="448">
        <v>0</v>
      </c>
      <c r="AJ137" s="468"/>
      <c r="AK137" s="469">
        <v>1200</v>
      </c>
      <c r="AL137" s="468"/>
      <c r="AM137" s="468"/>
      <c r="AN137" s="468"/>
      <c r="AO137" s="468"/>
      <c r="AP137" s="468"/>
      <c r="AQ137" s="468"/>
      <c r="AR137" s="468"/>
      <c r="AS137" s="468"/>
      <c r="AT137" s="472"/>
      <c r="AU137" s="451"/>
      <c r="AW137" s="331" t="s">
        <v>450</v>
      </c>
      <c r="AY137" s="339">
        <f t="shared" si="78"/>
        <v>0</v>
      </c>
      <c r="AZ137" s="340" t="str">
        <f t="shared" si="79"/>
        <v>-</v>
      </c>
    </row>
    <row r="138" spans="2:52" s="1" customFormat="1" ht="14.4" x14ac:dyDescent="0.3">
      <c r="B138" s="287" t="s">
        <v>330</v>
      </c>
      <c r="C138" s="355" t="s">
        <v>331</v>
      </c>
      <c r="D138" s="446">
        <f>'Forma 2'!$D$133</f>
        <v>22027.439999999999</v>
      </c>
      <c r="E138" s="447">
        <f t="shared" si="100"/>
        <v>0</v>
      </c>
      <c r="F138" s="448">
        <f t="shared" si="100"/>
        <v>0</v>
      </c>
      <c r="G138" s="448">
        <f t="shared" si="100"/>
        <v>0</v>
      </c>
      <c r="H138" s="448">
        <f t="shared" si="100"/>
        <v>0</v>
      </c>
      <c r="I138" s="448">
        <f t="shared" si="100"/>
        <v>0</v>
      </c>
      <c r="J138" s="467">
        <f t="shared" si="100"/>
        <v>22027.439999999999</v>
      </c>
      <c r="K138" s="448">
        <f t="shared" si="100"/>
        <v>0</v>
      </c>
      <c r="L138" s="448">
        <f t="shared" si="100"/>
        <v>0</v>
      </c>
      <c r="M138" s="448">
        <f t="shared" si="100"/>
        <v>0</v>
      </c>
      <c r="N138" s="448">
        <f t="shared" si="100"/>
        <v>0</v>
      </c>
      <c r="O138" s="448">
        <f t="shared" si="101"/>
        <v>0</v>
      </c>
      <c r="P138" s="448">
        <f t="shared" si="101"/>
        <v>0</v>
      </c>
      <c r="Q138" s="448">
        <f t="shared" si="101"/>
        <v>0</v>
      </c>
      <c r="R138" s="448">
        <f t="shared" si="101"/>
        <v>0</v>
      </c>
      <c r="S138" s="448">
        <f t="shared" si="101"/>
        <v>0</v>
      </c>
      <c r="T138" s="448">
        <f t="shared" si="101"/>
        <v>0</v>
      </c>
      <c r="U138" s="448">
        <f t="shared" si="101"/>
        <v>0</v>
      </c>
      <c r="V138" s="448">
        <f t="shared" si="101"/>
        <v>0</v>
      </c>
      <c r="W138" s="468"/>
      <c r="X138" s="468"/>
      <c r="Y138" s="468"/>
      <c r="Z138" s="783"/>
      <c r="AA138" s="468"/>
      <c r="AB138" s="473"/>
      <c r="AC138" s="474"/>
      <c r="AD138" s="468"/>
      <c r="AE138" s="468"/>
      <c r="AF138" s="468"/>
      <c r="AG138" s="468"/>
      <c r="AH138" s="469">
        <v>22027.439999999999</v>
      </c>
      <c r="AI138" s="448">
        <v>0</v>
      </c>
      <c r="AJ138" s="468"/>
      <c r="AK138" s="468"/>
      <c r="AL138" s="468"/>
      <c r="AM138" s="468"/>
      <c r="AN138" s="468"/>
      <c r="AO138" s="468"/>
      <c r="AP138" s="468"/>
      <c r="AQ138" s="468"/>
      <c r="AR138" s="468"/>
      <c r="AS138" s="468"/>
      <c r="AT138" s="472"/>
      <c r="AU138" s="451"/>
      <c r="AW138" s="331"/>
      <c r="AY138" s="339">
        <f t="shared" si="78"/>
        <v>0</v>
      </c>
      <c r="AZ138" s="340" t="str">
        <f t="shared" si="79"/>
        <v>-</v>
      </c>
    </row>
    <row r="139" spans="2:52" s="1" customFormat="1" ht="14.4" x14ac:dyDescent="0.3">
      <c r="B139" s="287" t="s">
        <v>451</v>
      </c>
      <c r="C139" s="358" t="s">
        <v>333</v>
      </c>
      <c r="D139" s="446">
        <f>'Forma 2'!$D$134</f>
        <v>4433.0200000000004</v>
      </c>
      <c r="E139" s="459">
        <f t="shared" si="100"/>
        <v>1789.01</v>
      </c>
      <c r="F139" s="448">
        <f t="shared" si="100"/>
        <v>0</v>
      </c>
      <c r="G139" s="448">
        <f t="shared" si="100"/>
        <v>0</v>
      </c>
      <c r="H139" s="448">
        <f t="shared" si="100"/>
        <v>0</v>
      </c>
      <c r="I139" s="448">
        <f t="shared" si="100"/>
        <v>0</v>
      </c>
      <c r="J139" s="448">
        <f t="shared" si="100"/>
        <v>0</v>
      </c>
      <c r="K139" s="448">
        <f t="shared" si="100"/>
        <v>0</v>
      </c>
      <c r="L139" s="448">
        <f t="shared" si="100"/>
        <v>0</v>
      </c>
      <c r="M139" s="448">
        <f t="shared" si="100"/>
        <v>0</v>
      </c>
      <c r="N139" s="448">
        <f t="shared" si="100"/>
        <v>0</v>
      </c>
      <c r="O139" s="448">
        <f t="shared" si="101"/>
        <v>0</v>
      </c>
      <c r="P139" s="448">
        <f t="shared" si="101"/>
        <v>0</v>
      </c>
      <c r="Q139" s="448">
        <f t="shared" si="101"/>
        <v>0</v>
      </c>
      <c r="R139" s="448">
        <f t="shared" si="101"/>
        <v>0</v>
      </c>
      <c r="S139" s="448">
        <f t="shared" si="101"/>
        <v>0</v>
      </c>
      <c r="T139" s="448">
        <f t="shared" si="101"/>
        <v>0</v>
      </c>
      <c r="U139" s="448">
        <f t="shared" si="101"/>
        <v>0</v>
      </c>
      <c r="V139" s="448">
        <f t="shared" si="101"/>
        <v>0</v>
      </c>
      <c r="W139" s="468"/>
      <c r="X139" s="468"/>
      <c r="Y139" s="468"/>
      <c r="Z139" s="783"/>
      <c r="AA139" s="468"/>
      <c r="AB139" s="470">
        <v>2644.01</v>
      </c>
      <c r="AC139" s="471">
        <v>1789.01</v>
      </c>
      <c r="AD139" s="468"/>
      <c r="AE139" s="468"/>
      <c r="AF139" s="468"/>
      <c r="AG139" s="468"/>
      <c r="AH139" s="468"/>
      <c r="AI139" s="448">
        <v>0</v>
      </c>
      <c r="AJ139" s="468"/>
      <c r="AK139" s="468"/>
      <c r="AL139" s="468"/>
      <c r="AM139" s="468"/>
      <c r="AN139" s="468"/>
      <c r="AO139" s="468"/>
      <c r="AP139" s="468"/>
      <c r="AQ139" s="468"/>
      <c r="AR139" s="468"/>
      <c r="AS139" s="468"/>
      <c r="AT139" s="472"/>
      <c r="AU139" s="451"/>
      <c r="AW139" s="331" t="s">
        <v>450</v>
      </c>
      <c r="AY139" s="339">
        <f t="shared" si="78"/>
        <v>0</v>
      </c>
      <c r="AZ139" s="340" t="str">
        <f t="shared" si="79"/>
        <v>-</v>
      </c>
    </row>
    <row r="140" spans="2:52" s="1" customFormat="1" ht="14.4" x14ac:dyDescent="0.3">
      <c r="B140" s="271" t="s">
        <v>334</v>
      </c>
      <c r="C140" s="357" t="s">
        <v>335</v>
      </c>
      <c r="D140" s="446">
        <f>'Forma 2'!$D$135</f>
        <v>1406.14</v>
      </c>
      <c r="E140" s="475">
        <f t="shared" ref="E140:AU140" si="102">SUM(E141:E145)</f>
        <v>0</v>
      </c>
      <c r="F140" s="462">
        <f t="shared" si="102"/>
        <v>0</v>
      </c>
      <c r="G140" s="462">
        <f t="shared" si="102"/>
        <v>0</v>
      </c>
      <c r="H140" s="462">
        <f t="shared" si="102"/>
        <v>0</v>
      </c>
      <c r="I140" s="462">
        <f t="shared" si="102"/>
        <v>0</v>
      </c>
      <c r="J140" s="462">
        <f t="shared" si="102"/>
        <v>0</v>
      </c>
      <c r="K140" s="462">
        <f t="shared" si="102"/>
        <v>0</v>
      </c>
      <c r="L140" s="462">
        <f t="shared" si="102"/>
        <v>0</v>
      </c>
      <c r="M140" s="463">
        <f t="shared" si="102"/>
        <v>1232.28</v>
      </c>
      <c r="N140" s="462">
        <f t="shared" si="102"/>
        <v>0</v>
      </c>
      <c r="O140" s="462">
        <f t="shared" si="102"/>
        <v>0</v>
      </c>
      <c r="P140" s="462">
        <f t="shared" si="102"/>
        <v>0</v>
      </c>
      <c r="Q140" s="462">
        <f t="shared" si="102"/>
        <v>0</v>
      </c>
      <c r="R140" s="462">
        <f t="shared" si="102"/>
        <v>0</v>
      </c>
      <c r="S140" s="462">
        <f t="shared" si="102"/>
        <v>0</v>
      </c>
      <c r="T140" s="462">
        <f t="shared" si="102"/>
        <v>0</v>
      </c>
      <c r="U140" s="462">
        <f t="shared" si="102"/>
        <v>0</v>
      </c>
      <c r="V140" s="462">
        <f t="shared" si="102"/>
        <v>0</v>
      </c>
      <c r="W140" s="462">
        <f t="shared" si="102"/>
        <v>0</v>
      </c>
      <c r="X140" s="462">
        <f t="shared" si="102"/>
        <v>0</v>
      </c>
      <c r="Y140" s="462">
        <f t="shared" si="102"/>
        <v>0</v>
      </c>
      <c r="Z140" s="791">
        <f t="shared" si="102"/>
        <v>0</v>
      </c>
      <c r="AA140" s="462">
        <f t="shared" si="102"/>
        <v>0</v>
      </c>
      <c r="AB140" s="464">
        <f t="shared" si="102"/>
        <v>173.86</v>
      </c>
      <c r="AC140" s="475">
        <f t="shared" si="102"/>
        <v>0</v>
      </c>
      <c r="AD140" s="462">
        <f t="shared" si="102"/>
        <v>0</v>
      </c>
      <c r="AE140" s="462">
        <f t="shared" si="102"/>
        <v>0</v>
      </c>
      <c r="AF140" s="462">
        <f t="shared" si="102"/>
        <v>0</v>
      </c>
      <c r="AG140" s="462">
        <f t="shared" si="102"/>
        <v>0</v>
      </c>
      <c r="AH140" s="462">
        <f t="shared" si="102"/>
        <v>0</v>
      </c>
      <c r="AI140" s="462">
        <f t="shared" si="102"/>
        <v>0</v>
      </c>
      <c r="AJ140" s="462">
        <f t="shared" si="102"/>
        <v>0</v>
      </c>
      <c r="AK140" s="463">
        <f t="shared" si="102"/>
        <v>1232.28</v>
      </c>
      <c r="AL140" s="462">
        <f t="shared" si="102"/>
        <v>0</v>
      </c>
      <c r="AM140" s="462">
        <f t="shared" si="102"/>
        <v>0</v>
      </c>
      <c r="AN140" s="462">
        <f t="shared" si="102"/>
        <v>0</v>
      </c>
      <c r="AO140" s="462">
        <f t="shared" si="102"/>
        <v>0</v>
      </c>
      <c r="AP140" s="462">
        <f t="shared" si="102"/>
        <v>0</v>
      </c>
      <c r="AQ140" s="462">
        <f t="shared" si="102"/>
        <v>0</v>
      </c>
      <c r="AR140" s="462">
        <f t="shared" si="102"/>
        <v>0</v>
      </c>
      <c r="AS140" s="462">
        <f t="shared" si="102"/>
        <v>0</v>
      </c>
      <c r="AT140" s="465">
        <f t="shared" si="102"/>
        <v>0</v>
      </c>
      <c r="AU140" s="466">
        <f t="shared" si="102"/>
        <v>0</v>
      </c>
      <c r="AW140" s="331" t="s">
        <v>450</v>
      </c>
      <c r="AY140" s="339">
        <f t="shared" si="78"/>
        <v>0</v>
      </c>
      <c r="AZ140" s="340" t="str">
        <f t="shared" si="79"/>
        <v>-</v>
      </c>
    </row>
    <row r="141" spans="2:52" s="1" customFormat="1" ht="14.4" x14ac:dyDescent="0.3">
      <c r="B141" s="260" t="s">
        <v>336</v>
      </c>
      <c r="C141" s="358" t="s">
        <v>337</v>
      </c>
      <c r="D141" s="446">
        <f>'Forma 2'!$D$136</f>
        <v>1406.14</v>
      </c>
      <c r="E141" s="488">
        <f t="shared" ref="E141:N145" si="103">SUM(AC141)</f>
        <v>0</v>
      </c>
      <c r="F141" s="489">
        <f t="shared" si="103"/>
        <v>0</v>
      </c>
      <c r="G141" s="489">
        <f t="shared" si="103"/>
        <v>0</v>
      </c>
      <c r="H141" s="489">
        <f t="shared" si="103"/>
        <v>0</v>
      </c>
      <c r="I141" s="489">
        <f t="shared" si="103"/>
        <v>0</v>
      </c>
      <c r="J141" s="489">
        <f t="shared" si="103"/>
        <v>0</v>
      </c>
      <c r="K141" s="489">
        <f t="shared" si="103"/>
        <v>0</v>
      </c>
      <c r="L141" s="489">
        <f t="shared" si="103"/>
        <v>0</v>
      </c>
      <c r="M141" s="495">
        <f t="shared" si="103"/>
        <v>1232.28</v>
      </c>
      <c r="N141" s="489">
        <f t="shared" si="103"/>
        <v>0</v>
      </c>
      <c r="O141" s="489">
        <f t="shared" ref="O141:V145" si="104">SUM(AM141)</f>
        <v>0</v>
      </c>
      <c r="P141" s="489">
        <f t="shared" si="104"/>
        <v>0</v>
      </c>
      <c r="Q141" s="489">
        <f t="shared" si="104"/>
        <v>0</v>
      </c>
      <c r="R141" s="489">
        <f t="shared" si="104"/>
        <v>0</v>
      </c>
      <c r="S141" s="489">
        <f t="shared" si="104"/>
        <v>0</v>
      </c>
      <c r="T141" s="489">
        <f t="shared" si="104"/>
        <v>0</v>
      </c>
      <c r="U141" s="489">
        <f t="shared" si="104"/>
        <v>0</v>
      </c>
      <c r="V141" s="489">
        <f t="shared" si="104"/>
        <v>0</v>
      </c>
      <c r="W141" s="490"/>
      <c r="X141" s="490"/>
      <c r="Y141" s="490"/>
      <c r="Z141" s="785"/>
      <c r="AA141" s="490"/>
      <c r="AB141" s="491">
        <v>173.86</v>
      </c>
      <c r="AC141" s="492"/>
      <c r="AD141" s="490"/>
      <c r="AE141" s="490"/>
      <c r="AF141" s="490"/>
      <c r="AG141" s="490"/>
      <c r="AH141" s="490"/>
      <c r="AI141" s="448">
        <v>0</v>
      </c>
      <c r="AJ141" s="490"/>
      <c r="AK141" s="498">
        <v>1232.28</v>
      </c>
      <c r="AL141" s="490"/>
      <c r="AM141" s="490"/>
      <c r="AN141" s="490"/>
      <c r="AO141" s="490"/>
      <c r="AP141" s="490"/>
      <c r="AQ141" s="490"/>
      <c r="AR141" s="490"/>
      <c r="AS141" s="490"/>
      <c r="AT141" s="493"/>
      <c r="AU141" s="494"/>
      <c r="AW141" s="331" t="s">
        <v>450</v>
      </c>
      <c r="AY141" s="339">
        <f t="shared" si="78"/>
        <v>0</v>
      </c>
      <c r="AZ141" s="340" t="str">
        <f t="shared" si="79"/>
        <v>-</v>
      </c>
    </row>
    <row r="142" spans="2:52" s="1" customFormat="1" ht="14.4" x14ac:dyDescent="0.3">
      <c r="B142" s="260" t="s">
        <v>338</v>
      </c>
      <c r="C142" s="358" t="s">
        <v>339</v>
      </c>
      <c r="D142" s="446">
        <f>'Forma 2'!$D$137</f>
        <v>0</v>
      </c>
      <c r="E142" s="488">
        <f t="shared" si="103"/>
        <v>0</v>
      </c>
      <c r="F142" s="489">
        <f t="shared" si="103"/>
        <v>0</v>
      </c>
      <c r="G142" s="489">
        <f t="shared" si="103"/>
        <v>0</v>
      </c>
      <c r="H142" s="489">
        <f t="shared" si="103"/>
        <v>0</v>
      </c>
      <c r="I142" s="489">
        <f t="shared" si="103"/>
        <v>0</v>
      </c>
      <c r="J142" s="489">
        <f t="shared" si="103"/>
        <v>0</v>
      </c>
      <c r="K142" s="489">
        <f t="shared" si="103"/>
        <v>0</v>
      </c>
      <c r="L142" s="489">
        <f t="shared" si="103"/>
        <v>0</v>
      </c>
      <c r="M142" s="489">
        <f t="shared" si="103"/>
        <v>0</v>
      </c>
      <c r="N142" s="489">
        <f t="shared" si="103"/>
        <v>0</v>
      </c>
      <c r="O142" s="489">
        <f t="shared" si="104"/>
        <v>0</v>
      </c>
      <c r="P142" s="489">
        <f t="shared" si="104"/>
        <v>0</v>
      </c>
      <c r="Q142" s="489">
        <f t="shared" si="104"/>
        <v>0</v>
      </c>
      <c r="R142" s="489">
        <f t="shared" si="104"/>
        <v>0</v>
      </c>
      <c r="S142" s="489">
        <f t="shared" si="104"/>
        <v>0</v>
      </c>
      <c r="T142" s="489">
        <f t="shared" si="104"/>
        <v>0</v>
      </c>
      <c r="U142" s="489">
        <f t="shared" si="104"/>
        <v>0</v>
      </c>
      <c r="V142" s="489">
        <f t="shared" si="104"/>
        <v>0</v>
      </c>
      <c r="W142" s="490"/>
      <c r="X142" s="490"/>
      <c r="Y142" s="490"/>
      <c r="Z142" s="785"/>
      <c r="AA142" s="490"/>
      <c r="AB142" s="496"/>
      <c r="AC142" s="492"/>
      <c r="AD142" s="490"/>
      <c r="AE142" s="490"/>
      <c r="AF142" s="490"/>
      <c r="AG142" s="490"/>
      <c r="AH142" s="490"/>
      <c r="AI142" s="448">
        <v>0</v>
      </c>
      <c r="AJ142" s="490"/>
      <c r="AK142" s="490"/>
      <c r="AL142" s="490"/>
      <c r="AM142" s="490"/>
      <c r="AN142" s="490"/>
      <c r="AO142" s="490"/>
      <c r="AP142" s="490"/>
      <c r="AQ142" s="490"/>
      <c r="AR142" s="490"/>
      <c r="AS142" s="490"/>
      <c r="AT142" s="493"/>
      <c r="AU142" s="494"/>
      <c r="AW142" s="331" t="s">
        <v>450</v>
      </c>
      <c r="AY142" s="339">
        <f t="shared" si="78"/>
        <v>0</v>
      </c>
      <c r="AZ142" s="340" t="str">
        <f t="shared" si="79"/>
        <v>-</v>
      </c>
    </row>
    <row r="143" spans="2:52" s="1" customFormat="1" ht="14.4" x14ac:dyDescent="0.3">
      <c r="B143" s="260" t="s">
        <v>340</v>
      </c>
      <c r="C143" s="358" t="s">
        <v>341</v>
      </c>
      <c r="D143" s="446">
        <f>'Forma 2'!$D$138</f>
        <v>0</v>
      </c>
      <c r="E143" s="488">
        <f t="shared" si="103"/>
        <v>0</v>
      </c>
      <c r="F143" s="489">
        <f t="shared" si="103"/>
        <v>0</v>
      </c>
      <c r="G143" s="489">
        <f t="shared" si="103"/>
        <v>0</v>
      </c>
      <c r="H143" s="489">
        <f t="shared" si="103"/>
        <v>0</v>
      </c>
      <c r="I143" s="489">
        <f t="shared" si="103"/>
        <v>0</v>
      </c>
      <c r="J143" s="489">
        <f t="shared" si="103"/>
        <v>0</v>
      </c>
      <c r="K143" s="489">
        <f t="shared" si="103"/>
        <v>0</v>
      </c>
      <c r="L143" s="489">
        <f t="shared" si="103"/>
        <v>0</v>
      </c>
      <c r="M143" s="489">
        <f t="shared" si="103"/>
        <v>0</v>
      </c>
      <c r="N143" s="489">
        <f t="shared" si="103"/>
        <v>0</v>
      </c>
      <c r="O143" s="489">
        <f t="shared" si="104"/>
        <v>0</v>
      </c>
      <c r="P143" s="489">
        <f t="shared" si="104"/>
        <v>0</v>
      </c>
      <c r="Q143" s="489">
        <f t="shared" si="104"/>
        <v>0</v>
      </c>
      <c r="R143" s="489">
        <f t="shared" si="104"/>
        <v>0</v>
      </c>
      <c r="S143" s="489">
        <f t="shared" si="104"/>
        <v>0</v>
      </c>
      <c r="T143" s="489">
        <f t="shared" si="104"/>
        <v>0</v>
      </c>
      <c r="U143" s="489">
        <f t="shared" si="104"/>
        <v>0</v>
      </c>
      <c r="V143" s="489">
        <f t="shared" si="104"/>
        <v>0</v>
      </c>
      <c r="W143" s="490"/>
      <c r="X143" s="490"/>
      <c r="Y143" s="490"/>
      <c r="Z143" s="785"/>
      <c r="AA143" s="490"/>
      <c r="AB143" s="496"/>
      <c r="AC143" s="492"/>
      <c r="AD143" s="490"/>
      <c r="AE143" s="490"/>
      <c r="AF143" s="490"/>
      <c r="AG143" s="490"/>
      <c r="AH143" s="490"/>
      <c r="AI143" s="448">
        <v>0</v>
      </c>
      <c r="AJ143" s="490"/>
      <c r="AK143" s="490"/>
      <c r="AL143" s="490"/>
      <c r="AM143" s="490"/>
      <c r="AN143" s="490"/>
      <c r="AO143" s="490"/>
      <c r="AP143" s="490"/>
      <c r="AQ143" s="490"/>
      <c r="AR143" s="490"/>
      <c r="AS143" s="490"/>
      <c r="AT143" s="493"/>
      <c r="AU143" s="494"/>
      <c r="AW143" s="331" t="s">
        <v>450</v>
      </c>
      <c r="AY143" s="339">
        <f t="shared" si="78"/>
        <v>0</v>
      </c>
      <c r="AZ143" s="340" t="str">
        <f t="shared" si="79"/>
        <v>-</v>
      </c>
    </row>
    <row r="144" spans="2:52" s="1" customFormat="1" ht="14.4" x14ac:dyDescent="0.3">
      <c r="B144" s="260" t="s">
        <v>342</v>
      </c>
      <c r="C144" s="358" t="s">
        <v>343</v>
      </c>
      <c r="D144" s="446">
        <f>'Forma 2'!$D$139</f>
        <v>0</v>
      </c>
      <c r="E144" s="488">
        <f t="shared" si="103"/>
        <v>0</v>
      </c>
      <c r="F144" s="489">
        <f t="shared" si="103"/>
        <v>0</v>
      </c>
      <c r="G144" s="489">
        <f t="shared" si="103"/>
        <v>0</v>
      </c>
      <c r="H144" s="489">
        <f t="shared" si="103"/>
        <v>0</v>
      </c>
      <c r="I144" s="489">
        <f t="shared" si="103"/>
        <v>0</v>
      </c>
      <c r="J144" s="489">
        <f t="shared" si="103"/>
        <v>0</v>
      </c>
      <c r="K144" s="489">
        <f t="shared" si="103"/>
        <v>0</v>
      </c>
      <c r="L144" s="489">
        <f t="shared" si="103"/>
        <v>0</v>
      </c>
      <c r="M144" s="489">
        <f t="shared" si="103"/>
        <v>0</v>
      </c>
      <c r="N144" s="489">
        <f t="shared" si="103"/>
        <v>0</v>
      </c>
      <c r="O144" s="489">
        <f t="shared" si="104"/>
        <v>0</v>
      </c>
      <c r="P144" s="489">
        <f t="shared" si="104"/>
        <v>0</v>
      </c>
      <c r="Q144" s="489">
        <f t="shared" si="104"/>
        <v>0</v>
      </c>
      <c r="R144" s="489">
        <f t="shared" si="104"/>
        <v>0</v>
      </c>
      <c r="S144" s="489">
        <f t="shared" si="104"/>
        <v>0</v>
      </c>
      <c r="T144" s="489">
        <f t="shared" si="104"/>
        <v>0</v>
      </c>
      <c r="U144" s="489">
        <f t="shared" si="104"/>
        <v>0</v>
      </c>
      <c r="V144" s="489">
        <f t="shared" si="104"/>
        <v>0</v>
      </c>
      <c r="W144" s="490"/>
      <c r="X144" s="490"/>
      <c r="Y144" s="490"/>
      <c r="Z144" s="785"/>
      <c r="AA144" s="490"/>
      <c r="AB144" s="496"/>
      <c r="AC144" s="492"/>
      <c r="AD144" s="490"/>
      <c r="AE144" s="490"/>
      <c r="AF144" s="490"/>
      <c r="AG144" s="490"/>
      <c r="AH144" s="490"/>
      <c r="AI144" s="448">
        <v>0</v>
      </c>
      <c r="AJ144" s="490"/>
      <c r="AK144" s="490"/>
      <c r="AL144" s="490"/>
      <c r="AM144" s="490"/>
      <c r="AN144" s="490"/>
      <c r="AO144" s="490"/>
      <c r="AP144" s="490"/>
      <c r="AQ144" s="490"/>
      <c r="AR144" s="490"/>
      <c r="AS144" s="490"/>
      <c r="AT144" s="493"/>
      <c r="AU144" s="494"/>
      <c r="AW144" s="331" t="s">
        <v>450</v>
      </c>
      <c r="AY144" s="339">
        <f t="shared" si="78"/>
        <v>0</v>
      </c>
      <c r="AZ144" s="340" t="str">
        <f t="shared" si="79"/>
        <v>-</v>
      </c>
    </row>
    <row r="145" spans="2:52" s="1" customFormat="1" ht="14.4" x14ac:dyDescent="0.3">
      <c r="B145" s="260" t="s">
        <v>344</v>
      </c>
      <c r="C145" s="358" t="s">
        <v>142</v>
      </c>
      <c r="D145" s="446">
        <f>'Forma 2'!$D$140</f>
        <v>0</v>
      </c>
      <c r="E145" s="488">
        <f t="shared" si="103"/>
        <v>0</v>
      </c>
      <c r="F145" s="489">
        <f t="shared" si="103"/>
        <v>0</v>
      </c>
      <c r="G145" s="489">
        <f t="shared" si="103"/>
        <v>0</v>
      </c>
      <c r="H145" s="489">
        <f t="shared" si="103"/>
        <v>0</v>
      </c>
      <c r="I145" s="489">
        <f t="shared" si="103"/>
        <v>0</v>
      </c>
      <c r="J145" s="489">
        <f t="shared" si="103"/>
        <v>0</v>
      </c>
      <c r="K145" s="489">
        <f t="shared" si="103"/>
        <v>0</v>
      </c>
      <c r="L145" s="489">
        <f t="shared" si="103"/>
        <v>0</v>
      </c>
      <c r="M145" s="489">
        <f t="shared" si="103"/>
        <v>0</v>
      </c>
      <c r="N145" s="489">
        <f t="shared" si="103"/>
        <v>0</v>
      </c>
      <c r="O145" s="489">
        <f t="shared" si="104"/>
        <v>0</v>
      </c>
      <c r="P145" s="489">
        <f t="shared" si="104"/>
        <v>0</v>
      </c>
      <c r="Q145" s="489">
        <f t="shared" si="104"/>
        <v>0</v>
      </c>
      <c r="R145" s="489">
        <f t="shared" si="104"/>
        <v>0</v>
      </c>
      <c r="S145" s="489">
        <f t="shared" si="104"/>
        <v>0</v>
      </c>
      <c r="T145" s="489">
        <f t="shared" si="104"/>
        <v>0</v>
      </c>
      <c r="U145" s="489">
        <f t="shared" si="104"/>
        <v>0</v>
      </c>
      <c r="V145" s="489">
        <f t="shared" si="104"/>
        <v>0</v>
      </c>
      <c r="W145" s="490"/>
      <c r="X145" s="490"/>
      <c r="Y145" s="490"/>
      <c r="Z145" s="785"/>
      <c r="AA145" s="490"/>
      <c r="AB145" s="496"/>
      <c r="AC145" s="492"/>
      <c r="AD145" s="490"/>
      <c r="AE145" s="490"/>
      <c r="AF145" s="490"/>
      <c r="AG145" s="490"/>
      <c r="AH145" s="490"/>
      <c r="AI145" s="448">
        <v>0</v>
      </c>
      <c r="AJ145" s="490"/>
      <c r="AK145" s="490"/>
      <c r="AL145" s="490"/>
      <c r="AM145" s="490"/>
      <c r="AN145" s="490"/>
      <c r="AO145" s="490"/>
      <c r="AP145" s="490"/>
      <c r="AQ145" s="490"/>
      <c r="AR145" s="490"/>
      <c r="AS145" s="490"/>
      <c r="AT145" s="493"/>
      <c r="AU145" s="494"/>
      <c r="AW145" s="331" t="s">
        <v>450</v>
      </c>
      <c r="AY145" s="339">
        <f t="shared" si="78"/>
        <v>0</v>
      </c>
      <c r="AZ145" s="340" t="str">
        <f t="shared" si="79"/>
        <v>-</v>
      </c>
    </row>
    <row r="146" spans="2:52" s="1" customFormat="1" ht="14.4" x14ac:dyDescent="0.3">
      <c r="B146" s="271" t="s">
        <v>345</v>
      </c>
      <c r="C146" s="357" t="s">
        <v>346</v>
      </c>
      <c r="D146" s="446">
        <f>'Forma 2'!$D$141</f>
        <v>28592.85</v>
      </c>
      <c r="E146" s="461">
        <f t="shared" ref="E146:AU146" si="105">SUM(E147:E158)</f>
        <v>7116.35</v>
      </c>
      <c r="F146" s="462">
        <f t="shared" si="105"/>
        <v>0</v>
      </c>
      <c r="G146" s="462">
        <f t="shared" si="105"/>
        <v>0</v>
      </c>
      <c r="H146" s="462">
        <f t="shared" si="105"/>
        <v>0</v>
      </c>
      <c r="I146" s="462">
        <f t="shared" si="105"/>
        <v>0</v>
      </c>
      <c r="J146" s="462">
        <f t="shared" si="105"/>
        <v>0</v>
      </c>
      <c r="K146" s="462">
        <f t="shared" si="105"/>
        <v>0</v>
      </c>
      <c r="L146" s="462">
        <f t="shared" si="105"/>
        <v>0</v>
      </c>
      <c r="M146" s="463">
        <f t="shared" si="105"/>
        <v>2935.98</v>
      </c>
      <c r="N146" s="463">
        <f t="shared" si="105"/>
        <v>3480</v>
      </c>
      <c r="O146" s="462">
        <f t="shared" si="105"/>
        <v>0</v>
      </c>
      <c r="P146" s="463">
        <f t="shared" si="105"/>
        <v>1368</v>
      </c>
      <c r="Q146" s="462">
        <f t="shared" si="105"/>
        <v>0</v>
      </c>
      <c r="R146" s="462">
        <f t="shared" si="105"/>
        <v>0</v>
      </c>
      <c r="S146" s="463">
        <f t="shared" si="105"/>
        <v>144</v>
      </c>
      <c r="T146" s="462">
        <f t="shared" si="105"/>
        <v>0</v>
      </c>
      <c r="U146" s="462">
        <f t="shared" si="105"/>
        <v>0</v>
      </c>
      <c r="V146" s="462">
        <f t="shared" si="105"/>
        <v>0</v>
      </c>
      <c r="W146" s="462">
        <f t="shared" si="105"/>
        <v>0</v>
      </c>
      <c r="X146" s="462">
        <f t="shared" si="105"/>
        <v>0</v>
      </c>
      <c r="Y146" s="462">
        <f t="shared" si="105"/>
        <v>0</v>
      </c>
      <c r="Z146" s="791">
        <f t="shared" si="105"/>
        <v>0</v>
      </c>
      <c r="AA146" s="462">
        <f t="shared" si="105"/>
        <v>0</v>
      </c>
      <c r="AB146" s="464">
        <f t="shared" si="105"/>
        <v>13548.52</v>
      </c>
      <c r="AC146" s="461">
        <f t="shared" si="105"/>
        <v>7116.35</v>
      </c>
      <c r="AD146" s="462">
        <f t="shared" si="105"/>
        <v>0</v>
      </c>
      <c r="AE146" s="462">
        <f t="shared" si="105"/>
        <v>0</v>
      </c>
      <c r="AF146" s="462">
        <f t="shared" si="105"/>
        <v>0</v>
      </c>
      <c r="AG146" s="462">
        <f t="shared" si="105"/>
        <v>0</v>
      </c>
      <c r="AH146" s="462">
        <f t="shared" si="105"/>
        <v>0</v>
      </c>
      <c r="AI146" s="462">
        <f t="shared" si="105"/>
        <v>0</v>
      </c>
      <c r="AJ146" s="462">
        <f t="shared" si="105"/>
        <v>0</v>
      </c>
      <c r="AK146" s="463">
        <f t="shared" si="105"/>
        <v>2935.98</v>
      </c>
      <c r="AL146" s="463">
        <f t="shared" si="105"/>
        <v>3480</v>
      </c>
      <c r="AM146" s="462">
        <f t="shared" si="105"/>
        <v>0</v>
      </c>
      <c r="AN146" s="463">
        <f t="shared" si="105"/>
        <v>1368</v>
      </c>
      <c r="AO146" s="462">
        <f t="shared" si="105"/>
        <v>0</v>
      </c>
      <c r="AP146" s="462">
        <f t="shared" si="105"/>
        <v>0</v>
      </c>
      <c r="AQ146" s="463">
        <f t="shared" si="105"/>
        <v>144</v>
      </c>
      <c r="AR146" s="462">
        <f t="shared" si="105"/>
        <v>0</v>
      </c>
      <c r="AS146" s="462">
        <f t="shared" si="105"/>
        <v>0</v>
      </c>
      <c r="AT146" s="465">
        <f t="shared" si="105"/>
        <v>0</v>
      </c>
      <c r="AU146" s="466">
        <f t="shared" si="105"/>
        <v>0</v>
      </c>
      <c r="AW146" s="331" t="s">
        <v>450</v>
      </c>
      <c r="AY146" s="339">
        <f t="shared" ref="AY146:AY177" si="106">D146-SUM(E146:AB146)</f>
        <v>0</v>
      </c>
      <c r="AZ146" s="340" t="str">
        <f t="shared" ref="AZ146:AZ177" si="107">IF(AY146&gt;0.5,"Prašome paskirstyti likusias sąnaudas",IF(AY146&lt;-0.5,"Paskirstėte daugiau sąnaudų negu yra priskirta šiam pogrupiui","-"))</f>
        <v>-</v>
      </c>
    </row>
    <row r="147" spans="2:52" s="1" customFormat="1" ht="14.4" x14ac:dyDescent="0.3">
      <c r="B147" s="287" t="s">
        <v>347</v>
      </c>
      <c r="C147" s="358" t="s">
        <v>348</v>
      </c>
      <c r="D147" s="446">
        <f>'Forma 2'!$D$142</f>
        <v>540</v>
      </c>
      <c r="E147" s="478">
        <f t="shared" ref="E147:E158" si="108">SUM(AC147)</f>
        <v>0</v>
      </c>
      <c r="F147" s="479">
        <f t="shared" ref="F147:F158" si="109">SUM(AD147)</f>
        <v>0</v>
      </c>
      <c r="G147" s="479">
        <f t="shared" ref="G147:G158" si="110">SUM(AE147)</f>
        <v>0</v>
      </c>
      <c r="H147" s="479">
        <f t="shared" ref="H147:H158" si="111">SUM(AF147)</f>
        <v>0</v>
      </c>
      <c r="I147" s="479">
        <f t="shared" ref="I147:I158" si="112">SUM(AG147)</f>
        <v>0</v>
      </c>
      <c r="J147" s="479">
        <f t="shared" ref="J147:J158" si="113">SUM(AH147)</f>
        <v>0</v>
      </c>
      <c r="K147" s="479">
        <f t="shared" ref="K147:K158" si="114">SUM(AI147)</f>
        <v>0</v>
      </c>
      <c r="L147" s="479">
        <f t="shared" ref="L147:L158" si="115">SUM(AJ147)</f>
        <v>0</v>
      </c>
      <c r="M147" s="479">
        <f t="shared" ref="M147:M158" si="116">SUM(AK147)</f>
        <v>0</v>
      </c>
      <c r="N147" s="479">
        <f t="shared" ref="N147:N158" si="117">SUM(AL147)</f>
        <v>0</v>
      </c>
      <c r="O147" s="479">
        <f t="shared" ref="O147:O158" si="118">SUM(AM147)</f>
        <v>0</v>
      </c>
      <c r="P147" s="479">
        <f t="shared" ref="P147:P158" si="119">SUM(AN147)</f>
        <v>0</v>
      </c>
      <c r="Q147" s="479">
        <f t="shared" ref="Q147:Q158" si="120">SUM(AO147)</f>
        <v>0</v>
      </c>
      <c r="R147" s="479">
        <f t="shared" ref="R147:R158" si="121">SUM(AP147)</f>
        <v>0</v>
      </c>
      <c r="S147" s="479">
        <f t="shared" ref="S147:S158" si="122">SUM(AQ147)</f>
        <v>0</v>
      </c>
      <c r="T147" s="479">
        <f t="shared" ref="T147:T158" si="123">SUM(AR147)</f>
        <v>0</v>
      </c>
      <c r="U147" s="479">
        <f t="shared" ref="U147:U158" si="124">SUM(AS147)</f>
        <v>0</v>
      </c>
      <c r="V147" s="479">
        <f t="shared" ref="V147:V158" si="125">SUM(AT147)</f>
        <v>0</v>
      </c>
      <c r="W147" s="468"/>
      <c r="X147" s="468"/>
      <c r="Y147" s="468"/>
      <c r="Z147" s="783"/>
      <c r="AA147" s="468"/>
      <c r="AB147" s="470">
        <v>540</v>
      </c>
      <c r="AC147" s="474"/>
      <c r="AD147" s="468"/>
      <c r="AE147" s="468"/>
      <c r="AF147" s="468"/>
      <c r="AG147" s="468"/>
      <c r="AH147" s="468"/>
      <c r="AI147" s="448">
        <v>0</v>
      </c>
      <c r="AJ147" s="468"/>
      <c r="AK147" s="468"/>
      <c r="AL147" s="468"/>
      <c r="AM147" s="468"/>
      <c r="AN147" s="468"/>
      <c r="AO147" s="468"/>
      <c r="AP147" s="468"/>
      <c r="AQ147" s="468"/>
      <c r="AR147" s="468"/>
      <c r="AS147" s="468"/>
      <c r="AT147" s="472"/>
      <c r="AU147" s="451"/>
      <c r="AW147" s="331" t="s">
        <v>450</v>
      </c>
      <c r="AY147" s="339">
        <f t="shared" si="106"/>
        <v>0</v>
      </c>
      <c r="AZ147" s="340" t="str">
        <f t="shared" si="107"/>
        <v>-</v>
      </c>
    </row>
    <row r="148" spans="2:52" s="1" customFormat="1" ht="14.4" x14ac:dyDescent="0.3">
      <c r="B148" s="287" t="s">
        <v>349</v>
      </c>
      <c r="C148" s="358" t="s">
        <v>350</v>
      </c>
      <c r="D148" s="446">
        <f>'Forma 2'!$D$143</f>
        <v>0</v>
      </c>
      <c r="E148" s="478">
        <f t="shared" si="108"/>
        <v>0</v>
      </c>
      <c r="F148" s="479">
        <f t="shared" si="109"/>
        <v>0</v>
      </c>
      <c r="G148" s="479">
        <f t="shared" si="110"/>
        <v>0</v>
      </c>
      <c r="H148" s="479">
        <f t="shared" si="111"/>
        <v>0</v>
      </c>
      <c r="I148" s="479">
        <f t="shared" si="112"/>
        <v>0</v>
      </c>
      <c r="J148" s="479">
        <f t="shared" si="113"/>
        <v>0</v>
      </c>
      <c r="K148" s="479">
        <f t="shared" si="114"/>
        <v>0</v>
      </c>
      <c r="L148" s="479">
        <f t="shared" si="115"/>
        <v>0</v>
      </c>
      <c r="M148" s="479">
        <f t="shared" si="116"/>
        <v>0</v>
      </c>
      <c r="N148" s="479">
        <f t="shared" si="117"/>
        <v>0</v>
      </c>
      <c r="O148" s="479">
        <f t="shared" si="118"/>
        <v>0</v>
      </c>
      <c r="P148" s="479">
        <f t="shared" si="119"/>
        <v>0</v>
      </c>
      <c r="Q148" s="479">
        <f t="shared" si="120"/>
        <v>0</v>
      </c>
      <c r="R148" s="479">
        <f t="shared" si="121"/>
        <v>0</v>
      </c>
      <c r="S148" s="479">
        <f t="shared" si="122"/>
        <v>0</v>
      </c>
      <c r="T148" s="479">
        <f t="shared" si="123"/>
        <v>0</v>
      </c>
      <c r="U148" s="479">
        <f t="shared" si="124"/>
        <v>0</v>
      </c>
      <c r="V148" s="479">
        <f t="shared" si="125"/>
        <v>0</v>
      </c>
      <c r="W148" s="468"/>
      <c r="X148" s="468"/>
      <c r="Y148" s="468"/>
      <c r="Z148" s="783"/>
      <c r="AA148" s="468"/>
      <c r="AB148" s="473"/>
      <c r="AC148" s="474"/>
      <c r="AD148" s="468"/>
      <c r="AE148" s="468"/>
      <c r="AF148" s="468"/>
      <c r="AG148" s="468"/>
      <c r="AH148" s="468"/>
      <c r="AI148" s="448">
        <v>0</v>
      </c>
      <c r="AJ148" s="468"/>
      <c r="AK148" s="468"/>
      <c r="AL148" s="468"/>
      <c r="AM148" s="468"/>
      <c r="AN148" s="468"/>
      <c r="AO148" s="468"/>
      <c r="AP148" s="468"/>
      <c r="AQ148" s="468"/>
      <c r="AR148" s="468"/>
      <c r="AS148" s="468"/>
      <c r="AT148" s="472"/>
      <c r="AU148" s="451"/>
      <c r="AW148" s="331" t="s">
        <v>450</v>
      </c>
      <c r="AY148" s="339">
        <f t="shared" si="106"/>
        <v>0</v>
      </c>
      <c r="AZ148" s="340" t="str">
        <f t="shared" si="107"/>
        <v>-</v>
      </c>
    </row>
    <row r="149" spans="2:52" s="1" customFormat="1" ht="14.4" x14ac:dyDescent="0.3">
      <c r="B149" s="287" t="s">
        <v>351</v>
      </c>
      <c r="C149" s="358" t="s">
        <v>352</v>
      </c>
      <c r="D149" s="446">
        <f>'Forma 2'!$D$144</f>
        <v>6461.32</v>
      </c>
      <c r="E149" s="488">
        <f t="shared" si="108"/>
        <v>0</v>
      </c>
      <c r="F149" s="489">
        <f t="shared" si="109"/>
        <v>0</v>
      </c>
      <c r="G149" s="489">
        <f t="shared" si="110"/>
        <v>0</v>
      </c>
      <c r="H149" s="489">
        <f t="shared" si="111"/>
        <v>0</v>
      </c>
      <c r="I149" s="489">
        <f t="shared" si="112"/>
        <v>0</v>
      </c>
      <c r="J149" s="489">
        <f t="shared" si="113"/>
        <v>0</v>
      </c>
      <c r="K149" s="489">
        <f t="shared" si="114"/>
        <v>0</v>
      </c>
      <c r="L149" s="489">
        <f t="shared" si="115"/>
        <v>0</v>
      </c>
      <c r="M149" s="495">
        <f t="shared" si="116"/>
        <v>1405.24</v>
      </c>
      <c r="N149" s="489">
        <f t="shared" si="117"/>
        <v>0</v>
      </c>
      <c r="O149" s="489">
        <f t="shared" si="118"/>
        <v>0</v>
      </c>
      <c r="P149" s="489">
        <f t="shared" si="119"/>
        <v>0</v>
      </c>
      <c r="Q149" s="489">
        <f t="shared" si="120"/>
        <v>0</v>
      </c>
      <c r="R149" s="489">
        <f t="shared" si="121"/>
        <v>0</v>
      </c>
      <c r="S149" s="489">
        <f t="shared" si="122"/>
        <v>0</v>
      </c>
      <c r="T149" s="489">
        <f t="shared" si="123"/>
        <v>0</v>
      </c>
      <c r="U149" s="489">
        <f t="shared" si="124"/>
        <v>0</v>
      </c>
      <c r="V149" s="489">
        <f t="shared" si="125"/>
        <v>0</v>
      </c>
      <c r="W149" s="490"/>
      <c r="X149" s="490"/>
      <c r="Y149" s="490"/>
      <c r="Z149" s="785"/>
      <c r="AA149" s="490"/>
      <c r="AB149" s="491">
        <v>5056.08</v>
      </c>
      <c r="AC149" s="492"/>
      <c r="AD149" s="490"/>
      <c r="AE149" s="490"/>
      <c r="AF149" s="490"/>
      <c r="AG149" s="490"/>
      <c r="AH149" s="490"/>
      <c r="AI149" s="448">
        <v>0</v>
      </c>
      <c r="AJ149" s="490"/>
      <c r="AK149" s="498">
        <v>1405.24</v>
      </c>
      <c r="AL149" s="490"/>
      <c r="AM149" s="490"/>
      <c r="AN149" s="490"/>
      <c r="AO149" s="490"/>
      <c r="AP149" s="490"/>
      <c r="AQ149" s="490"/>
      <c r="AR149" s="490"/>
      <c r="AS149" s="490"/>
      <c r="AT149" s="493"/>
      <c r="AU149" s="494"/>
      <c r="AW149" s="331" t="s">
        <v>450</v>
      </c>
      <c r="AY149" s="339">
        <f t="shared" si="106"/>
        <v>0</v>
      </c>
      <c r="AZ149" s="340" t="str">
        <f t="shared" si="107"/>
        <v>-</v>
      </c>
    </row>
    <row r="150" spans="2:52" s="1" customFormat="1" ht="14.4" x14ac:dyDescent="0.3">
      <c r="B150" s="287" t="s">
        <v>353</v>
      </c>
      <c r="C150" s="358" t="s">
        <v>354</v>
      </c>
      <c r="D150" s="446">
        <f>'Forma 2'!$D$145</f>
        <v>1245.43</v>
      </c>
      <c r="E150" s="488">
        <f t="shared" si="108"/>
        <v>0</v>
      </c>
      <c r="F150" s="489">
        <f t="shared" si="109"/>
        <v>0</v>
      </c>
      <c r="G150" s="489">
        <f t="shared" si="110"/>
        <v>0</v>
      </c>
      <c r="H150" s="489">
        <f t="shared" si="111"/>
        <v>0</v>
      </c>
      <c r="I150" s="489">
        <f t="shared" si="112"/>
        <v>0</v>
      </c>
      <c r="J150" s="489">
        <f t="shared" si="113"/>
        <v>0</v>
      </c>
      <c r="K150" s="489">
        <f t="shared" si="114"/>
        <v>0</v>
      </c>
      <c r="L150" s="489">
        <f t="shared" si="115"/>
        <v>0</v>
      </c>
      <c r="M150" s="495">
        <f t="shared" si="116"/>
        <v>1050.74</v>
      </c>
      <c r="N150" s="489">
        <f t="shared" si="117"/>
        <v>0</v>
      </c>
      <c r="O150" s="489">
        <f t="shared" si="118"/>
        <v>0</v>
      </c>
      <c r="P150" s="489">
        <f t="shared" si="119"/>
        <v>0</v>
      </c>
      <c r="Q150" s="489">
        <f t="shared" si="120"/>
        <v>0</v>
      </c>
      <c r="R150" s="489">
        <f t="shared" si="121"/>
        <v>0</v>
      </c>
      <c r="S150" s="489">
        <f t="shared" si="122"/>
        <v>0</v>
      </c>
      <c r="T150" s="489">
        <f t="shared" si="123"/>
        <v>0</v>
      </c>
      <c r="U150" s="489">
        <f t="shared" si="124"/>
        <v>0</v>
      </c>
      <c r="V150" s="489">
        <f t="shared" si="125"/>
        <v>0</v>
      </c>
      <c r="W150" s="490"/>
      <c r="X150" s="490"/>
      <c r="Y150" s="490"/>
      <c r="Z150" s="785"/>
      <c r="AA150" s="490"/>
      <c r="AB150" s="491">
        <v>194.69</v>
      </c>
      <c r="AC150" s="492"/>
      <c r="AD150" s="490"/>
      <c r="AE150" s="490"/>
      <c r="AF150" s="490"/>
      <c r="AG150" s="490"/>
      <c r="AH150" s="490"/>
      <c r="AI150" s="448">
        <v>0</v>
      </c>
      <c r="AJ150" s="490"/>
      <c r="AK150" s="498">
        <v>1050.74</v>
      </c>
      <c r="AL150" s="490"/>
      <c r="AM150" s="490"/>
      <c r="AN150" s="490"/>
      <c r="AO150" s="490"/>
      <c r="AP150" s="490"/>
      <c r="AQ150" s="490"/>
      <c r="AR150" s="490"/>
      <c r="AS150" s="490"/>
      <c r="AT150" s="493"/>
      <c r="AU150" s="494"/>
      <c r="AW150" s="331" t="s">
        <v>450</v>
      </c>
      <c r="AY150" s="339">
        <f t="shared" si="106"/>
        <v>0</v>
      </c>
      <c r="AZ150" s="340" t="str">
        <f t="shared" si="107"/>
        <v>-</v>
      </c>
    </row>
    <row r="151" spans="2:52" s="1" customFormat="1" ht="14.4" x14ac:dyDescent="0.3">
      <c r="B151" s="287" t="s">
        <v>355</v>
      </c>
      <c r="C151" s="358" t="s">
        <v>356</v>
      </c>
      <c r="D151" s="446">
        <f>'Forma 2'!$D$146</f>
        <v>629.75</v>
      </c>
      <c r="E151" s="488">
        <f t="shared" si="108"/>
        <v>0</v>
      </c>
      <c r="F151" s="489">
        <f t="shared" si="109"/>
        <v>0</v>
      </c>
      <c r="G151" s="489">
        <f t="shared" si="110"/>
        <v>0</v>
      </c>
      <c r="H151" s="489">
        <f t="shared" si="111"/>
        <v>0</v>
      </c>
      <c r="I151" s="489">
        <f t="shared" si="112"/>
        <v>0</v>
      </c>
      <c r="J151" s="489">
        <f t="shared" si="113"/>
        <v>0</v>
      </c>
      <c r="K151" s="489">
        <f t="shared" si="114"/>
        <v>0</v>
      </c>
      <c r="L151" s="489">
        <f t="shared" si="115"/>
        <v>0</v>
      </c>
      <c r="M151" s="489">
        <f t="shared" si="116"/>
        <v>0</v>
      </c>
      <c r="N151" s="489">
        <f t="shared" si="117"/>
        <v>0</v>
      </c>
      <c r="O151" s="489">
        <f t="shared" si="118"/>
        <v>0</v>
      </c>
      <c r="P151" s="489">
        <f t="shared" si="119"/>
        <v>0</v>
      </c>
      <c r="Q151" s="489">
        <f t="shared" si="120"/>
        <v>0</v>
      </c>
      <c r="R151" s="489">
        <f t="shared" si="121"/>
        <v>0</v>
      </c>
      <c r="S151" s="489">
        <f t="shared" si="122"/>
        <v>0</v>
      </c>
      <c r="T151" s="489">
        <f t="shared" si="123"/>
        <v>0</v>
      </c>
      <c r="U151" s="489">
        <f t="shared" si="124"/>
        <v>0</v>
      </c>
      <c r="V151" s="489">
        <f t="shared" si="125"/>
        <v>0</v>
      </c>
      <c r="W151" s="490"/>
      <c r="X151" s="490"/>
      <c r="Y151" s="490"/>
      <c r="Z151" s="785"/>
      <c r="AA151" s="490"/>
      <c r="AB151" s="491">
        <v>629.75</v>
      </c>
      <c r="AC151" s="492"/>
      <c r="AD151" s="490"/>
      <c r="AE151" s="490"/>
      <c r="AF151" s="490"/>
      <c r="AG151" s="490"/>
      <c r="AH151" s="490"/>
      <c r="AI151" s="448">
        <v>0</v>
      </c>
      <c r="AJ151" s="490"/>
      <c r="AK151" s="490"/>
      <c r="AL151" s="490"/>
      <c r="AM151" s="490"/>
      <c r="AN151" s="490"/>
      <c r="AO151" s="490"/>
      <c r="AP151" s="490"/>
      <c r="AQ151" s="490"/>
      <c r="AR151" s="490"/>
      <c r="AS151" s="490"/>
      <c r="AT151" s="493"/>
      <c r="AU151" s="494"/>
      <c r="AW151" s="331" t="s">
        <v>450</v>
      </c>
      <c r="AY151" s="339">
        <f t="shared" si="106"/>
        <v>0</v>
      </c>
      <c r="AZ151" s="340" t="str">
        <f t="shared" si="107"/>
        <v>-</v>
      </c>
    </row>
    <row r="152" spans="2:52" s="1" customFormat="1" ht="14.4" x14ac:dyDescent="0.3">
      <c r="B152" s="287" t="s">
        <v>357</v>
      </c>
      <c r="C152" s="358" t="s">
        <v>358</v>
      </c>
      <c r="D152" s="446">
        <f>'Forma 2'!$D$147</f>
        <v>0</v>
      </c>
      <c r="E152" s="488">
        <f t="shared" si="108"/>
        <v>0</v>
      </c>
      <c r="F152" s="489">
        <f t="shared" si="109"/>
        <v>0</v>
      </c>
      <c r="G152" s="489">
        <f t="shared" si="110"/>
        <v>0</v>
      </c>
      <c r="H152" s="489">
        <f t="shared" si="111"/>
        <v>0</v>
      </c>
      <c r="I152" s="489">
        <f t="shared" si="112"/>
        <v>0</v>
      </c>
      <c r="J152" s="489">
        <f t="shared" si="113"/>
        <v>0</v>
      </c>
      <c r="K152" s="489">
        <f t="shared" si="114"/>
        <v>0</v>
      </c>
      <c r="L152" s="489">
        <f t="shared" si="115"/>
        <v>0</v>
      </c>
      <c r="M152" s="489">
        <f t="shared" si="116"/>
        <v>0</v>
      </c>
      <c r="N152" s="489">
        <f t="shared" si="117"/>
        <v>0</v>
      </c>
      <c r="O152" s="489">
        <f t="shared" si="118"/>
        <v>0</v>
      </c>
      <c r="P152" s="489">
        <f t="shared" si="119"/>
        <v>0</v>
      </c>
      <c r="Q152" s="489">
        <f t="shared" si="120"/>
        <v>0</v>
      </c>
      <c r="R152" s="489">
        <f t="shared" si="121"/>
        <v>0</v>
      </c>
      <c r="S152" s="489">
        <f t="shared" si="122"/>
        <v>0</v>
      </c>
      <c r="T152" s="489">
        <f t="shared" si="123"/>
        <v>0</v>
      </c>
      <c r="U152" s="489">
        <f t="shared" si="124"/>
        <v>0</v>
      </c>
      <c r="V152" s="489">
        <f t="shared" si="125"/>
        <v>0</v>
      </c>
      <c r="W152" s="490"/>
      <c r="X152" s="490"/>
      <c r="Y152" s="490"/>
      <c r="Z152" s="785"/>
      <c r="AA152" s="490"/>
      <c r="AB152" s="496"/>
      <c r="AC152" s="492"/>
      <c r="AD152" s="490"/>
      <c r="AE152" s="490"/>
      <c r="AF152" s="490"/>
      <c r="AG152" s="490"/>
      <c r="AH152" s="490"/>
      <c r="AI152" s="448">
        <v>0</v>
      </c>
      <c r="AJ152" s="490"/>
      <c r="AK152" s="490"/>
      <c r="AL152" s="490"/>
      <c r="AM152" s="490"/>
      <c r="AN152" s="490"/>
      <c r="AO152" s="490"/>
      <c r="AP152" s="490"/>
      <c r="AQ152" s="490"/>
      <c r="AR152" s="490"/>
      <c r="AS152" s="490"/>
      <c r="AT152" s="493"/>
      <c r="AU152" s="494"/>
      <c r="AW152" s="331" t="s">
        <v>450</v>
      </c>
      <c r="AY152" s="339">
        <f t="shared" si="106"/>
        <v>0</v>
      </c>
      <c r="AZ152" s="340" t="str">
        <f t="shared" si="107"/>
        <v>-</v>
      </c>
    </row>
    <row r="153" spans="2:52" s="1" customFormat="1" ht="14.4" x14ac:dyDescent="0.3">
      <c r="B153" s="287" t="s">
        <v>359</v>
      </c>
      <c r="C153" s="358" t="s">
        <v>360</v>
      </c>
      <c r="D153" s="446">
        <f>'Forma 2'!$D$148</f>
        <v>0</v>
      </c>
      <c r="E153" s="488">
        <f t="shared" si="108"/>
        <v>0</v>
      </c>
      <c r="F153" s="489">
        <f t="shared" si="109"/>
        <v>0</v>
      </c>
      <c r="G153" s="489">
        <f t="shared" si="110"/>
        <v>0</v>
      </c>
      <c r="H153" s="489">
        <f t="shared" si="111"/>
        <v>0</v>
      </c>
      <c r="I153" s="489">
        <f t="shared" si="112"/>
        <v>0</v>
      </c>
      <c r="J153" s="489">
        <f t="shared" si="113"/>
        <v>0</v>
      </c>
      <c r="K153" s="489">
        <f t="shared" si="114"/>
        <v>0</v>
      </c>
      <c r="L153" s="489">
        <f t="shared" si="115"/>
        <v>0</v>
      </c>
      <c r="M153" s="489">
        <f t="shared" si="116"/>
        <v>0</v>
      </c>
      <c r="N153" s="489">
        <f t="shared" si="117"/>
        <v>0</v>
      </c>
      <c r="O153" s="489">
        <f t="shared" si="118"/>
        <v>0</v>
      </c>
      <c r="P153" s="489">
        <f t="shared" si="119"/>
        <v>0</v>
      </c>
      <c r="Q153" s="489">
        <f t="shared" si="120"/>
        <v>0</v>
      </c>
      <c r="R153" s="489">
        <f t="shared" si="121"/>
        <v>0</v>
      </c>
      <c r="S153" s="489">
        <f t="shared" si="122"/>
        <v>0</v>
      </c>
      <c r="T153" s="489">
        <f t="shared" si="123"/>
        <v>0</v>
      </c>
      <c r="U153" s="489">
        <f t="shared" si="124"/>
        <v>0</v>
      </c>
      <c r="V153" s="489">
        <f t="shared" si="125"/>
        <v>0</v>
      </c>
      <c r="W153" s="490"/>
      <c r="X153" s="490"/>
      <c r="Y153" s="490"/>
      <c r="Z153" s="785"/>
      <c r="AA153" s="490"/>
      <c r="AB153" s="496"/>
      <c r="AC153" s="492"/>
      <c r="AD153" s="490"/>
      <c r="AE153" s="490"/>
      <c r="AF153" s="490"/>
      <c r="AG153" s="490"/>
      <c r="AH153" s="490"/>
      <c r="AI153" s="448">
        <v>0</v>
      </c>
      <c r="AJ153" s="490"/>
      <c r="AK153" s="490"/>
      <c r="AL153" s="490"/>
      <c r="AM153" s="490"/>
      <c r="AN153" s="490"/>
      <c r="AO153" s="490"/>
      <c r="AP153" s="490"/>
      <c r="AQ153" s="490"/>
      <c r="AR153" s="490"/>
      <c r="AS153" s="490"/>
      <c r="AT153" s="493"/>
      <c r="AU153" s="494"/>
      <c r="AW153" s="331" t="s">
        <v>450</v>
      </c>
      <c r="AY153" s="339">
        <f t="shared" si="106"/>
        <v>0</v>
      </c>
      <c r="AZ153" s="340" t="str">
        <f t="shared" si="107"/>
        <v>-</v>
      </c>
    </row>
    <row r="154" spans="2:52" s="1" customFormat="1" ht="14.4" x14ac:dyDescent="0.3">
      <c r="B154" s="287" t="s">
        <v>361</v>
      </c>
      <c r="C154" s="358" t="s">
        <v>362</v>
      </c>
      <c r="D154" s="446">
        <f>'Forma 2'!$D$149</f>
        <v>0</v>
      </c>
      <c r="E154" s="488">
        <f t="shared" si="108"/>
        <v>0</v>
      </c>
      <c r="F154" s="489">
        <f t="shared" si="109"/>
        <v>0</v>
      </c>
      <c r="G154" s="489">
        <f t="shared" si="110"/>
        <v>0</v>
      </c>
      <c r="H154" s="489">
        <f t="shared" si="111"/>
        <v>0</v>
      </c>
      <c r="I154" s="489">
        <f t="shared" si="112"/>
        <v>0</v>
      </c>
      <c r="J154" s="489">
        <f t="shared" si="113"/>
        <v>0</v>
      </c>
      <c r="K154" s="489">
        <f t="shared" si="114"/>
        <v>0</v>
      </c>
      <c r="L154" s="489">
        <f t="shared" si="115"/>
        <v>0</v>
      </c>
      <c r="M154" s="489">
        <f t="shared" si="116"/>
        <v>0</v>
      </c>
      <c r="N154" s="489">
        <f t="shared" si="117"/>
        <v>0</v>
      </c>
      <c r="O154" s="489">
        <f t="shared" si="118"/>
        <v>0</v>
      </c>
      <c r="P154" s="489">
        <f t="shared" si="119"/>
        <v>0</v>
      </c>
      <c r="Q154" s="489">
        <f t="shared" si="120"/>
        <v>0</v>
      </c>
      <c r="R154" s="489">
        <f t="shared" si="121"/>
        <v>0</v>
      </c>
      <c r="S154" s="489">
        <f t="shared" si="122"/>
        <v>0</v>
      </c>
      <c r="T154" s="489">
        <f t="shared" si="123"/>
        <v>0</v>
      </c>
      <c r="U154" s="489">
        <f t="shared" si="124"/>
        <v>0</v>
      </c>
      <c r="V154" s="489">
        <f t="shared" si="125"/>
        <v>0</v>
      </c>
      <c r="W154" s="490"/>
      <c r="X154" s="490"/>
      <c r="Y154" s="490"/>
      <c r="Z154" s="785"/>
      <c r="AA154" s="490"/>
      <c r="AB154" s="496"/>
      <c r="AC154" s="492"/>
      <c r="AD154" s="490"/>
      <c r="AE154" s="490"/>
      <c r="AF154" s="490"/>
      <c r="AG154" s="490"/>
      <c r="AH154" s="490"/>
      <c r="AI154" s="448">
        <v>0</v>
      </c>
      <c r="AJ154" s="490"/>
      <c r="AK154" s="490"/>
      <c r="AL154" s="490"/>
      <c r="AM154" s="490"/>
      <c r="AN154" s="490"/>
      <c r="AO154" s="490"/>
      <c r="AP154" s="490"/>
      <c r="AQ154" s="490"/>
      <c r="AR154" s="490"/>
      <c r="AS154" s="490"/>
      <c r="AT154" s="493"/>
      <c r="AU154" s="494"/>
      <c r="AW154" s="331" t="s">
        <v>450</v>
      </c>
      <c r="AY154" s="339">
        <f t="shared" si="106"/>
        <v>0</v>
      </c>
      <c r="AZ154" s="340" t="str">
        <f t="shared" si="107"/>
        <v>-</v>
      </c>
    </row>
    <row r="155" spans="2:52" s="1" customFormat="1" ht="14.4" x14ac:dyDescent="0.3">
      <c r="B155" s="287" t="s">
        <v>363</v>
      </c>
      <c r="C155" s="355" t="s">
        <v>364</v>
      </c>
      <c r="D155" s="446">
        <f>'Forma 2'!$D$150</f>
        <v>0</v>
      </c>
      <c r="E155" s="488">
        <f t="shared" si="108"/>
        <v>0</v>
      </c>
      <c r="F155" s="489">
        <f t="shared" si="109"/>
        <v>0</v>
      </c>
      <c r="G155" s="489">
        <f t="shared" si="110"/>
        <v>0</v>
      </c>
      <c r="H155" s="489">
        <f t="shared" si="111"/>
        <v>0</v>
      </c>
      <c r="I155" s="489">
        <f t="shared" si="112"/>
        <v>0</v>
      </c>
      <c r="J155" s="489">
        <f t="shared" si="113"/>
        <v>0</v>
      </c>
      <c r="K155" s="489">
        <f t="shared" si="114"/>
        <v>0</v>
      </c>
      <c r="L155" s="489">
        <f t="shared" si="115"/>
        <v>0</v>
      </c>
      <c r="M155" s="489">
        <f t="shared" si="116"/>
        <v>0</v>
      </c>
      <c r="N155" s="489">
        <f t="shared" si="117"/>
        <v>0</v>
      </c>
      <c r="O155" s="489">
        <f t="shared" si="118"/>
        <v>0</v>
      </c>
      <c r="P155" s="489">
        <f t="shared" si="119"/>
        <v>0</v>
      </c>
      <c r="Q155" s="489">
        <f t="shared" si="120"/>
        <v>0</v>
      </c>
      <c r="R155" s="489">
        <f t="shared" si="121"/>
        <v>0</v>
      </c>
      <c r="S155" s="489">
        <f t="shared" si="122"/>
        <v>0</v>
      </c>
      <c r="T155" s="489">
        <f t="shared" si="123"/>
        <v>0</v>
      </c>
      <c r="U155" s="489">
        <f t="shared" si="124"/>
        <v>0</v>
      </c>
      <c r="V155" s="489">
        <f t="shared" si="125"/>
        <v>0</v>
      </c>
      <c r="W155" s="490"/>
      <c r="X155" s="490"/>
      <c r="Y155" s="490"/>
      <c r="Z155" s="785"/>
      <c r="AA155" s="490"/>
      <c r="AB155" s="496"/>
      <c r="AC155" s="492"/>
      <c r="AD155" s="490"/>
      <c r="AE155" s="490"/>
      <c r="AF155" s="490"/>
      <c r="AG155" s="490"/>
      <c r="AH155" s="490"/>
      <c r="AI155" s="448">
        <v>0</v>
      </c>
      <c r="AJ155" s="490"/>
      <c r="AK155" s="490"/>
      <c r="AL155" s="490"/>
      <c r="AM155" s="490"/>
      <c r="AN155" s="490"/>
      <c r="AO155" s="490"/>
      <c r="AP155" s="490"/>
      <c r="AQ155" s="490"/>
      <c r="AR155" s="490"/>
      <c r="AS155" s="490"/>
      <c r="AT155" s="493"/>
      <c r="AU155" s="494"/>
      <c r="AW155" s="331" t="s">
        <v>450</v>
      </c>
      <c r="AY155" s="339">
        <f t="shared" si="106"/>
        <v>0</v>
      </c>
      <c r="AZ155" s="340" t="str">
        <f t="shared" si="107"/>
        <v>-</v>
      </c>
    </row>
    <row r="156" spans="2:52" s="1" customFormat="1" ht="14.4" x14ac:dyDescent="0.3">
      <c r="B156" s="361" t="s">
        <v>452</v>
      </c>
      <c r="C156" s="358" t="s">
        <v>366</v>
      </c>
      <c r="D156" s="446">
        <f>'Forma 2'!$D$151</f>
        <v>19716.349999999999</v>
      </c>
      <c r="E156" s="499">
        <f t="shared" si="108"/>
        <v>7116.35</v>
      </c>
      <c r="F156" s="489">
        <f t="shared" si="109"/>
        <v>0</v>
      </c>
      <c r="G156" s="489">
        <f t="shared" si="110"/>
        <v>0</v>
      </c>
      <c r="H156" s="489">
        <f t="shared" si="111"/>
        <v>0</v>
      </c>
      <c r="I156" s="489">
        <f t="shared" si="112"/>
        <v>0</v>
      </c>
      <c r="J156" s="489">
        <f t="shared" si="113"/>
        <v>0</v>
      </c>
      <c r="K156" s="489">
        <f t="shared" si="114"/>
        <v>0</v>
      </c>
      <c r="L156" s="489">
        <f t="shared" si="115"/>
        <v>0</v>
      </c>
      <c r="M156" s="495">
        <f t="shared" si="116"/>
        <v>480</v>
      </c>
      <c r="N156" s="495">
        <f t="shared" si="117"/>
        <v>3480</v>
      </c>
      <c r="O156" s="489">
        <f t="shared" si="118"/>
        <v>0</v>
      </c>
      <c r="P156" s="495">
        <f t="shared" si="119"/>
        <v>1368</v>
      </c>
      <c r="Q156" s="489">
        <f t="shared" si="120"/>
        <v>0</v>
      </c>
      <c r="R156" s="489">
        <f t="shared" si="121"/>
        <v>0</v>
      </c>
      <c r="S156" s="495">
        <f t="shared" si="122"/>
        <v>144</v>
      </c>
      <c r="T156" s="489">
        <f t="shared" si="123"/>
        <v>0</v>
      </c>
      <c r="U156" s="489">
        <f t="shared" si="124"/>
        <v>0</v>
      </c>
      <c r="V156" s="489">
        <f t="shared" si="125"/>
        <v>0</v>
      </c>
      <c r="W156" s="490"/>
      <c r="X156" s="490"/>
      <c r="Y156" s="490"/>
      <c r="Z156" s="785"/>
      <c r="AA156" s="490"/>
      <c r="AB156" s="491">
        <v>7128</v>
      </c>
      <c r="AC156" s="501">
        <v>7116.35</v>
      </c>
      <c r="AD156" s="490"/>
      <c r="AE156" s="490"/>
      <c r="AF156" s="490"/>
      <c r="AG156" s="490"/>
      <c r="AH156" s="490"/>
      <c r="AI156" s="448">
        <v>0</v>
      </c>
      <c r="AJ156" s="490"/>
      <c r="AK156" s="498">
        <v>480</v>
      </c>
      <c r="AL156" s="498">
        <v>3480</v>
      </c>
      <c r="AM156" s="490"/>
      <c r="AN156" s="498">
        <v>1368</v>
      </c>
      <c r="AO156" s="490"/>
      <c r="AP156" s="490"/>
      <c r="AQ156" s="498">
        <v>144</v>
      </c>
      <c r="AR156" s="490"/>
      <c r="AS156" s="490"/>
      <c r="AT156" s="493"/>
      <c r="AU156" s="494"/>
      <c r="AW156" s="331" t="s">
        <v>450</v>
      </c>
      <c r="AY156" s="339">
        <f t="shared" si="106"/>
        <v>0</v>
      </c>
      <c r="AZ156" s="340" t="str">
        <f t="shared" si="107"/>
        <v>-</v>
      </c>
    </row>
    <row r="157" spans="2:52" s="1" customFormat="1" ht="14.4" x14ac:dyDescent="0.3">
      <c r="B157" s="361" t="s">
        <v>453</v>
      </c>
      <c r="C157" s="358" t="s">
        <v>142</v>
      </c>
      <c r="D157" s="446">
        <f>'Forma 2'!$D$152</f>
        <v>0</v>
      </c>
      <c r="E157" s="488">
        <f t="shared" si="108"/>
        <v>0</v>
      </c>
      <c r="F157" s="489">
        <f t="shared" si="109"/>
        <v>0</v>
      </c>
      <c r="G157" s="489">
        <f t="shared" si="110"/>
        <v>0</v>
      </c>
      <c r="H157" s="489">
        <f t="shared" si="111"/>
        <v>0</v>
      </c>
      <c r="I157" s="489">
        <f t="shared" si="112"/>
        <v>0</v>
      </c>
      <c r="J157" s="489">
        <f t="shared" si="113"/>
        <v>0</v>
      </c>
      <c r="K157" s="489">
        <f t="shared" si="114"/>
        <v>0</v>
      </c>
      <c r="L157" s="489">
        <f t="shared" si="115"/>
        <v>0</v>
      </c>
      <c r="M157" s="489">
        <f t="shared" si="116"/>
        <v>0</v>
      </c>
      <c r="N157" s="489">
        <f t="shared" si="117"/>
        <v>0</v>
      </c>
      <c r="O157" s="489">
        <f t="shared" si="118"/>
        <v>0</v>
      </c>
      <c r="P157" s="489">
        <f t="shared" si="119"/>
        <v>0</v>
      </c>
      <c r="Q157" s="489">
        <f t="shared" si="120"/>
        <v>0</v>
      </c>
      <c r="R157" s="489">
        <f t="shared" si="121"/>
        <v>0</v>
      </c>
      <c r="S157" s="489">
        <f t="shared" si="122"/>
        <v>0</v>
      </c>
      <c r="T157" s="489">
        <f t="shared" si="123"/>
        <v>0</v>
      </c>
      <c r="U157" s="489">
        <f t="shared" si="124"/>
        <v>0</v>
      </c>
      <c r="V157" s="489">
        <f t="shared" si="125"/>
        <v>0</v>
      </c>
      <c r="W157" s="490"/>
      <c r="X157" s="490"/>
      <c r="Y157" s="490"/>
      <c r="Z157" s="785"/>
      <c r="AA157" s="490"/>
      <c r="AB157" s="496"/>
      <c r="AC157" s="492"/>
      <c r="AD157" s="490"/>
      <c r="AE157" s="490"/>
      <c r="AF157" s="490"/>
      <c r="AG157" s="490"/>
      <c r="AH157" s="490"/>
      <c r="AI157" s="448">
        <v>0</v>
      </c>
      <c r="AJ157" s="490"/>
      <c r="AK157" s="490"/>
      <c r="AL157" s="490"/>
      <c r="AM157" s="490"/>
      <c r="AN157" s="490"/>
      <c r="AO157" s="490"/>
      <c r="AP157" s="490"/>
      <c r="AQ157" s="490"/>
      <c r="AR157" s="490"/>
      <c r="AS157" s="490"/>
      <c r="AT157" s="493"/>
      <c r="AU157" s="494"/>
      <c r="AW157" s="331" t="s">
        <v>450</v>
      </c>
      <c r="AY157" s="339">
        <f t="shared" si="106"/>
        <v>0</v>
      </c>
      <c r="AZ157" s="340" t="str">
        <f t="shared" si="107"/>
        <v>-</v>
      </c>
    </row>
    <row r="158" spans="2:52" s="1" customFormat="1" ht="14.4" x14ac:dyDescent="0.3">
      <c r="B158" s="361" t="s">
        <v>454</v>
      </c>
      <c r="C158" s="358" t="s">
        <v>142</v>
      </c>
      <c r="D158" s="446">
        <f>'Forma 2'!$D$153</f>
        <v>0</v>
      </c>
      <c r="E158" s="488">
        <f t="shared" si="108"/>
        <v>0</v>
      </c>
      <c r="F158" s="489">
        <f t="shared" si="109"/>
        <v>0</v>
      </c>
      <c r="G158" s="489">
        <f t="shared" si="110"/>
        <v>0</v>
      </c>
      <c r="H158" s="489">
        <f t="shared" si="111"/>
        <v>0</v>
      </c>
      <c r="I158" s="489">
        <f t="shared" si="112"/>
        <v>0</v>
      </c>
      <c r="J158" s="489">
        <f t="shared" si="113"/>
        <v>0</v>
      </c>
      <c r="K158" s="489">
        <f t="shared" si="114"/>
        <v>0</v>
      </c>
      <c r="L158" s="489">
        <f t="shared" si="115"/>
        <v>0</v>
      </c>
      <c r="M158" s="489">
        <f t="shared" si="116"/>
        <v>0</v>
      </c>
      <c r="N158" s="489">
        <f t="shared" si="117"/>
        <v>0</v>
      </c>
      <c r="O158" s="489">
        <f t="shared" si="118"/>
        <v>0</v>
      </c>
      <c r="P158" s="489">
        <f t="shared" si="119"/>
        <v>0</v>
      </c>
      <c r="Q158" s="489">
        <f t="shared" si="120"/>
        <v>0</v>
      </c>
      <c r="R158" s="489">
        <f t="shared" si="121"/>
        <v>0</v>
      </c>
      <c r="S158" s="489">
        <f t="shared" si="122"/>
        <v>0</v>
      </c>
      <c r="T158" s="489">
        <f t="shared" si="123"/>
        <v>0</v>
      </c>
      <c r="U158" s="489">
        <f t="shared" si="124"/>
        <v>0</v>
      </c>
      <c r="V158" s="489">
        <f t="shared" si="125"/>
        <v>0</v>
      </c>
      <c r="W158" s="490"/>
      <c r="X158" s="490"/>
      <c r="Y158" s="490"/>
      <c r="Z158" s="785"/>
      <c r="AA158" s="490"/>
      <c r="AB158" s="496"/>
      <c r="AC158" s="492"/>
      <c r="AD158" s="490"/>
      <c r="AE158" s="490"/>
      <c r="AF158" s="490"/>
      <c r="AG158" s="490"/>
      <c r="AH158" s="490"/>
      <c r="AI158" s="448">
        <v>0</v>
      </c>
      <c r="AJ158" s="490"/>
      <c r="AK158" s="490"/>
      <c r="AL158" s="490"/>
      <c r="AM158" s="490"/>
      <c r="AN158" s="490"/>
      <c r="AO158" s="490"/>
      <c r="AP158" s="490"/>
      <c r="AQ158" s="490"/>
      <c r="AR158" s="490"/>
      <c r="AS158" s="490"/>
      <c r="AT158" s="493"/>
      <c r="AU158" s="494"/>
      <c r="AW158" s="331" t="s">
        <v>450</v>
      </c>
      <c r="AY158" s="339">
        <f t="shared" si="106"/>
        <v>0</v>
      </c>
      <c r="AZ158" s="340" t="str">
        <f t="shared" si="107"/>
        <v>-</v>
      </c>
    </row>
    <row r="159" spans="2:52" s="1" customFormat="1" ht="14.4" x14ac:dyDescent="0.3">
      <c r="B159" s="271" t="s">
        <v>369</v>
      </c>
      <c r="C159" s="357" t="s">
        <v>370</v>
      </c>
      <c r="D159" s="446">
        <f>'Forma 2'!$D$154</f>
        <v>42502.71</v>
      </c>
      <c r="E159" s="461">
        <f t="shared" ref="E159:AU159" si="126">SUM(E160:E169)</f>
        <v>1339.84</v>
      </c>
      <c r="F159" s="462">
        <f t="shared" si="126"/>
        <v>0</v>
      </c>
      <c r="G159" s="462">
        <f t="shared" si="126"/>
        <v>0</v>
      </c>
      <c r="H159" s="462">
        <f t="shared" si="126"/>
        <v>0</v>
      </c>
      <c r="I159" s="462">
        <f t="shared" si="126"/>
        <v>0</v>
      </c>
      <c r="J159" s="463">
        <f t="shared" si="126"/>
        <v>335.76</v>
      </c>
      <c r="K159" s="462">
        <f t="shared" si="126"/>
        <v>0</v>
      </c>
      <c r="L159" s="462">
        <f t="shared" si="126"/>
        <v>0</v>
      </c>
      <c r="M159" s="463">
        <f t="shared" si="126"/>
        <v>14332.949999999999</v>
      </c>
      <c r="N159" s="463">
        <f t="shared" si="126"/>
        <v>3221.74</v>
      </c>
      <c r="O159" s="462">
        <f t="shared" si="126"/>
        <v>0</v>
      </c>
      <c r="P159" s="463">
        <f t="shared" si="126"/>
        <v>14225.11</v>
      </c>
      <c r="Q159" s="462">
        <f t="shared" si="126"/>
        <v>0</v>
      </c>
      <c r="R159" s="462">
        <f t="shared" si="126"/>
        <v>0</v>
      </c>
      <c r="S159" s="463">
        <f t="shared" si="126"/>
        <v>22.64</v>
      </c>
      <c r="T159" s="462">
        <f t="shared" si="126"/>
        <v>0</v>
      </c>
      <c r="U159" s="462">
        <f t="shared" si="126"/>
        <v>0</v>
      </c>
      <c r="V159" s="462">
        <f t="shared" si="126"/>
        <v>0</v>
      </c>
      <c r="W159" s="462">
        <f t="shared" si="126"/>
        <v>0</v>
      </c>
      <c r="X159" s="462">
        <f t="shared" si="126"/>
        <v>0</v>
      </c>
      <c r="Y159" s="462">
        <f t="shared" si="126"/>
        <v>0</v>
      </c>
      <c r="Z159" s="792">
        <f t="shared" si="126"/>
        <v>19.13</v>
      </c>
      <c r="AA159" s="462">
        <f t="shared" si="126"/>
        <v>0</v>
      </c>
      <c r="AB159" s="464">
        <f t="shared" si="126"/>
        <v>9005.5399999999991</v>
      </c>
      <c r="AC159" s="461">
        <f t="shared" si="126"/>
        <v>1339.84</v>
      </c>
      <c r="AD159" s="462">
        <f t="shared" si="126"/>
        <v>0</v>
      </c>
      <c r="AE159" s="462">
        <f t="shared" si="126"/>
        <v>0</v>
      </c>
      <c r="AF159" s="462">
        <f t="shared" si="126"/>
        <v>0</v>
      </c>
      <c r="AG159" s="462">
        <f t="shared" si="126"/>
        <v>0</v>
      </c>
      <c r="AH159" s="463">
        <f t="shared" si="126"/>
        <v>335.76</v>
      </c>
      <c r="AI159" s="462">
        <f t="shared" si="126"/>
        <v>0</v>
      </c>
      <c r="AJ159" s="462">
        <f t="shared" si="126"/>
        <v>0</v>
      </c>
      <c r="AK159" s="463">
        <f t="shared" si="126"/>
        <v>14332.949999999999</v>
      </c>
      <c r="AL159" s="463">
        <f t="shared" si="126"/>
        <v>3221.74</v>
      </c>
      <c r="AM159" s="462">
        <f t="shared" si="126"/>
        <v>0</v>
      </c>
      <c r="AN159" s="463">
        <f t="shared" si="126"/>
        <v>14225.11</v>
      </c>
      <c r="AO159" s="462">
        <f t="shared" si="126"/>
        <v>0</v>
      </c>
      <c r="AP159" s="462">
        <f t="shared" si="126"/>
        <v>0</v>
      </c>
      <c r="AQ159" s="463">
        <f t="shared" si="126"/>
        <v>22.64</v>
      </c>
      <c r="AR159" s="462">
        <f t="shared" si="126"/>
        <v>0</v>
      </c>
      <c r="AS159" s="462">
        <f t="shared" si="126"/>
        <v>0</v>
      </c>
      <c r="AT159" s="465">
        <f t="shared" si="126"/>
        <v>0</v>
      </c>
      <c r="AU159" s="466">
        <f t="shared" si="126"/>
        <v>0</v>
      </c>
      <c r="AW159" s="331" t="s">
        <v>450</v>
      </c>
      <c r="AY159" s="339">
        <f t="shared" si="106"/>
        <v>0</v>
      </c>
      <c r="AZ159" s="340" t="str">
        <f t="shared" si="107"/>
        <v>-</v>
      </c>
    </row>
    <row r="160" spans="2:52" s="1" customFormat="1" ht="14.4" x14ac:dyDescent="0.3">
      <c r="B160" s="287" t="s">
        <v>371</v>
      </c>
      <c r="C160" s="358" t="s">
        <v>372</v>
      </c>
      <c r="D160" s="446">
        <f>'Forma 2'!$D$155</f>
        <v>1769.02</v>
      </c>
      <c r="E160" s="488">
        <f t="shared" ref="E160:E169" si="127">SUM(AC160)</f>
        <v>0</v>
      </c>
      <c r="F160" s="489">
        <f t="shared" ref="F160:F169" si="128">SUM(AD160)</f>
        <v>0</v>
      </c>
      <c r="G160" s="489">
        <f t="shared" ref="G160:G169" si="129">SUM(AE160)</f>
        <v>0</v>
      </c>
      <c r="H160" s="489">
        <f t="shared" ref="H160:H169" si="130">SUM(AF160)</f>
        <v>0</v>
      </c>
      <c r="I160" s="489">
        <f t="shared" ref="I160:I169" si="131">SUM(AG160)</f>
        <v>0</v>
      </c>
      <c r="J160" s="489">
        <f t="shared" ref="J160:J169" si="132">SUM(AH160)</f>
        <v>0</v>
      </c>
      <c r="K160" s="489">
        <f t="shared" ref="K160:K169" si="133">SUM(AI160)</f>
        <v>0</v>
      </c>
      <c r="L160" s="489">
        <f t="shared" ref="L160:L169" si="134">SUM(AJ160)</f>
        <v>0</v>
      </c>
      <c r="M160" s="495">
        <f t="shared" ref="M160:M169" si="135">SUM(AK160)</f>
        <v>1769.02</v>
      </c>
      <c r="N160" s="489">
        <f t="shared" ref="N160:N169" si="136">SUM(AL160)</f>
        <v>0</v>
      </c>
      <c r="O160" s="489">
        <f t="shared" ref="O160:O169" si="137">SUM(AM160)</f>
        <v>0</v>
      </c>
      <c r="P160" s="489">
        <f t="shared" ref="P160:P169" si="138">SUM(AN160)</f>
        <v>0</v>
      </c>
      <c r="Q160" s="489">
        <f t="shared" ref="Q160:Q169" si="139">SUM(AO160)</f>
        <v>0</v>
      </c>
      <c r="R160" s="489">
        <f t="shared" ref="R160:R169" si="140">SUM(AP160)</f>
        <v>0</v>
      </c>
      <c r="S160" s="489">
        <f t="shared" ref="S160:S169" si="141">SUM(AQ160)</f>
        <v>0</v>
      </c>
      <c r="T160" s="489">
        <f t="shared" ref="T160:T169" si="142">SUM(AR160)</f>
        <v>0</v>
      </c>
      <c r="U160" s="489">
        <f t="shared" ref="U160:U169" si="143">SUM(AS160)</f>
        <v>0</v>
      </c>
      <c r="V160" s="489">
        <f t="shared" ref="V160:V169" si="144">SUM(AT160)</f>
        <v>0</v>
      </c>
      <c r="W160" s="490"/>
      <c r="X160" s="490"/>
      <c r="Y160" s="490"/>
      <c r="Z160" s="785"/>
      <c r="AA160" s="490"/>
      <c r="AB160" s="496"/>
      <c r="AC160" s="492"/>
      <c r="AD160" s="490"/>
      <c r="AE160" s="490"/>
      <c r="AF160" s="490"/>
      <c r="AG160" s="490"/>
      <c r="AH160" s="490"/>
      <c r="AI160" s="448">
        <v>0</v>
      </c>
      <c r="AJ160" s="490"/>
      <c r="AK160" s="498">
        <v>1769.02</v>
      </c>
      <c r="AL160" s="490"/>
      <c r="AM160" s="490"/>
      <c r="AN160" s="490"/>
      <c r="AO160" s="490"/>
      <c r="AP160" s="490"/>
      <c r="AQ160" s="490"/>
      <c r="AR160" s="490"/>
      <c r="AS160" s="490"/>
      <c r="AT160" s="493"/>
      <c r="AU160" s="494"/>
      <c r="AW160" s="331" t="s">
        <v>450</v>
      </c>
      <c r="AY160" s="339">
        <f t="shared" si="106"/>
        <v>0</v>
      </c>
      <c r="AZ160" s="340" t="str">
        <f t="shared" si="107"/>
        <v>-</v>
      </c>
    </row>
    <row r="161" spans="2:52" s="1" customFormat="1" ht="14.4" x14ac:dyDescent="0.3">
      <c r="B161" s="287" t="s">
        <v>373</v>
      </c>
      <c r="C161" s="358" t="s">
        <v>374</v>
      </c>
      <c r="D161" s="446">
        <f>'Forma 2'!$D$156</f>
        <v>0</v>
      </c>
      <c r="E161" s="488">
        <f t="shared" si="127"/>
        <v>0</v>
      </c>
      <c r="F161" s="489">
        <f t="shared" si="128"/>
        <v>0</v>
      </c>
      <c r="G161" s="489">
        <f t="shared" si="129"/>
        <v>0</v>
      </c>
      <c r="H161" s="489">
        <f t="shared" si="130"/>
        <v>0</v>
      </c>
      <c r="I161" s="489">
        <f t="shared" si="131"/>
        <v>0</v>
      </c>
      <c r="J161" s="489">
        <f t="shared" si="132"/>
        <v>0</v>
      </c>
      <c r="K161" s="489">
        <f t="shared" si="133"/>
        <v>0</v>
      </c>
      <c r="L161" s="489">
        <f t="shared" si="134"/>
        <v>0</v>
      </c>
      <c r="M161" s="489">
        <f t="shared" si="135"/>
        <v>0</v>
      </c>
      <c r="N161" s="489">
        <f t="shared" si="136"/>
        <v>0</v>
      </c>
      <c r="O161" s="489">
        <f t="shared" si="137"/>
        <v>0</v>
      </c>
      <c r="P161" s="489">
        <f t="shared" si="138"/>
        <v>0</v>
      </c>
      <c r="Q161" s="489">
        <f t="shared" si="139"/>
        <v>0</v>
      </c>
      <c r="R161" s="489">
        <f t="shared" si="140"/>
        <v>0</v>
      </c>
      <c r="S161" s="489">
        <f t="shared" si="141"/>
        <v>0</v>
      </c>
      <c r="T161" s="489">
        <f t="shared" si="142"/>
        <v>0</v>
      </c>
      <c r="U161" s="489">
        <f t="shared" si="143"/>
        <v>0</v>
      </c>
      <c r="V161" s="489">
        <f t="shared" si="144"/>
        <v>0</v>
      </c>
      <c r="W161" s="490"/>
      <c r="X161" s="490"/>
      <c r="Y161" s="490"/>
      <c r="Z161" s="785"/>
      <c r="AA161" s="490"/>
      <c r="AB161" s="496"/>
      <c r="AC161" s="492"/>
      <c r="AD161" s="490"/>
      <c r="AE161" s="490"/>
      <c r="AF161" s="490"/>
      <c r="AG161" s="490"/>
      <c r="AH161" s="490"/>
      <c r="AI161" s="448">
        <v>0</v>
      </c>
      <c r="AJ161" s="490"/>
      <c r="AK161" s="490"/>
      <c r="AL161" s="490"/>
      <c r="AM161" s="490"/>
      <c r="AN161" s="490"/>
      <c r="AO161" s="490"/>
      <c r="AP161" s="490"/>
      <c r="AQ161" s="490"/>
      <c r="AR161" s="490"/>
      <c r="AS161" s="490"/>
      <c r="AT161" s="493"/>
      <c r="AU161" s="494"/>
      <c r="AW161" s="331" t="s">
        <v>450</v>
      </c>
      <c r="AY161" s="339">
        <f t="shared" si="106"/>
        <v>0</v>
      </c>
      <c r="AZ161" s="340" t="str">
        <f t="shared" si="107"/>
        <v>-</v>
      </c>
    </row>
    <row r="162" spans="2:52" s="1" customFormat="1" ht="14.4" x14ac:dyDescent="0.3">
      <c r="B162" s="287" t="s">
        <v>375</v>
      </c>
      <c r="C162" s="358" t="s">
        <v>376</v>
      </c>
      <c r="D162" s="446">
        <f>'Forma 2'!$D$157</f>
        <v>0</v>
      </c>
      <c r="E162" s="488">
        <f t="shared" si="127"/>
        <v>0</v>
      </c>
      <c r="F162" s="489">
        <f t="shared" si="128"/>
        <v>0</v>
      </c>
      <c r="G162" s="489">
        <f t="shared" si="129"/>
        <v>0</v>
      </c>
      <c r="H162" s="489">
        <f t="shared" si="130"/>
        <v>0</v>
      </c>
      <c r="I162" s="489">
        <f t="shared" si="131"/>
        <v>0</v>
      </c>
      <c r="J162" s="489">
        <f t="shared" si="132"/>
        <v>0</v>
      </c>
      <c r="K162" s="489">
        <f t="shared" si="133"/>
        <v>0</v>
      </c>
      <c r="L162" s="489">
        <f t="shared" si="134"/>
        <v>0</v>
      </c>
      <c r="M162" s="489">
        <f t="shared" si="135"/>
        <v>0</v>
      </c>
      <c r="N162" s="489">
        <f t="shared" si="136"/>
        <v>0</v>
      </c>
      <c r="O162" s="489">
        <f t="shared" si="137"/>
        <v>0</v>
      </c>
      <c r="P162" s="489">
        <f t="shared" si="138"/>
        <v>0</v>
      </c>
      <c r="Q162" s="489">
        <f t="shared" si="139"/>
        <v>0</v>
      </c>
      <c r="R162" s="489">
        <f t="shared" si="140"/>
        <v>0</v>
      </c>
      <c r="S162" s="489">
        <f t="shared" si="141"/>
        <v>0</v>
      </c>
      <c r="T162" s="489">
        <f t="shared" si="142"/>
        <v>0</v>
      </c>
      <c r="U162" s="489">
        <f t="shared" si="143"/>
        <v>0</v>
      </c>
      <c r="V162" s="489">
        <f t="shared" si="144"/>
        <v>0</v>
      </c>
      <c r="W162" s="490"/>
      <c r="X162" s="490"/>
      <c r="Y162" s="490"/>
      <c r="Z162" s="785"/>
      <c r="AA162" s="490"/>
      <c r="AB162" s="496"/>
      <c r="AC162" s="492"/>
      <c r="AD162" s="490"/>
      <c r="AE162" s="490"/>
      <c r="AF162" s="490"/>
      <c r="AG162" s="490"/>
      <c r="AH162" s="490"/>
      <c r="AI162" s="448">
        <v>0</v>
      </c>
      <c r="AJ162" s="490"/>
      <c r="AK162" s="490"/>
      <c r="AL162" s="490"/>
      <c r="AM162" s="490"/>
      <c r="AN162" s="490"/>
      <c r="AO162" s="490"/>
      <c r="AP162" s="490"/>
      <c r="AQ162" s="490"/>
      <c r="AR162" s="490"/>
      <c r="AS162" s="490"/>
      <c r="AT162" s="493"/>
      <c r="AU162" s="494"/>
      <c r="AW162" s="331" t="s">
        <v>450</v>
      </c>
      <c r="AY162" s="339">
        <f t="shared" si="106"/>
        <v>0</v>
      </c>
      <c r="AZ162" s="340" t="str">
        <f t="shared" si="107"/>
        <v>-</v>
      </c>
    </row>
    <row r="163" spans="2:52" s="1" customFormat="1" ht="14.4" x14ac:dyDescent="0.3">
      <c r="B163" s="287" t="s">
        <v>377</v>
      </c>
      <c r="C163" s="358" t="s">
        <v>378</v>
      </c>
      <c r="D163" s="446">
        <f>'Forma 2'!$D$158</f>
        <v>0</v>
      </c>
      <c r="E163" s="488">
        <f t="shared" si="127"/>
        <v>0</v>
      </c>
      <c r="F163" s="489">
        <f t="shared" si="128"/>
        <v>0</v>
      </c>
      <c r="G163" s="489">
        <f t="shared" si="129"/>
        <v>0</v>
      </c>
      <c r="H163" s="489">
        <f t="shared" si="130"/>
        <v>0</v>
      </c>
      <c r="I163" s="489">
        <f t="shared" si="131"/>
        <v>0</v>
      </c>
      <c r="J163" s="489">
        <f t="shared" si="132"/>
        <v>0</v>
      </c>
      <c r="K163" s="489">
        <f t="shared" si="133"/>
        <v>0</v>
      </c>
      <c r="L163" s="489">
        <f t="shared" si="134"/>
        <v>0</v>
      </c>
      <c r="M163" s="489">
        <f t="shared" si="135"/>
        <v>0</v>
      </c>
      <c r="N163" s="489">
        <f t="shared" si="136"/>
        <v>0</v>
      </c>
      <c r="O163" s="489">
        <f t="shared" si="137"/>
        <v>0</v>
      </c>
      <c r="P163" s="489">
        <f t="shared" si="138"/>
        <v>0</v>
      </c>
      <c r="Q163" s="489">
        <f t="shared" si="139"/>
        <v>0</v>
      </c>
      <c r="R163" s="489">
        <f t="shared" si="140"/>
        <v>0</v>
      </c>
      <c r="S163" s="489">
        <f t="shared" si="141"/>
        <v>0</v>
      </c>
      <c r="T163" s="489">
        <f t="shared" si="142"/>
        <v>0</v>
      </c>
      <c r="U163" s="489">
        <f t="shared" si="143"/>
        <v>0</v>
      </c>
      <c r="V163" s="489">
        <f t="shared" si="144"/>
        <v>0</v>
      </c>
      <c r="W163" s="490"/>
      <c r="X163" s="490"/>
      <c r="Y163" s="490"/>
      <c r="Z163" s="785"/>
      <c r="AA163" s="490"/>
      <c r="AB163" s="496"/>
      <c r="AC163" s="492"/>
      <c r="AD163" s="490"/>
      <c r="AE163" s="490"/>
      <c r="AF163" s="490"/>
      <c r="AG163" s="490"/>
      <c r="AH163" s="490"/>
      <c r="AI163" s="448">
        <v>0</v>
      </c>
      <c r="AJ163" s="490"/>
      <c r="AK163" s="490"/>
      <c r="AL163" s="490"/>
      <c r="AM163" s="490"/>
      <c r="AN163" s="490"/>
      <c r="AO163" s="490"/>
      <c r="AP163" s="490"/>
      <c r="AQ163" s="490"/>
      <c r="AR163" s="490"/>
      <c r="AS163" s="490"/>
      <c r="AT163" s="493"/>
      <c r="AU163" s="494"/>
      <c r="AW163" s="331" t="s">
        <v>450</v>
      </c>
      <c r="AY163" s="339">
        <f t="shared" si="106"/>
        <v>0</v>
      </c>
      <c r="AZ163" s="340" t="str">
        <f t="shared" si="107"/>
        <v>-</v>
      </c>
    </row>
    <row r="164" spans="2:52" s="1" customFormat="1" ht="14.4" x14ac:dyDescent="0.3">
      <c r="B164" s="287" t="s">
        <v>379</v>
      </c>
      <c r="C164" s="358" t="s">
        <v>380</v>
      </c>
      <c r="D164" s="446">
        <f>'Forma 2'!$D$159</f>
        <v>881.6</v>
      </c>
      <c r="E164" s="488">
        <f t="shared" si="127"/>
        <v>0</v>
      </c>
      <c r="F164" s="489">
        <f t="shared" si="128"/>
        <v>0</v>
      </c>
      <c r="G164" s="489">
        <f t="shared" si="129"/>
        <v>0</v>
      </c>
      <c r="H164" s="489">
        <f t="shared" si="130"/>
        <v>0</v>
      </c>
      <c r="I164" s="489">
        <f t="shared" si="131"/>
        <v>0</v>
      </c>
      <c r="J164" s="489">
        <f t="shared" si="132"/>
        <v>0</v>
      </c>
      <c r="K164" s="489">
        <f t="shared" si="133"/>
        <v>0</v>
      </c>
      <c r="L164" s="489">
        <f t="shared" si="134"/>
        <v>0</v>
      </c>
      <c r="M164" s="495">
        <f t="shared" si="135"/>
        <v>114.61</v>
      </c>
      <c r="N164" s="495">
        <f t="shared" si="136"/>
        <v>599.48</v>
      </c>
      <c r="O164" s="489">
        <f t="shared" si="137"/>
        <v>0</v>
      </c>
      <c r="P164" s="495">
        <f t="shared" si="138"/>
        <v>167.51</v>
      </c>
      <c r="Q164" s="489">
        <f t="shared" si="139"/>
        <v>0</v>
      </c>
      <c r="R164" s="489">
        <f t="shared" si="140"/>
        <v>0</v>
      </c>
      <c r="S164" s="489">
        <f t="shared" si="141"/>
        <v>0</v>
      </c>
      <c r="T164" s="489">
        <f t="shared" si="142"/>
        <v>0</v>
      </c>
      <c r="U164" s="489">
        <f t="shared" si="143"/>
        <v>0</v>
      </c>
      <c r="V164" s="489">
        <f t="shared" si="144"/>
        <v>0</v>
      </c>
      <c r="W164" s="490"/>
      <c r="X164" s="490"/>
      <c r="Y164" s="490"/>
      <c r="Z164" s="785"/>
      <c r="AA164" s="490"/>
      <c r="AB164" s="496"/>
      <c r="AC164" s="492"/>
      <c r="AD164" s="490"/>
      <c r="AE164" s="490"/>
      <c r="AF164" s="490"/>
      <c r="AG164" s="490"/>
      <c r="AH164" s="490"/>
      <c r="AI164" s="448">
        <v>0</v>
      </c>
      <c r="AJ164" s="490"/>
      <c r="AK164" s="498">
        <v>114.61</v>
      </c>
      <c r="AL164" s="498">
        <v>599.48</v>
      </c>
      <c r="AM164" s="490"/>
      <c r="AN164" s="498">
        <v>167.51</v>
      </c>
      <c r="AO164" s="490"/>
      <c r="AP164" s="490"/>
      <c r="AQ164" s="490"/>
      <c r="AR164" s="490"/>
      <c r="AS164" s="490"/>
      <c r="AT164" s="493"/>
      <c r="AU164" s="494"/>
      <c r="AW164" s="331" t="s">
        <v>450</v>
      </c>
      <c r="AY164" s="339">
        <f t="shared" si="106"/>
        <v>0</v>
      </c>
      <c r="AZ164" s="340" t="str">
        <f t="shared" si="107"/>
        <v>-</v>
      </c>
    </row>
    <row r="165" spans="2:52" s="1" customFormat="1" ht="14.4" x14ac:dyDescent="0.3">
      <c r="B165" s="287" t="s">
        <v>381</v>
      </c>
      <c r="C165" s="358" t="s">
        <v>382</v>
      </c>
      <c r="D165" s="446">
        <f>'Forma 2'!$D$160</f>
        <v>26280.3</v>
      </c>
      <c r="E165" s="488">
        <f t="shared" si="127"/>
        <v>0</v>
      </c>
      <c r="F165" s="489">
        <f t="shared" si="128"/>
        <v>0</v>
      </c>
      <c r="G165" s="489">
        <f t="shared" si="129"/>
        <v>0</v>
      </c>
      <c r="H165" s="489">
        <f t="shared" si="130"/>
        <v>0</v>
      </c>
      <c r="I165" s="489">
        <f t="shared" si="131"/>
        <v>0</v>
      </c>
      <c r="J165" s="489">
        <f t="shared" si="132"/>
        <v>0</v>
      </c>
      <c r="K165" s="489">
        <f t="shared" si="133"/>
        <v>0</v>
      </c>
      <c r="L165" s="489">
        <f t="shared" si="134"/>
        <v>0</v>
      </c>
      <c r="M165" s="495">
        <f t="shared" si="135"/>
        <v>9308.92</v>
      </c>
      <c r="N165" s="495">
        <f t="shared" si="136"/>
        <v>2585.91</v>
      </c>
      <c r="O165" s="489">
        <f t="shared" si="137"/>
        <v>0</v>
      </c>
      <c r="P165" s="495">
        <f t="shared" si="138"/>
        <v>13963.54</v>
      </c>
      <c r="Q165" s="489">
        <f t="shared" si="139"/>
        <v>0</v>
      </c>
      <c r="R165" s="489">
        <f t="shared" si="140"/>
        <v>0</v>
      </c>
      <c r="S165" s="489">
        <f t="shared" si="141"/>
        <v>0</v>
      </c>
      <c r="T165" s="489">
        <f t="shared" si="142"/>
        <v>0</v>
      </c>
      <c r="U165" s="489">
        <f t="shared" si="143"/>
        <v>0</v>
      </c>
      <c r="V165" s="489">
        <f t="shared" si="144"/>
        <v>0</v>
      </c>
      <c r="W165" s="490"/>
      <c r="X165" s="490"/>
      <c r="Y165" s="490"/>
      <c r="Z165" s="785"/>
      <c r="AA165" s="490"/>
      <c r="AB165" s="491">
        <v>421.93</v>
      </c>
      <c r="AC165" s="492"/>
      <c r="AD165" s="490"/>
      <c r="AE165" s="490"/>
      <c r="AF165" s="490"/>
      <c r="AG165" s="490"/>
      <c r="AH165" s="490"/>
      <c r="AI165" s="448">
        <v>0</v>
      </c>
      <c r="AJ165" s="490"/>
      <c r="AK165" s="498">
        <v>9308.92</v>
      </c>
      <c r="AL165" s="498">
        <v>2585.91</v>
      </c>
      <c r="AM165" s="490"/>
      <c r="AN165" s="498">
        <v>13963.54</v>
      </c>
      <c r="AO165" s="490"/>
      <c r="AP165" s="490"/>
      <c r="AQ165" s="490"/>
      <c r="AR165" s="490"/>
      <c r="AS165" s="490"/>
      <c r="AT165" s="493"/>
      <c r="AU165" s="494"/>
      <c r="AW165" s="331" t="s">
        <v>450</v>
      </c>
      <c r="AY165" s="339">
        <f t="shared" si="106"/>
        <v>0</v>
      </c>
      <c r="AZ165" s="340" t="str">
        <f t="shared" si="107"/>
        <v>-</v>
      </c>
    </row>
    <row r="166" spans="2:52" s="1" customFormat="1" ht="14.4" x14ac:dyDescent="0.3">
      <c r="B166" s="287" t="s">
        <v>383</v>
      </c>
      <c r="C166" s="358" t="s">
        <v>384</v>
      </c>
      <c r="D166" s="446">
        <f>'Forma 2'!$D$161</f>
        <v>3188.58</v>
      </c>
      <c r="E166" s="499">
        <f t="shared" si="127"/>
        <v>1339.84</v>
      </c>
      <c r="F166" s="489">
        <f t="shared" si="128"/>
        <v>0</v>
      </c>
      <c r="G166" s="489">
        <f t="shared" si="129"/>
        <v>0</v>
      </c>
      <c r="H166" s="489">
        <f t="shared" si="130"/>
        <v>0</v>
      </c>
      <c r="I166" s="489">
        <f t="shared" si="131"/>
        <v>0</v>
      </c>
      <c r="J166" s="495">
        <f t="shared" si="132"/>
        <v>335.76</v>
      </c>
      <c r="K166" s="489">
        <f t="shared" si="133"/>
        <v>0</v>
      </c>
      <c r="L166" s="489">
        <f t="shared" si="134"/>
        <v>0</v>
      </c>
      <c r="M166" s="495">
        <f t="shared" si="135"/>
        <v>61.22</v>
      </c>
      <c r="N166" s="495">
        <f t="shared" si="136"/>
        <v>36.35</v>
      </c>
      <c r="O166" s="489">
        <f t="shared" si="137"/>
        <v>0</v>
      </c>
      <c r="P166" s="495">
        <f t="shared" si="138"/>
        <v>94.06</v>
      </c>
      <c r="Q166" s="489">
        <f t="shared" si="139"/>
        <v>0</v>
      </c>
      <c r="R166" s="489">
        <f t="shared" si="140"/>
        <v>0</v>
      </c>
      <c r="S166" s="495">
        <f t="shared" si="141"/>
        <v>22.64</v>
      </c>
      <c r="T166" s="489">
        <f t="shared" si="142"/>
        <v>0</v>
      </c>
      <c r="U166" s="489">
        <f t="shared" si="143"/>
        <v>0</v>
      </c>
      <c r="V166" s="489">
        <f t="shared" si="144"/>
        <v>0</v>
      </c>
      <c r="W166" s="490"/>
      <c r="X166" s="490"/>
      <c r="Y166" s="490"/>
      <c r="Z166" s="786">
        <v>19.13</v>
      </c>
      <c r="AA166" s="490"/>
      <c r="AB166" s="491">
        <v>1279.58</v>
      </c>
      <c r="AC166" s="501">
        <v>1339.84</v>
      </c>
      <c r="AD166" s="490"/>
      <c r="AE166" s="490"/>
      <c r="AF166" s="490"/>
      <c r="AG166" s="490"/>
      <c r="AH166" s="498">
        <v>335.76</v>
      </c>
      <c r="AI166" s="448">
        <v>0</v>
      </c>
      <c r="AJ166" s="490"/>
      <c r="AK166" s="498">
        <v>61.22</v>
      </c>
      <c r="AL166" s="498">
        <v>36.35</v>
      </c>
      <c r="AM166" s="490"/>
      <c r="AN166" s="498">
        <v>94.06</v>
      </c>
      <c r="AO166" s="490"/>
      <c r="AP166" s="490"/>
      <c r="AQ166" s="498">
        <v>22.64</v>
      </c>
      <c r="AR166" s="490"/>
      <c r="AS166" s="490"/>
      <c r="AT166" s="493"/>
      <c r="AU166" s="494"/>
      <c r="AW166" s="331" t="s">
        <v>450</v>
      </c>
      <c r="AY166" s="339">
        <f t="shared" si="106"/>
        <v>0</v>
      </c>
      <c r="AZ166" s="340" t="str">
        <f t="shared" si="107"/>
        <v>-</v>
      </c>
    </row>
    <row r="167" spans="2:52" s="1" customFormat="1" ht="15.6" x14ac:dyDescent="0.3">
      <c r="B167" s="287" t="s">
        <v>385</v>
      </c>
      <c r="C167" s="358" t="s">
        <v>498</v>
      </c>
      <c r="D167" s="446">
        <f>'Forma 2'!$D$162</f>
        <v>0</v>
      </c>
      <c r="E167" s="488">
        <f t="shared" si="127"/>
        <v>0</v>
      </c>
      <c r="F167" s="489">
        <f t="shared" si="128"/>
        <v>0</v>
      </c>
      <c r="G167" s="489">
        <f t="shared" si="129"/>
        <v>0</v>
      </c>
      <c r="H167" s="489">
        <f t="shared" si="130"/>
        <v>0</v>
      </c>
      <c r="I167" s="489">
        <f t="shared" si="131"/>
        <v>0</v>
      </c>
      <c r="J167" s="489">
        <f t="shared" si="132"/>
        <v>0</v>
      </c>
      <c r="K167" s="489">
        <f t="shared" si="133"/>
        <v>0</v>
      </c>
      <c r="L167" s="489">
        <f t="shared" si="134"/>
        <v>0</v>
      </c>
      <c r="M167" s="489">
        <f t="shared" si="135"/>
        <v>0</v>
      </c>
      <c r="N167" s="489">
        <f t="shared" si="136"/>
        <v>0</v>
      </c>
      <c r="O167" s="489">
        <f t="shared" si="137"/>
        <v>0</v>
      </c>
      <c r="P167" s="489">
        <f t="shared" si="138"/>
        <v>0</v>
      </c>
      <c r="Q167" s="489">
        <f t="shared" si="139"/>
        <v>0</v>
      </c>
      <c r="R167" s="489">
        <f t="shared" si="140"/>
        <v>0</v>
      </c>
      <c r="S167" s="489">
        <f t="shared" si="141"/>
        <v>0</v>
      </c>
      <c r="T167" s="489">
        <f t="shared" si="142"/>
        <v>0</v>
      </c>
      <c r="U167" s="489">
        <f t="shared" si="143"/>
        <v>0</v>
      </c>
      <c r="V167" s="489">
        <f t="shared" si="144"/>
        <v>0</v>
      </c>
      <c r="W167" s="490"/>
      <c r="X167" s="490"/>
      <c r="Y167" s="490"/>
      <c r="Z167" s="785"/>
      <c r="AA167" s="490"/>
      <c r="AB167" s="496"/>
      <c r="AC167" s="492"/>
      <c r="AD167" s="490"/>
      <c r="AE167" s="490"/>
      <c r="AF167" s="490"/>
      <c r="AG167" s="490"/>
      <c r="AH167" s="490"/>
      <c r="AI167" s="448">
        <v>0</v>
      </c>
      <c r="AJ167" s="490"/>
      <c r="AK167" s="490"/>
      <c r="AL167" s="490"/>
      <c r="AM167" s="490"/>
      <c r="AN167" s="490"/>
      <c r="AO167" s="490"/>
      <c r="AP167" s="490"/>
      <c r="AQ167" s="490"/>
      <c r="AR167" s="490"/>
      <c r="AS167" s="490"/>
      <c r="AT167" s="493"/>
      <c r="AU167" s="494"/>
      <c r="AW167" s="331"/>
      <c r="AY167" s="339">
        <f t="shared" si="106"/>
        <v>0</v>
      </c>
      <c r="AZ167" s="340" t="str">
        <f t="shared" si="107"/>
        <v>-</v>
      </c>
    </row>
    <row r="168" spans="2:52" s="1" customFormat="1" ht="14.4" x14ac:dyDescent="0.3">
      <c r="B168" s="287" t="s">
        <v>387</v>
      </c>
      <c r="C168" s="358" t="s">
        <v>388</v>
      </c>
      <c r="D168" s="446">
        <f>'Forma 2'!$D$163</f>
        <v>10383.209999999999</v>
      </c>
      <c r="E168" s="488">
        <f t="shared" si="127"/>
        <v>0</v>
      </c>
      <c r="F168" s="489">
        <f t="shared" si="128"/>
        <v>0</v>
      </c>
      <c r="G168" s="489">
        <f t="shared" si="129"/>
        <v>0</v>
      </c>
      <c r="H168" s="489">
        <f t="shared" si="130"/>
        <v>0</v>
      </c>
      <c r="I168" s="489">
        <f t="shared" si="131"/>
        <v>0</v>
      </c>
      <c r="J168" s="489">
        <f t="shared" si="132"/>
        <v>0</v>
      </c>
      <c r="K168" s="489">
        <f t="shared" si="133"/>
        <v>0</v>
      </c>
      <c r="L168" s="489">
        <f t="shared" si="134"/>
        <v>0</v>
      </c>
      <c r="M168" s="495">
        <f t="shared" si="135"/>
        <v>3079.18</v>
      </c>
      <c r="N168" s="489">
        <f t="shared" si="136"/>
        <v>0</v>
      </c>
      <c r="O168" s="489">
        <f t="shared" si="137"/>
        <v>0</v>
      </c>
      <c r="P168" s="489">
        <f t="shared" si="138"/>
        <v>0</v>
      </c>
      <c r="Q168" s="489">
        <f t="shared" si="139"/>
        <v>0</v>
      </c>
      <c r="R168" s="489">
        <f t="shared" si="140"/>
        <v>0</v>
      </c>
      <c r="S168" s="489">
        <f t="shared" si="141"/>
        <v>0</v>
      </c>
      <c r="T168" s="489">
        <f t="shared" si="142"/>
        <v>0</v>
      </c>
      <c r="U168" s="489">
        <f t="shared" si="143"/>
        <v>0</v>
      </c>
      <c r="V168" s="489">
        <f t="shared" si="144"/>
        <v>0</v>
      </c>
      <c r="W168" s="490"/>
      <c r="X168" s="490"/>
      <c r="Y168" s="490"/>
      <c r="Z168" s="785"/>
      <c r="AA168" s="490"/>
      <c r="AB168" s="491">
        <v>7304.03</v>
      </c>
      <c r="AC168" s="492"/>
      <c r="AD168" s="490"/>
      <c r="AE168" s="490"/>
      <c r="AF168" s="490"/>
      <c r="AG168" s="490"/>
      <c r="AH168" s="490"/>
      <c r="AI168" s="448">
        <v>0</v>
      </c>
      <c r="AJ168" s="490"/>
      <c r="AK168" s="498">
        <v>3079.18</v>
      </c>
      <c r="AL168" s="490"/>
      <c r="AM168" s="490"/>
      <c r="AN168" s="490"/>
      <c r="AO168" s="490"/>
      <c r="AP168" s="490"/>
      <c r="AQ168" s="490"/>
      <c r="AR168" s="490"/>
      <c r="AS168" s="490"/>
      <c r="AT168" s="493"/>
      <c r="AU168" s="494"/>
      <c r="AW168" s="331" t="s">
        <v>450</v>
      </c>
      <c r="AY168" s="339">
        <f t="shared" si="106"/>
        <v>0</v>
      </c>
      <c r="AZ168" s="340" t="str">
        <f t="shared" si="107"/>
        <v>-</v>
      </c>
    </row>
    <row r="169" spans="2:52" s="1" customFormat="1" ht="14.4" x14ac:dyDescent="0.3">
      <c r="B169" s="287" t="s">
        <v>389</v>
      </c>
      <c r="C169" s="358"/>
      <c r="D169" s="446">
        <f>'Forma 2'!$D$164</f>
        <v>0</v>
      </c>
      <c r="E169" s="488">
        <f t="shared" si="127"/>
        <v>0</v>
      </c>
      <c r="F169" s="489">
        <f t="shared" si="128"/>
        <v>0</v>
      </c>
      <c r="G169" s="489">
        <f t="shared" si="129"/>
        <v>0</v>
      </c>
      <c r="H169" s="489">
        <f t="shared" si="130"/>
        <v>0</v>
      </c>
      <c r="I169" s="489">
        <f t="shared" si="131"/>
        <v>0</v>
      </c>
      <c r="J169" s="489">
        <f t="shared" si="132"/>
        <v>0</v>
      </c>
      <c r="K169" s="489">
        <f t="shared" si="133"/>
        <v>0</v>
      </c>
      <c r="L169" s="489">
        <f t="shared" si="134"/>
        <v>0</v>
      </c>
      <c r="M169" s="489">
        <f t="shared" si="135"/>
        <v>0</v>
      </c>
      <c r="N169" s="489">
        <f t="shared" si="136"/>
        <v>0</v>
      </c>
      <c r="O169" s="489">
        <f t="shared" si="137"/>
        <v>0</v>
      </c>
      <c r="P169" s="489">
        <f t="shared" si="138"/>
        <v>0</v>
      </c>
      <c r="Q169" s="489">
        <f t="shared" si="139"/>
        <v>0</v>
      </c>
      <c r="R169" s="489">
        <f t="shared" si="140"/>
        <v>0</v>
      </c>
      <c r="S169" s="489">
        <f t="shared" si="141"/>
        <v>0</v>
      </c>
      <c r="T169" s="489">
        <f t="shared" si="142"/>
        <v>0</v>
      </c>
      <c r="U169" s="489">
        <f t="shared" si="143"/>
        <v>0</v>
      </c>
      <c r="V169" s="489">
        <f t="shared" si="144"/>
        <v>0</v>
      </c>
      <c r="W169" s="490"/>
      <c r="X169" s="490"/>
      <c r="Y169" s="490"/>
      <c r="Z169" s="785"/>
      <c r="AA169" s="490"/>
      <c r="AB169" s="496"/>
      <c r="AC169" s="492"/>
      <c r="AD169" s="490"/>
      <c r="AE169" s="490"/>
      <c r="AF169" s="490"/>
      <c r="AG169" s="490"/>
      <c r="AH169" s="490"/>
      <c r="AI169" s="448">
        <v>0</v>
      </c>
      <c r="AJ169" s="490"/>
      <c r="AK169" s="490"/>
      <c r="AL169" s="490"/>
      <c r="AM169" s="490"/>
      <c r="AN169" s="490"/>
      <c r="AO169" s="490"/>
      <c r="AP169" s="490"/>
      <c r="AQ169" s="490"/>
      <c r="AR169" s="490"/>
      <c r="AS169" s="490"/>
      <c r="AT169" s="493"/>
      <c r="AU169" s="494"/>
      <c r="AW169" s="331" t="s">
        <v>450</v>
      </c>
      <c r="AY169" s="339">
        <f t="shared" si="106"/>
        <v>0</v>
      </c>
      <c r="AZ169" s="340" t="str">
        <f t="shared" si="107"/>
        <v>-</v>
      </c>
    </row>
    <row r="170" spans="2:52" s="1" customFormat="1" ht="14.4" x14ac:dyDescent="0.3">
      <c r="B170" s="271" t="s">
        <v>390</v>
      </c>
      <c r="C170" s="356" t="s">
        <v>391</v>
      </c>
      <c r="D170" s="446">
        <f>'Forma 2'!$D$165</f>
        <v>0</v>
      </c>
      <c r="E170" s="475">
        <f t="shared" ref="E170:AU170" si="145">SUM(E171:E172)</f>
        <v>0</v>
      </c>
      <c r="F170" s="462">
        <f t="shared" si="145"/>
        <v>0</v>
      </c>
      <c r="G170" s="462">
        <f t="shared" si="145"/>
        <v>0</v>
      </c>
      <c r="H170" s="462">
        <f t="shared" si="145"/>
        <v>0</v>
      </c>
      <c r="I170" s="462">
        <f t="shared" si="145"/>
        <v>0</v>
      </c>
      <c r="J170" s="462">
        <f t="shared" si="145"/>
        <v>0</v>
      </c>
      <c r="K170" s="462">
        <f t="shared" si="145"/>
        <v>0</v>
      </c>
      <c r="L170" s="462">
        <f t="shared" si="145"/>
        <v>0</v>
      </c>
      <c r="M170" s="462">
        <f t="shared" si="145"/>
        <v>0</v>
      </c>
      <c r="N170" s="462">
        <f t="shared" si="145"/>
        <v>0</v>
      </c>
      <c r="O170" s="462">
        <f t="shared" si="145"/>
        <v>0</v>
      </c>
      <c r="P170" s="462">
        <f t="shared" si="145"/>
        <v>0</v>
      </c>
      <c r="Q170" s="462">
        <f t="shared" si="145"/>
        <v>0</v>
      </c>
      <c r="R170" s="462">
        <f t="shared" si="145"/>
        <v>0</v>
      </c>
      <c r="S170" s="462">
        <f t="shared" si="145"/>
        <v>0</v>
      </c>
      <c r="T170" s="462">
        <f t="shared" si="145"/>
        <v>0</v>
      </c>
      <c r="U170" s="462">
        <f t="shared" si="145"/>
        <v>0</v>
      </c>
      <c r="V170" s="462">
        <f t="shared" si="145"/>
        <v>0</v>
      </c>
      <c r="W170" s="462">
        <f t="shared" si="145"/>
        <v>0</v>
      </c>
      <c r="X170" s="462">
        <f t="shared" si="145"/>
        <v>0</v>
      </c>
      <c r="Y170" s="462">
        <f t="shared" si="145"/>
        <v>0</v>
      </c>
      <c r="Z170" s="791">
        <f t="shared" si="145"/>
        <v>0</v>
      </c>
      <c r="AA170" s="462">
        <f t="shared" si="145"/>
        <v>0</v>
      </c>
      <c r="AB170" s="466">
        <f t="shared" si="145"/>
        <v>0</v>
      </c>
      <c r="AC170" s="475">
        <f t="shared" si="145"/>
        <v>0</v>
      </c>
      <c r="AD170" s="462">
        <f t="shared" si="145"/>
        <v>0</v>
      </c>
      <c r="AE170" s="462">
        <f t="shared" si="145"/>
        <v>0</v>
      </c>
      <c r="AF170" s="462">
        <f t="shared" si="145"/>
        <v>0</v>
      </c>
      <c r="AG170" s="462">
        <f t="shared" si="145"/>
        <v>0</v>
      </c>
      <c r="AH170" s="462">
        <f t="shared" si="145"/>
        <v>0</v>
      </c>
      <c r="AI170" s="462">
        <f t="shared" si="145"/>
        <v>0</v>
      </c>
      <c r="AJ170" s="462">
        <f t="shared" si="145"/>
        <v>0</v>
      </c>
      <c r="AK170" s="462">
        <f t="shared" si="145"/>
        <v>0</v>
      </c>
      <c r="AL170" s="462">
        <f t="shared" si="145"/>
        <v>0</v>
      </c>
      <c r="AM170" s="462">
        <f t="shared" si="145"/>
        <v>0</v>
      </c>
      <c r="AN170" s="462">
        <f t="shared" si="145"/>
        <v>0</v>
      </c>
      <c r="AO170" s="462">
        <f t="shared" si="145"/>
        <v>0</v>
      </c>
      <c r="AP170" s="462">
        <f t="shared" si="145"/>
        <v>0</v>
      </c>
      <c r="AQ170" s="462">
        <f t="shared" si="145"/>
        <v>0</v>
      </c>
      <c r="AR170" s="462">
        <f t="shared" si="145"/>
        <v>0</v>
      </c>
      <c r="AS170" s="462">
        <f t="shared" si="145"/>
        <v>0</v>
      </c>
      <c r="AT170" s="465">
        <f t="shared" si="145"/>
        <v>0</v>
      </c>
      <c r="AU170" s="466">
        <f t="shared" si="145"/>
        <v>0</v>
      </c>
      <c r="AW170" s="331" t="s">
        <v>450</v>
      </c>
      <c r="AY170" s="339">
        <f t="shared" si="106"/>
        <v>0</v>
      </c>
      <c r="AZ170" s="340" t="str">
        <f t="shared" si="107"/>
        <v>-</v>
      </c>
    </row>
    <row r="171" spans="2:52" s="1" customFormat="1" ht="14.4" x14ac:dyDescent="0.3">
      <c r="B171" s="260" t="s">
        <v>392</v>
      </c>
      <c r="C171" s="358" t="s">
        <v>393</v>
      </c>
      <c r="D171" s="446">
        <f>'Forma 2'!$D$166</f>
        <v>0</v>
      </c>
      <c r="E171" s="447">
        <f t="shared" ref="E171:N172" si="146">SUM(AC171)</f>
        <v>0</v>
      </c>
      <c r="F171" s="448">
        <f t="shared" si="146"/>
        <v>0</v>
      </c>
      <c r="G171" s="448">
        <f t="shared" si="146"/>
        <v>0</v>
      </c>
      <c r="H171" s="448">
        <f t="shared" si="146"/>
        <v>0</v>
      </c>
      <c r="I171" s="448">
        <f t="shared" si="146"/>
        <v>0</v>
      </c>
      <c r="J171" s="448">
        <f t="shared" si="146"/>
        <v>0</v>
      </c>
      <c r="K171" s="448">
        <f t="shared" si="146"/>
        <v>0</v>
      </c>
      <c r="L171" s="448">
        <f t="shared" si="146"/>
        <v>0</v>
      </c>
      <c r="M171" s="448">
        <f t="shared" si="146"/>
        <v>0</v>
      </c>
      <c r="N171" s="448">
        <f t="shared" si="146"/>
        <v>0</v>
      </c>
      <c r="O171" s="448">
        <f t="shared" ref="O171:V172" si="147">SUM(AM171)</f>
        <v>0</v>
      </c>
      <c r="P171" s="448">
        <f t="shared" si="147"/>
        <v>0</v>
      </c>
      <c r="Q171" s="448">
        <f t="shared" si="147"/>
        <v>0</v>
      </c>
      <c r="R171" s="448">
        <f t="shared" si="147"/>
        <v>0</v>
      </c>
      <c r="S171" s="448">
        <f t="shared" si="147"/>
        <v>0</v>
      </c>
      <c r="T171" s="448">
        <f t="shared" si="147"/>
        <v>0</v>
      </c>
      <c r="U171" s="448">
        <f t="shared" si="147"/>
        <v>0</v>
      </c>
      <c r="V171" s="448">
        <f t="shared" si="147"/>
        <v>0</v>
      </c>
      <c r="W171" s="468"/>
      <c r="X171" s="468"/>
      <c r="Y171" s="468"/>
      <c r="Z171" s="783"/>
      <c r="AA171" s="468"/>
      <c r="AB171" s="473"/>
      <c r="AC171" s="474"/>
      <c r="AD171" s="468"/>
      <c r="AE171" s="468"/>
      <c r="AF171" s="468"/>
      <c r="AG171" s="468"/>
      <c r="AH171" s="468"/>
      <c r="AI171" s="448">
        <v>0</v>
      </c>
      <c r="AJ171" s="468"/>
      <c r="AK171" s="468"/>
      <c r="AL171" s="468"/>
      <c r="AM171" s="468"/>
      <c r="AN171" s="468"/>
      <c r="AO171" s="468"/>
      <c r="AP171" s="468"/>
      <c r="AQ171" s="468"/>
      <c r="AR171" s="468"/>
      <c r="AS171" s="468"/>
      <c r="AT171" s="472"/>
      <c r="AU171" s="451"/>
      <c r="AW171" s="331" t="s">
        <v>450</v>
      </c>
      <c r="AY171" s="339">
        <f t="shared" si="106"/>
        <v>0</v>
      </c>
      <c r="AZ171" s="340" t="str">
        <f t="shared" si="107"/>
        <v>-</v>
      </c>
    </row>
    <row r="172" spans="2:52" s="1" customFormat="1" ht="14.4" x14ac:dyDescent="0.3">
      <c r="B172" s="260" t="s">
        <v>394</v>
      </c>
      <c r="C172" s="358" t="s">
        <v>395</v>
      </c>
      <c r="D172" s="446">
        <f>'Forma 2'!$D$167</f>
        <v>0</v>
      </c>
      <c r="E172" s="447">
        <f t="shared" si="146"/>
        <v>0</v>
      </c>
      <c r="F172" s="448">
        <f t="shared" si="146"/>
        <v>0</v>
      </c>
      <c r="G172" s="448">
        <f t="shared" si="146"/>
        <v>0</v>
      </c>
      <c r="H172" s="448">
        <f t="shared" si="146"/>
        <v>0</v>
      </c>
      <c r="I172" s="448">
        <f t="shared" si="146"/>
        <v>0</v>
      </c>
      <c r="J172" s="448">
        <f t="shared" si="146"/>
        <v>0</v>
      </c>
      <c r="K172" s="448">
        <f t="shared" si="146"/>
        <v>0</v>
      </c>
      <c r="L172" s="448">
        <f t="shared" si="146"/>
        <v>0</v>
      </c>
      <c r="M172" s="448">
        <f t="shared" si="146"/>
        <v>0</v>
      </c>
      <c r="N172" s="448">
        <f t="shared" si="146"/>
        <v>0</v>
      </c>
      <c r="O172" s="448">
        <f t="shared" si="147"/>
        <v>0</v>
      </c>
      <c r="P172" s="448">
        <f t="shared" si="147"/>
        <v>0</v>
      </c>
      <c r="Q172" s="448">
        <f t="shared" si="147"/>
        <v>0</v>
      </c>
      <c r="R172" s="448">
        <f t="shared" si="147"/>
        <v>0</v>
      </c>
      <c r="S172" s="448">
        <f t="shared" si="147"/>
        <v>0</v>
      </c>
      <c r="T172" s="448">
        <f t="shared" si="147"/>
        <v>0</v>
      </c>
      <c r="U172" s="448">
        <f t="shared" si="147"/>
        <v>0</v>
      </c>
      <c r="V172" s="448">
        <f t="shared" si="147"/>
        <v>0</v>
      </c>
      <c r="W172" s="468"/>
      <c r="X172" s="468"/>
      <c r="Y172" s="468"/>
      <c r="Z172" s="783"/>
      <c r="AA172" s="468"/>
      <c r="AB172" s="473"/>
      <c r="AC172" s="474"/>
      <c r="AD172" s="468"/>
      <c r="AE172" s="468"/>
      <c r="AF172" s="468"/>
      <c r="AG172" s="468"/>
      <c r="AH172" s="468"/>
      <c r="AI172" s="448">
        <v>0</v>
      </c>
      <c r="AJ172" s="468"/>
      <c r="AK172" s="468"/>
      <c r="AL172" s="468"/>
      <c r="AM172" s="468"/>
      <c r="AN172" s="468"/>
      <c r="AO172" s="468"/>
      <c r="AP172" s="468"/>
      <c r="AQ172" s="468"/>
      <c r="AR172" s="468"/>
      <c r="AS172" s="468"/>
      <c r="AT172" s="472"/>
      <c r="AU172" s="451"/>
      <c r="AW172" s="331" t="s">
        <v>450</v>
      </c>
      <c r="AY172" s="339">
        <f t="shared" si="106"/>
        <v>0</v>
      </c>
      <c r="AZ172" s="340" t="str">
        <f t="shared" si="107"/>
        <v>-</v>
      </c>
    </row>
    <row r="173" spans="2:52" s="1" customFormat="1" ht="14.4" x14ac:dyDescent="0.3">
      <c r="B173" s="271" t="s">
        <v>396</v>
      </c>
      <c r="C173" s="357" t="s">
        <v>397</v>
      </c>
      <c r="D173" s="446">
        <f>'Forma 2'!$D$168</f>
        <v>378899.04</v>
      </c>
      <c r="E173" s="461">
        <f t="shared" ref="E173:AU173" si="148">SUM(E174:E189)</f>
        <v>62462.299999999996</v>
      </c>
      <c r="F173" s="462">
        <f t="shared" si="148"/>
        <v>0</v>
      </c>
      <c r="G173" s="462">
        <f t="shared" si="148"/>
        <v>0</v>
      </c>
      <c r="H173" s="462">
        <f t="shared" si="148"/>
        <v>0</v>
      </c>
      <c r="I173" s="462">
        <f t="shared" si="148"/>
        <v>0</v>
      </c>
      <c r="J173" s="463">
        <f t="shared" si="148"/>
        <v>8689.0299999999988</v>
      </c>
      <c r="K173" s="462">
        <f t="shared" si="148"/>
        <v>0</v>
      </c>
      <c r="L173" s="462">
        <f t="shared" si="148"/>
        <v>0</v>
      </c>
      <c r="M173" s="463">
        <f t="shared" si="148"/>
        <v>2654.14</v>
      </c>
      <c r="N173" s="463">
        <f t="shared" si="148"/>
        <v>1387.76</v>
      </c>
      <c r="O173" s="462">
        <f t="shared" si="148"/>
        <v>0</v>
      </c>
      <c r="P173" s="463">
        <f t="shared" si="148"/>
        <v>99.949999999999989</v>
      </c>
      <c r="Q173" s="462">
        <f t="shared" si="148"/>
        <v>0</v>
      </c>
      <c r="R173" s="462">
        <f t="shared" si="148"/>
        <v>0</v>
      </c>
      <c r="S173" s="463">
        <f t="shared" si="148"/>
        <v>63.78</v>
      </c>
      <c r="T173" s="462">
        <f t="shared" si="148"/>
        <v>0</v>
      </c>
      <c r="U173" s="462">
        <f t="shared" si="148"/>
        <v>0</v>
      </c>
      <c r="V173" s="462">
        <f t="shared" si="148"/>
        <v>0</v>
      </c>
      <c r="W173" s="462">
        <f t="shared" si="148"/>
        <v>0</v>
      </c>
      <c r="X173" s="462">
        <f t="shared" si="148"/>
        <v>0</v>
      </c>
      <c r="Y173" s="462">
        <f t="shared" si="148"/>
        <v>0</v>
      </c>
      <c r="Z173" s="791">
        <f t="shared" si="148"/>
        <v>0</v>
      </c>
      <c r="AA173" s="462">
        <f t="shared" si="148"/>
        <v>0</v>
      </c>
      <c r="AB173" s="464">
        <f t="shared" si="148"/>
        <v>303542.08</v>
      </c>
      <c r="AC173" s="461">
        <f t="shared" si="148"/>
        <v>62462.299999999996</v>
      </c>
      <c r="AD173" s="462">
        <f t="shared" si="148"/>
        <v>0</v>
      </c>
      <c r="AE173" s="462">
        <f t="shared" si="148"/>
        <v>0</v>
      </c>
      <c r="AF173" s="462">
        <f t="shared" si="148"/>
        <v>0</v>
      </c>
      <c r="AG173" s="462">
        <f t="shared" si="148"/>
        <v>0</v>
      </c>
      <c r="AH173" s="463">
        <f t="shared" si="148"/>
        <v>8689.0299999999988</v>
      </c>
      <c r="AI173" s="462">
        <f t="shared" si="148"/>
        <v>0</v>
      </c>
      <c r="AJ173" s="462">
        <f t="shared" si="148"/>
        <v>0</v>
      </c>
      <c r="AK173" s="463">
        <f t="shared" si="148"/>
        <v>2654.14</v>
      </c>
      <c r="AL173" s="463">
        <f t="shared" si="148"/>
        <v>1387.76</v>
      </c>
      <c r="AM173" s="462">
        <f t="shared" si="148"/>
        <v>0</v>
      </c>
      <c r="AN173" s="463">
        <f t="shared" si="148"/>
        <v>99.949999999999989</v>
      </c>
      <c r="AO173" s="462">
        <f t="shared" si="148"/>
        <v>0</v>
      </c>
      <c r="AP173" s="462">
        <f t="shared" si="148"/>
        <v>0</v>
      </c>
      <c r="AQ173" s="463">
        <f t="shared" si="148"/>
        <v>63.78</v>
      </c>
      <c r="AR173" s="462">
        <f t="shared" si="148"/>
        <v>0</v>
      </c>
      <c r="AS173" s="462">
        <f t="shared" si="148"/>
        <v>0</v>
      </c>
      <c r="AT173" s="465">
        <f t="shared" si="148"/>
        <v>0</v>
      </c>
      <c r="AU173" s="466">
        <f t="shared" si="148"/>
        <v>0</v>
      </c>
      <c r="AW173" s="331" t="s">
        <v>450</v>
      </c>
      <c r="AY173" s="339">
        <f t="shared" si="106"/>
        <v>0</v>
      </c>
      <c r="AZ173" s="340" t="str">
        <f t="shared" si="107"/>
        <v>-</v>
      </c>
    </row>
    <row r="174" spans="2:52" s="1" customFormat="1" ht="14.4" x14ac:dyDescent="0.3">
      <c r="B174" s="287" t="s">
        <v>398</v>
      </c>
      <c r="C174" s="355" t="s">
        <v>399</v>
      </c>
      <c r="D174" s="446">
        <f>'Forma 2'!$D$169</f>
        <v>13868.78</v>
      </c>
      <c r="E174" s="459">
        <f t="shared" ref="E174:E189" si="149">SUM(AC174)</f>
        <v>5866.19</v>
      </c>
      <c r="F174" s="479">
        <f t="shared" ref="F174:F189" si="150">SUM(AD174)</f>
        <v>0</v>
      </c>
      <c r="G174" s="479">
        <f t="shared" ref="G174:G189" si="151">SUM(AE174)</f>
        <v>0</v>
      </c>
      <c r="H174" s="479">
        <f t="shared" ref="H174:H189" si="152">SUM(AF174)</f>
        <v>0</v>
      </c>
      <c r="I174" s="479">
        <f t="shared" ref="I174:I189" si="153">SUM(AG174)</f>
        <v>0</v>
      </c>
      <c r="J174" s="467">
        <f t="shared" ref="J174:J189" si="154">SUM(AH174)</f>
        <v>5077.04</v>
      </c>
      <c r="K174" s="479">
        <f t="shared" ref="K174:K189" si="155">SUM(AI174)</f>
        <v>0</v>
      </c>
      <c r="L174" s="479">
        <f t="shared" ref="L174:L189" si="156">SUM(AJ174)</f>
        <v>0</v>
      </c>
      <c r="M174" s="479">
        <f t="shared" ref="M174:M189" si="157">SUM(AK174)</f>
        <v>0</v>
      </c>
      <c r="N174" s="479">
        <f t="shared" ref="N174:N189" si="158">SUM(AL174)</f>
        <v>0</v>
      </c>
      <c r="O174" s="479">
        <f t="shared" ref="O174:O189" si="159">SUM(AM174)</f>
        <v>0</v>
      </c>
      <c r="P174" s="479">
        <f t="shared" ref="P174:P189" si="160">SUM(AN174)</f>
        <v>0</v>
      </c>
      <c r="Q174" s="479">
        <f t="shared" ref="Q174:Q189" si="161">SUM(AO174)</f>
        <v>0</v>
      </c>
      <c r="R174" s="479">
        <f t="shared" ref="R174:R189" si="162">SUM(AP174)</f>
        <v>0</v>
      </c>
      <c r="S174" s="479">
        <f t="shared" ref="S174:S189" si="163">SUM(AQ174)</f>
        <v>0</v>
      </c>
      <c r="T174" s="479">
        <f t="shared" ref="T174:T189" si="164">SUM(AR174)</f>
        <v>0</v>
      </c>
      <c r="U174" s="479">
        <f t="shared" ref="U174:U189" si="165">SUM(AS174)</f>
        <v>0</v>
      </c>
      <c r="V174" s="479">
        <f t="shared" ref="V174:V189" si="166">SUM(AT174)</f>
        <v>0</v>
      </c>
      <c r="W174" s="468"/>
      <c r="X174" s="468"/>
      <c r="Y174" s="468"/>
      <c r="Z174" s="783"/>
      <c r="AA174" s="468"/>
      <c r="AB174" s="470">
        <v>2925.55</v>
      </c>
      <c r="AC174" s="471">
        <v>5866.19</v>
      </c>
      <c r="AD174" s="468"/>
      <c r="AE174" s="468"/>
      <c r="AF174" s="468"/>
      <c r="AG174" s="468"/>
      <c r="AH174" s="469">
        <v>5077.04</v>
      </c>
      <c r="AI174" s="448">
        <v>0</v>
      </c>
      <c r="AJ174" s="468"/>
      <c r="AK174" s="468"/>
      <c r="AL174" s="468"/>
      <c r="AM174" s="468"/>
      <c r="AN174" s="468"/>
      <c r="AO174" s="468"/>
      <c r="AP174" s="468"/>
      <c r="AQ174" s="468"/>
      <c r="AR174" s="468"/>
      <c r="AS174" s="468"/>
      <c r="AT174" s="472"/>
      <c r="AU174" s="451"/>
      <c r="AW174" s="331" t="s">
        <v>450</v>
      </c>
      <c r="AY174" s="339">
        <f t="shared" si="106"/>
        <v>0</v>
      </c>
      <c r="AZ174" s="340" t="str">
        <f t="shared" si="107"/>
        <v>-</v>
      </c>
    </row>
    <row r="175" spans="2:52" s="1" customFormat="1" ht="14.4" x14ac:dyDescent="0.3">
      <c r="B175" s="287" t="s">
        <v>400</v>
      </c>
      <c r="C175" s="355" t="s">
        <v>401</v>
      </c>
      <c r="D175" s="446">
        <f>'Forma 2'!$D$170</f>
        <v>6883.67</v>
      </c>
      <c r="E175" s="499">
        <f t="shared" si="149"/>
        <v>2907.94</v>
      </c>
      <c r="F175" s="489">
        <f t="shared" si="150"/>
        <v>0</v>
      </c>
      <c r="G175" s="489">
        <f t="shared" si="151"/>
        <v>0</v>
      </c>
      <c r="H175" s="489">
        <f t="shared" si="152"/>
        <v>0</v>
      </c>
      <c r="I175" s="489">
        <f t="shared" si="153"/>
        <v>0</v>
      </c>
      <c r="J175" s="495">
        <f t="shared" si="154"/>
        <v>1568.86</v>
      </c>
      <c r="K175" s="489">
        <f t="shared" si="155"/>
        <v>0</v>
      </c>
      <c r="L175" s="489">
        <f t="shared" si="156"/>
        <v>0</v>
      </c>
      <c r="M175" s="495">
        <f t="shared" si="157"/>
        <v>524.1</v>
      </c>
      <c r="N175" s="495">
        <f t="shared" si="158"/>
        <v>744.85</v>
      </c>
      <c r="O175" s="489">
        <f t="shared" si="159"/>
        <v>0</v>
      </c>
      <c r="P175" s="495">
        <f t="shared" si="160"/>
        <v>49.04</v>
      </c>
      <c r="Q175" s="489">
        <f t="shared" si="161"/>
        <v>0</v>
      </c>
      <c r="R175" s="489">
        <f t="shared" si="162"/>
        <v>0</v>
      </c>
      <c r="S175" s="495">
        <f t="shared" si="163"/>
        <v>19.64</v>
      </c>
      <c r="T175" s="489">
        <f t="shared" si="164"/>
        <v>0</v>
      </c>
      <c r="U175" s="489">
        <f t="shared" si="165"/>
        <v>0</v>
      </c>
      <c r="V175" s="489">
        <f t="shared" si="166"/>
        <v>0</v>
      </c>
      <c r="W175" s="490"/>
      <c r="X175" s="490"/>
      <c r="Y175" s="490"/>
      <c r="Z175" s="785"/>
      <c r="AA175" s="490"/>
      <c r="AB175" s="491">
        <v>1069.24</v>
      </c>
      <c r="AC175" s="501">
        <v>2907.94</v>
      </c>
      <c r="AD175" s="490"/>
      <c r="AE175" s="490"/>
      <c r="AF175" s="490"/>
      <c r="AG175" s="490"/>
      <c r="AH175" s="498">
        <v>1568.86</v>
      </c>
      <c r="AI175" s="448">
        <v>0</v>
      </c>
      <c r="AJ175" s="490"/>
      <c r="AK175" s="498">
        <v>524.1</v>
      </c>
      <c r="AL175" s="498">
        <v>744.85</v>
      </c>
      <c r="AM175" s="490"/>
      <c r="AN175" s="498">
        <v>49.04</v>
      </c>
      <c r="AO175" s="490"/>
      <c r="AP175" s="490"/>
      <c r="AQ175" s="498">
        <v>19.64</v>
      </c>
      <c r="AR175" s="490"/>
      <c r="AS175" s="490"/>
      <c r="AT175" s="493"/>
      <c r="AU175" s="494"/>
      <c r="AW175" s="331" t="s">
        <v>450</v>
      </c>
      <c r="AY175" s="339">
        <f t="shared" si="106"/>
        <v>0</v>
      </c>
      <c r="AZ175" s="340" t="str">
        <f t="shared" si="107"/>
        <v>-</v>
      </c>
    </row>
    <row r="176" spans="2:52" s="1" customFormat="1" ht="14.4" x14ac:dyDescent="0.3">
      <c r="B176" s="287" t="s">
        <v>402</v>
      </c>
      <c r="C176" s="355" t="s">
        <v>403</v>
      </c>
      <c r="D176" s="446">
        <f>'Forma 2'!$D$171</f>
        <v>0</v>
      </c>
      <c r="E176" s="488">
        <f t="shared" si="149"/>
        <v>0</v>
      </c>
      <c r="F176" s="489">
        <f t="shared" si="150"/>
        <v>0</v>
      </c>
      <c r="G176" s="489">
        <f t="shared" si="151"/>
        <v>0</v>
      </c>
      <c r="H176" s="489">
        <f t="shared" si="152"/>
        <v>0</v>
      </c>
      <c r="I176" s="489">
        <f t="shared" si="153"/>
        <v>0</v>
      </c>
      <c r="J176" s="489">
        <f t="shared" si="154"/>
        <v>0</v>
      </c>
      <c r="K176" s="489">
        <f t="shared" si="155"/>
        <v>0</v>
      </c>
      <c r="L176" s="489">
        <f t="shared" si="156"/>
        <v>0</v>
      </c>
      <c r="M176" s="489">
        <f t="shared" si="157"/>
        <v>0</v>
      </c>
      <c r="N176" s="489">
        <f t="shared" si="158"/>
        <v>0</v>
      </c>
      <c r="O176" s="489">
        <f t="shared" si="159"/>
        <v>0</v>
      </c>
      <c r="P176" s="489">
        <f t="shared" si="160"/>
        <v>0</v>
      </c>
      <c r="Q176" s="489">
        <f t="shared" si="161"/>
        <v>0</v>
      </c>
      <c r="R176" s="489">
        <f t="shared" si="162"/>
        <v>0</v>
      </c>
      <c r="S176" s="489">
        <f t="shared" si="163"/>
        <v>0</v>
      </c>
      <c r="T176" s="489">
        <f t="shared" si="164"/>
        <v>0</v>
      </c>
      <c r="U176" s="489">
        <f t="shared" si="165"/>
        <v>0</v>
      </c>
      <c r="V176" s="489">
        <f t="shared" si="166"/>
        <v>0</v>
      </c>
      <c r="W176" s="490"/>
      <c r="X176" s="490"/>
      <c r="Y176" s="490"/>
      <c r="Z176" s="785"/>
      <c r="AA176" s="490"/>
      <c r="AB176" s="496"/>
      <c r="AC176" s="492"/>
      <c r="AD176" s="490"/>
      <c r="AE176" s="490"/>
      <c r="AF176" s="490"/>
      <c r="AG176" s="490"/>
      <c r="AH176" s="490"/>
      <c r="AI176" s="448">
        <v>0</v>
      </c>
      <c r="AJ176" s="490"/>
      <c r="AK176" s="490"/>
      <c r="AL176" s="490"/>
      <c r="AM176" s="490"/>
      <c r="AN176" s="490"/>
      <c r="AO176" s="490"/>
      <c r="AP176" s="490"/>
      <c r="AQ176" s="490"/>
      <c r="AR176" s="490"/>
      <c r="AS176" s="490"/>
      <c r="AT176" s="493"/>
      <c r="AU176" s="494"/>
      <c r="AW176" s="331" t="s">
        <v>450</v>
      </c>
      <c r="AY176" s="339">
        <f t="shared" si="106"/>
        <v>0</v>
      </c>
      <c r="AZ176" s="340" t="str">
        <f t="shared" si="107"/>
        <v>-</v>
      </c>
    </row>
    <row r="177" spans="2:52" s="1" customFormat="1" ht="14.4" x14ac:dyDescent="0.3">
      <c r="B177" s="287" t="s">
        <v>404</v>
      </c>
      <c r="C177" s="355" t="s">
        <v>405</v>
      </c>
      <c r="D177" s="446">
        <f>'Forma 2'!$D$172</f>
        <v>0</v>
      </c>
      <c r="E177" s="488">
        <f t="shared" si="149"/>
        <v>0</v>
      </c>
      <c r="F177" s="489">
        <f t="shared" si="150"/>
        <v>0</v>
      </c>
      <c r="G177" s="489">
        <f t="shared" si="151"/>
        <v>0</v>
      </c>
      <c r="H177" s="489">
        <f t="shared" si="152"/>
        <v>0</v>
      </c>
      <c r="I177" s="489">
        <f t="shared" si="153"/>
        <v>0</v>
      </c>
      <c r="J177" s="489">
        <f t="shared" si="154"/>
        <v>0</v>
      </c>
      <c r="K177" s="489">
        <f t="shared" si="155"/>
        <v>0</v>
      </c>
      <c r="L177" s="489">
        <f t="shared" si="156"/>
        <v>0</v>
      </c>
      <c r="M177" s="489">
        <f t="shared" si="157"/>
        <v>0</v>
      </c>
      <c r="N177" s="489">
        <f t="shared" si="158"/>
        <v>0</v>
      </c>
      <c r="O177" s="489">
        <f t="shared" si="159"/>
        <v>0</v>
      </c>
      <c r="P177" s="489">
        <f t="shared" si="160"/>
        <v>0</v>
      </c>
      <c r="Q177" s="489">
        <f t="shared" si="161"/>
        <v>0</v>
      </c>
      <c r="R177" s="489">
        <f t="shared" si="162"/>
        <v>0</v>
      </c>
      <c r="S177" s="489">
        <f t="shared" si="163"/>
        <v>0</v>
      </c>
      <c r="T177" s="489">
        <f t="shared" si="164"/>
        <v>0</v>
      </c>
      <c r="U177" s="489">
        <f t="shared" si="165"/>
        <v>0</v>
      </c>
      <c r="V177" s="489">
        <f t="shared" si="166"/>
        <v>0</v>
      </c>
      <c r="W177" s="490"/>
      <c r="X177" s="490"/>
      <c r="Y177" s="490"/>
      <c r="Z177" s="785"/>
      <c r="AA177" s="490"/>
      <c r="AB177" s="496"/>
      <c r="AC177" s="492"/>
      <c r="AD177" s="490"/>
      <c r="AE177" s="490"/>
      <c r="AF177" s="490"/>
      <c r="AG177" s="490"/>
      <c r="AH177" s="490"/>
      <c r="AI177" s="448">
        <v>0</v>
      </c>
      <c r="AJ177" s="490"/>
      <c r="AK177" s="490"/>
      <c r="AL177" s="490"/>
      <c r="AM177" s="490"/>
      <c r="AN177" s="490"/>
      <c r="AO177" s="490"/>
      <c r="AP177" s="490"/>
      <c r="AQ177" s="490"/>
      <c r="AR177" s="490"/>
      <c r="AS177" s="490"/>
      <c r="AT177" s="493"/>
      <c r="AU177" s="494"/>
      <c r="AW177" s="331"/>
      <c r="AY177" s="339">
        <f t="shared" si="106"/>
        <v>0</v>
      </c>
      <c r="AZ177" s="340" t="str">
        <f t="shared" si="107"/>
        <v>-</v>
      </c>
    </row>
    <row r="178" spans="2:52" s="1" customFormat="1" ht="14.4" x14ac:dyDescent="0.3">
      <c r="B178" s="287" t="s">
        <v>406</v>
      </c>
      <c r="C178" s="355" t="s">
        <v>407</v>
      </c>
      <c r="D178" s="446">
        <f>'Forma 2'!$D$173</f>
        <v>0</v>
      </c>
      <c r="E178" s="488">
        <f t="shared" si="149"/>
        <v>0</v>
      </c>
      <c r="F178" s="489">
        <f t="shared" si="150"/>
        <v>0</v>
      </c>
      <c r="G178" s="489">
        <f t="shared" si="151"/>
        <v>0</v>
      </c>
      <c r="H178" s="489">
        <f t="shared" si="152"/>
        <v>0</v>
      </c>
      <c r="I178" s="489">
        <f t="shared" si="153"/>
        <v>0</v>
      </c>
      <c r="J178" s="489">
        <f t="shared" si="154"/>
        <v>0</v>
      </c>
      <c r="K178" s="489">
        <f t="shared" si="155"/>
        <v>0</v>
      </c>
      <c r="L178" s="489">
        <f t="shared" si="156"/>
        <v>0</v>
      </c>
      <c r="M178" s="489">
        <f t="shared" si="157"/>
        <v>0</v>
      </c>
      <c r="N178" s="489">
        <f t="shared" si="158"/>
        <v>0</v>
      </c>
      <c r="O178" s="489">
        <f t="shared" si="159"/>
        <v>0</v>
      </c>
      <c r="P178" s="489">
        <f t="shared" si="160"/>
        <v>0</v>
      </c>
      <c r="Q178" s="489">
        <f t="shared" si="161"/>
        <v>0</v>
      </c>
      <c r="R178" s="489">
        <f t="shared" si="162"/>
        <v>0</v>
      </c>
      <c r="S178" s="489">
        <f t="shared" si="163"/>
        <v>0</v>
      </c>
      <c r="T178" s="489">
        <f t="shared" si="164"/>
        <v>0</v>
      </c>
      <c r="U178" s="489">
        <f t="shared" si="165"/>
        <v>0</v>
      </c>
      <c r="V178" s="489">
        <f t="shared" si="166"/>
        <v>0</v>
      </c>
      <c r="W178" s="490"/>
      <c r="X178" s="490"/>
      <c r="Y178" s="490"/>
      <c r="Z178" s="785"/>
      <c r="AA178" s="490"/>
      <c r="AB178" s="496"/>
      <c r="AC178" s="492"/>
      <c r="AD178" s="490"/>
      <c r="AE178" s="490"/>
      <c r="AF178" s="490"/>
      <c r="AG178" s="490"/>
      <c r="AH178" s="490"/>
      <c r="AI178" s="448">
        <v>0</v>
      </c>
      <c r="AJ178" s="490"/>
      <c r="AK178" s="490"/>
      <c r="AL178" s="490"/>
      <c r="AM178" s="490"/>
      <c r="AN178" s="490"/>
      <c r="AO178" s="490"/>
      <c r="AP178" s="490"/>
      <c r="AQ178" s="490"/>
      <c r="AR178" s="490"/>
      <c r="AS178" s="490"/>
      <c r="AT178" s="493"/>
      <c r="AU178" s="494"/>
      <c r="AW178" s="331" t="s">
        <v>450</v>
      </c>
      <c r="AY178" s="339">
        <f t="shared" ref="AY178:AY190" si="167">D178-SUM(E178:AB178)</f>
        <v>0</v>
      </c>
      <c r="AZ178" s="340" t="str">
        <f t="shared" ref="AZ178:AZ190" si="168">IF(AY178&gt;0.5,"Prašome paskirstyti likusias sąnaudas",IF(AY178&lt;-0.5,"Paskirstėte daugiau sąnaudų negu yra priskirta šiam pogrupiui","-"))</f>
        <v>-</v>
      </c>
    </row>
    <row r="179" spans="2:52" s="1" customFormat="1" ht="14.4" x14ac:dyDescent="0.3">
      <c r="B179" s="287" t="s">
        <v>408</v>
      </c>
      <c r="C179" s="355" t="s">
        <v>409</v>
      </c>
      <c r="D179" s="446">
        <f>'Forma 2'!$D$174</f>
        <v>2625.18</v>
      </c>
      <c r="E179" s="488">
        <f t="shared" si="149"/>
        <v>0</v>
      </c>
      <c r="F179" s="489">
        <f t="shared" si="150"/>
        <v>0</v>
      </c>
      <c r="G179" s="489">
        <f t="shared" si="151"/>
        <v>0</v>
      </c>
      <c r="H179" s="489">
        <f t="shared" si="152"/>
        <v>0</v>
      </c>
      <c r="I179" s="489">
        <f t="shared" si="153"/>
        <v>0</v>
      </c>
      <c r="J179" s="489">
        <f t="shared" si="154"/>
        <v>0</v>
      </c>
      <c r="K179" s="489">
        <f t="shared" si="155"/>
        <v>0</v>
      </c>
      <c r="L179" s="489">
        <f t="shared" si="156"/>
        <v>0</v>
      </c>
      <c r="M179" s="495">
        <f t="shared" si="157"/>
        <v>2106.67</v>
      </c>
      <c r="N179" s="489">
        <f t="shared" si="158"/>
        <v>0</v>
      </c>
      <c r="O179" s="489">
        <f t="shared" si="159"/>
        <v>0</v>
      </c>
      <c r="P179" s="489">
        <f t="shared" si="160"/>
        <v>0</v>
      </c>
      <c r="Q179" s="489">
        <f t="shared" si="161"/>
        <v>0</v>
      </c>
      <c r="R179" s="489">
        <f t="shared" si="162"/>
        <v>0</v>
      </c>
      <c r="S179" s="489">
        <f t="shared" si="163"/>
        <v>0</v>
      </c>
      <c r="T179" s="489">
        <f t="shared" si="164"/>
        <v>0</v>
      </c>
      <c r="U179" s="489">
        <f t="shared" si="165"/>
        <v>0</v>
      </c>
      <c r="V179" s="489">
        <f t="shared" si="166"/>
        <v>0</v>
      </c>
      <c r="W179" s="490"/>
      <c r="X179" s="490"/>
      <c r="Y179" s="490"/>
      <c r="Z179" s="785"/>
      <c r="AA179" s="490"/>
      <c r="AB179" s="491">
        <v>518.51</v>
      </c>
      <c r="AC179" s="492"/>
      <c r="AD179" s="490"/>
      <c r="AE179" s="490"/>
      <c r="AF179" s="490"/>
      <c r="AG179" s="490"/>
      <c r="AH179" s="490"/>
      <c r="AI179" s="448">
        <v>0</v>
      </c>
      <c r="AJ179" s="490"/>
      <c r="AK179" s="498">
        <v>2106.67</v>
      </c>
      <c r="AL179" s="490"/>
      <c r="AM179" s="490"/>
      <c r="AN179" s="490"/>
      <c r="AO179" s="490"/>
      <c r="AP179" s="490"/>
      <c r="AQ179" s="490"/>
      <c r="AR179" s="490"/>
      <c r="AS179" s="490"/>
      <c r="AT179" s="493"/>
      <c r="AU179" s="494"/>
      <c r="AW179" s="331" t="s">
        <v>450</v>
      </c>
      <c r="AY179" s="339">
        <f t="shared" si="167"/>
        <v>0</v>
      </c>
      <c r="AZ179" s="340" t="str">
        <f t="shared" si="168"/>
        <v>-</v>
      </c>
    </row>
    <row r="180" spans="2:52" s="1" customFormat="1" ht="14.4" x14ac:dyDescent="0.3">
      <c r="B180" s="287" t="s">
        <v>410</v>
      </c>
      <c r="C180" s="355" t="s">
        <v>411</v>
      </c>
      <c r="D180" s="446">
        <f>'Forma 2'!$D$175</f>
        <v>0</v>
      </c>
      <c r="E180" s="488">
        <f t="shared" si="149"/>
        <v>0</v>
      </c>
      <c r="F180" s="489">
        <f t="shared" si="150"/>
        <v>0</v>
      </c>
      <c r="G180" s="489">
        <f t="shared" si="151"/>
        <v>0</v>
      </c>
      <c r="H180" s="489">
        <f t="shared" si="152"/>
        <v>0</v>
      </c>
      <c r="I180" s="489">
        <f t="shared" si="153"/>
        <v>0</v>
      </c>
      <c r="J180" s="489">
        <f t="shared" si="154"/>
        <v>0</v>
      </c>
      <c r="K180" s="489">
        <f t="shared" si="155"/>
        <v>0</v>
      </c>
      <c r="L180" s="489">
        <f t="shared" si="156"/>
        <v>0</v>
      </c>
      <c r="M180" s="489">
        <f t="shared" si="157"/>
        <v>0</v>
      </c>
      <c r="N180" s="489">
        <f t="shared" si="158"/>
        <v>0</v>
      </c>
      <c r="O180" s="489">
        <f t="shared" si="159"/>
        <v>0</v>
      </c>
      <c r="P180" s="489">
        <f t="shared" si="160"/>
        <v>0</v>
      </c>
      <c r="Q180" s="489">
        <f t="shared" si="161"/>
        <v>0</v>
      </c>
      <c r="R180" s="489">
        <f t="shared" si="162"/>
        <v>0</v>
      </c>
      <c r="S180" s="489">
        <f t="shared" si="163"/>
        <v>0</v>
      </c>
      <c r="T180" s="489">
        <f t="shared" si="164"/>
        <v>0</v>
      </c>
      <c r="U180" s="489">
        <f t="shared" si="165"/>
        <v>0</v>
      </c>
      <c r="V180" s="489">
        <f t="shared" si="166"/>
        <v>0</v>
      </c>
      <c r="W180" s="490"/>
      <c r="X180" s="490"/>
      <c r="Y180" s="490"/>
      <c r="Z180" s="785"/>
      <c r="AA180" s="490"/>
      <c r="AB180" s="496"/>
      <c r="AC180" s="492"/>
      <c r="AD180" s="490"/>
      <c r="AE180" s="490"/>
      <c r="AF180" s="490"/>
      <c r="AG180" s="490"/>
      <c r="AH180" s="490"/>
      <c r="AI180" s="448">
        <v>0</v>
      </c>
      <c r="AJ180" s="490"/>
      <c r="AK180" s="490"/>
      <c r="AL180" s="490"/>
      <c r="AM180" s="490"/>
      <c r="AN180" s="490"/>
      <c r="AO180" s="490"/>
      <c r="AP180" s="490"/>
      <c r="AQ180" s="490"/>
      <c r="AR180" s="490"/>
      <c r="AS180" s="490"/>
      <c r="AT180" s="493"/>
      <c r="AU180" s="494"/>
      <c r="AW180" s="331" t="s">
        <v>450</v>
      </c>
      <c r="AY180" s="339">
        <f t="shared" si="167"/>
        <v>0</v>
      </c>
      <c r="AZ180" s="340" t="str">
        <f t="shared" si="168"/>
        <v>-</v>
      </c>
    </row>
    <row r="181" spans="2:52" s="1" customFormat="1" ht="14.4" x14ac:dyDescent="0.3">
      <c r="B181" s="287" t="s">
        <v>412</v>
      </c>
      <c r="C181" s="355" t="s">
        <v>413</v>
      </c>
      <c r="D181" s="446">
        <f>'Forma 2'!$D$176</f>
        <v>0</v>
      </c>
      <c r="E181" s="488">
        <f t="shared" si="149"/>
        <v>0</v>
      </c>
      <c r="F181" s="489">
        <f t="shared" si="150"/>
        <v>0</v>
      </c>
      <c r="G181" s="489">
        <f t="shared" si="151"/>
        <v>0</v>
      </c>
      <c r="H181" s="489">
        <f t="shared" si="152"/>
        <v>0</v>
      </c>
      <c r="I181" s="489">
        <f t="shared" si="153"/>
        <v>0</v>
      </c>
      <c r="J181" s="489">
        <f t="shared" si="154"/>
        <v>0</v>
      </c>
      <c r="K181" s="489">
        <f t="shared" si="155"/>
        <v>0</v>
      </c>
      <c r="L181" s="489">
        <f t="shared" si="156"/>
        <v>0</v>
      </c>
      <c r="M181" s="489">
        <f t="shared" si="157"/>
        <v>0</v>
      </c>
      <c r="N181" s="489">
        <f t="shared" si="158"/>
        <v>0</v>
      </c>
      <c r="O181" s="489">
        <f t="shared" si="159"/>
        <v>0</v>
      </c>
      <c r="P181" s="489">
        <f t="shared" si="160"/>
        <v>0</v>
      </c>
      <c r="Q181" s="489">
        <f t="shared" si="161"/>
        <v>0</v>
      </c>
      <c r="R181" s="489">
        <f t="shared" si="162"/>
        <v>0</v>
      </c>
      <c r="S181" s="489">
        <f t="shared" si="163"/>
        <v>0</v>
      </c>
      <c r="T181" s="489">
        <f t="shared" si="164"/>
        <v>0</v>
      </c>
      <c r="U181" s="489">
        <f t="shared" si="165"/>
        <v>0</v>
      </c>
      <c r="V181" s="489">
        <f t="shared" si="166"/>
        <v>0</v>
      </c>
      <c r="W181" s="502"/>
      <c r="X181" s="502"/>
      <c r="Y181" s="502"/>
      <c r="Z181" s="787"/>
      <c r="AA181" s="502"/>
      <c r="AB181" s="494"/>
      <c r="AC181" s="503"/>
      <c r="AD181" s="502"/>
      <c r="AE181" s="502"/>
      <c r="AF181" s="502"/>
      <c r="AG181" s="502"/>
      <c r="AH181" s="502"/>
      <c r="AI181" s="448">
        <v>0</v>
      </c>
      <c r="AJ181" s="502"/>
      <c r="AK181" s="502"/>
      <c r="AL181" s="502"/>
      <c r="AM181" s="502"/>
      <c r="AN181" s="502"/>
      <c r="AO181" s="502"/>
      <c r="AP181" s="502"/>
      <c r="AQ181" s="502"/>
      <c r="AR181" s="502"/>
      <c r="AS181" s="502"/>
      <c r="AT181" s="504"/>
      <c r="AU181" s="494"/>
      <c r="AW181" s="331" t="s">
        <v>450</v>
      </c>
      <c r="AY181" s="339">
        <f t="shared" si="167"/>
        <v>0</v>
      </c>
      <c r="AZ181" s="340" t="str">
        <f t="shared" si="168"/>
        <v>-</v>
      </c>
    </row>
    <row r="182" spans="2:52" s="1" customFormat="1" ht="14.4" x14ac:dyDescent="0.3">
      <c r="B182" s="287" t="s">
        <v>414</v>
      </c>
      <c r="C182" s="355" t="s">
        <v>415</v>
      </c>
      <c r="D182" s="446">
        <f>'Forma 2'!$D$177</f>
        <v>0</v>
      </c>
      <c r="E182" s="488">
        <f t="shared" si="149"/>
        <v>0</v>
      </c>
      <c r="F182" s="489">
        <f t="shared" si="150"/>
        <v>0</v>
      </c>
      <c r="G182" s="489">
        <f t="shared" si="151"/>
        <v>0</v>
      </c>
      <c r="H182" s="489">
        <f t="shared" si="152"/>
        <v>0</v>
      </c>
      <c r="I182" s="489">
        <f t="shared" si="153"/>
        <v>0</v>
      </c>
      <c r="J182" s="489">
        <f t="shared" si="154"/>
        <v>0</v>
      </c>
      <c r="K182" s="489">
        <f t="shared" si="155"/>
        <v>0</v>
      </c>
      <c r="L182" s="489">
        <f t="shared" si="156"/>
        <v>0</v>
      </c>
      <c r="M182" s="489">
        <f t="shared" si="157"/>
        <v>0</v>
      </c>
      <c r="N182" s="489">
        <f t="shared" si="158"/>
        <v>0</v>
      </c>
      <c r="O182" s="489">
        <f t="shared" si="159"/>
        <v>0</v>
      </c>
      <c r="P182" s="489">
        <f t="shared" si="160"/>
        <v>0</v>
      </c>
      <c r="Q182" s="489">
        <f t="shared" si="161"/>
        <v>0</v>
      </c>
      <c r="R182" s="489">
        <f t="shared" si="162"/>
        <v>0</v>
      </c>
      <c r="S182" s="489">
        <f t="shared" si="163"/>
        <v>0</v>
      </c>
      <c r="T182" s="489">
        <f t="shared" si="164"/>
        <v>0</v>
      </c>
      <c r="U182" s="489">
        <f t="shared" si="165"/>
        <v>0</v>
      </c>
      <c r="V182" s="489">
        <f t="shared" si="166"/>
        <v>0</v>
      </c>
      <c r="W182" s="502"/>
      <c r="X182" s="502"/>
      <c r="Y182" s="502"/>
      <c r="Z182" s="787"/>
      <c r="AA182" s="502"/>
      <c r="AB182" s="494"/>
      <c r="AC182" s="503"/>
      <c r="AD182" s="502"/>
      <c r="AE182" s="502"/>
      <c r="AF182" s="502"/>
      <c r="AG182" s="502"/>
      <c r="AH182" s="502"/>
      <c r="AI182" s="448">
        <v>0</v>
      </c>
      <c r="AJ182" s="502"/>
      <c r="AK182" s="502"/>
      <c r="AL182" s="502"/>
      <c r="AM182" s="502"/>
      <c r="AN182" s="502"/>
      <c r="AO182" s="502"/>
      <c r="AP182" s="502"/>
      <c r="AQ182" s="502"/>
      <c r="AR182" s="502"/>
      <c r="AS182" s="502"/>
      <c r="AT182" s="504"/>
      <c r="AU182" s="494"/>
      <c r="AW182" s="331"/>
      <c r="AY182" s="339">
        <f t="shared" si="167"/>
        <v>0</v>
      </c>
      <c r="AZ182" s="340" t="str">
        <f t="shared" si="168"/>
        <v>-</v>
      </c>
    </row>
    <row r="183" spans="2:52" s="1" customFormat="1" ht="14.4" x14ac:dyDescent="0.3">
      <c r="B183" s="287" t="s">
        <v>416</v>
      </c>
      <c r="C183" s="358" t="s">
        <v>417</v>
      </c>
      <c r="D183" s="446">
        <f>'Forma 2'!$D$178</f>
        <v>0</v>
      </c>
      <c r="E183" s="488">
        <f t="shared" si="149"/>
        <v>0</v>
      </c>
      <c r="F183" s="489">
        <f t="shared" si="150"/>
        <v>0</v>
      </c>
      <c r="G183" s="489">
        <f t="shared" si="151"/>
        <v>0</v>
      </c>
      <c r="H183" s="489">
        <f t="shared" si="152"/>
        <v>0</v>
      </c>
      <c r="I183" s="489">
        <f t="shared" si="153"/>
        <v>0</v>
      </c>
      <c r="J183" s="489">
        <f t="shared" si="154"/>
        <v>0</v>
      </c>
      <c r="K183" s="489">
        <f t="shared" si="155"/>
        <v>0</v>
      </c>
      <c r="L183" s="489">
        <f t="shared" si="156"/>
        <v>0</v>
      </c>
      <c r="M183" s="489">
        <f t="shared" si="157"/>
        <v>0</v>
      </c>
      <c r="N183" s="489">
        <f t="shared" si="158"/>
        <v>0</v>
      </c>
      <c r="O183" s="489">
        <f t="shared" si="159"/>
        <v>0</v>
      </c>
      <c r="P183" s="489">
        <f t="shared" si="160"/>
        <v>0</v>
      </c>
      <c r="Q183" s="489">
        <f t="shared" si="161"/>
        <v>0</v>
      </c>
      <c r="R183" s="489">
        <f t="shared" si="162"/>
        <v>0</v>
      </c>
      <c r="S183" s="489">
        <f t="shared" si="163"/>
        <v>0</v>
      </c>
      <c r="T183" s="489">
        <f t="shared" si="164"/>
        <v>0</v>
      </c>
      <c r="U183" s="489">
        <f t="shared" si="165"/>
        <v>0</v>
      </c>
      <c r="V183" s="489">
        <f t="shared" si="166"/>
        <v>0</v>
      </c>
      <c r="W183" s="502"/>
      <c r="X183" s="502"/>
      <c r="Y183" s="502"/>
      <c r="Z183" s="787"/>
      <c r="AA183" s="502"/>
      <c r="AB183" s="494"/>
      <c r="AC183" s="503"/>
      <c r="AD183" s="502"/>
      <c r="AE183" s="502"/>
      <c r="AF183" s="502"/>
      <c r="AG183" s="502"/>
      <c r="AH183" s="502"/>
      <c r="AI183" s="448">
        <v>0</v>
      </c>
      <c r="AJ183" s="502"/>
      <c r="AK183" s="502"/>
      <c r="AL183" s="502"/>
      <c r="AM183" s="502"/>
      <c r="AN183" s="502"/>
      <c r="AO183" s="502"/>
      <c r="AP183" s="502"/>
      <c r="AQ183" s="502"/>
      <c r="AR183" s="502"/>
      <c r="AS183" s="502"/>
      <c r="AT183" s="504"/>
      <c r="AU183" s="494"/>
      <c r="AW183" s="331" t="s">
        <v>450</v>
      </c>
      <c r="AY183" s="339">
        <f t="shared" si="167"/>
        <v>0</v>
      </c>
      <c r="AZ183" s="340" t="str">
        <f t="shared" si="168"/>
        <v>-</v>
      </c>
    </row>
    <row r="184" spans="2:52" s="1" customFormat="1" ht="14.4" x14ac:dyDescent="0.3">
      <c r="B184" s="305" t="s">
        <v>418</v>
      </c>
      <c r="C184" s="358" t="s">
        <v>419</v>
      </c>
      <c r="D184" s="446">
        <f>'Forma 2'!$D$179</f>
        <v>0</v>
      </c>
      <c r="E184" s="488">
        <f t="shared" si="149"/>
        <v>0</v>
      </c>
      <c r="F184" s="489">
        <f t="shared" si="150"/>
        <v>0</v>
      </c>
      <c r="G184" s="489">
        <f t="shared" si="151"/>
        <v>0</v>
      </c>
      <c r="H184" s="489">
        <f t="shared" si="152"/>
        <v>0</v>
      </c>
      <c r="I184" s="489">
        <f t="shared" si="153"/>
        <v>0</v>
      </c>
      <c r="J184" s="489">
        <f t="shared" si="154"/>
        <v>0</v>
      </c>
      <c r="K184" s="489">
        <f t="shared" si="155"/>
        <v>0</v>
      </c>
      <c r="L184" s="489">
        <f t="shared" si="156"/>
        <v>0</v>
      </c>
      <c r="M184" s="489">
        <f t="shared" si="157"/>
        <v>0</v>
      </c>
      <c r="N184" s="489">
        <f t="shared" si="158"/>
        <v>0</v>
      </c>
      <c r="O184" s="489">
        <f t="shared" si="159"/>
        <v>0</v>
      </c>
      <c r="P184" s="489">
        <f t="shared" si="160"/>
        <v>0</v>
      </c>
      <c r="Q184" s="489">
        <f t="shared" si="161"/>
        <v>0</v>
      </c>
      <c r="R184" s="489">
        <f t="shared" si="162"/>
        <v>0</v>
      </c>
      <c r="S184" s="489">
        <f t="shared" si="163"/>
        <v>0</v>
      </c>
      <c r="T184" s="489">
        <f t="shared" si="164"/>
        <v>0</v>
      </c>
      <c r="U184" s="489">
        <f t="shared" si="165"/>
        <v>0</v>
      </c>
      <c r="V184" s="489">
        <f t="shared" si="166"/>
        <v>0</v>
      </c>
      <c r="W184" s="502"/>
      <c r="X184" s="502"/>
      <c r="Y184" s="502"/>
      <c r="Z184" s="787"/>
      <c r="AA184" s="502"/>
      <c r="AB184" s="494"/>
      <c r="AC184" s="503"/>
      <c r="AD184" s="502"/>
      <c r="AE184" s="502"/>
      <c r="AF184" s="502"/>
      <c r="AG184" s="502"/>
      <c r="AH184" s="502"/>
      <c r="AI184" s="448">
        <v>0</v>
      </c>
      <c r="AJ184" s="502"/>
      <c r="AK184" s="502"/>
      <c r="AL184" s="502"/>
      <c r="AM184" s="502"/>
      <c r="AN184" s="502"/>
      <c r="AO184" s="502"/>
      <c r="AP184" s="502"/>
      <c r="AQ184" s="502"/>
      <c r="AR184" s="502"/>
      <c r="AS184" s="502"/>
      <c r="AT184" s="504"/>
      <c r="AU184" s="494"/>
      <c r="AW184" s="331"/>
      <c r="AY184" s="339">
        <f t="shared" si="167"/>
        <v>0</v>
      </c>
      <c r="AZ184" s="340" t="str">
        <f t="shared" si="168"/>
        <v>-</v>
      </c>
    </row>
    <row r="185" spans="2:52" s="1" customFormat="1" ht="14.4" x14ac:dyDescent="0.3">
      <c r="B185" s="305" t="s">
        <v>420</v>
      </c>
      <c r="C185" s="358" t="s">
        <v>421</v>
      </c>
      <c r="D185" s="446">
        <f>'Forma 2'!$D$180</f>
        <v>0</v>
      </c>
      <c r="E185" s="488">
        <f t="shared" si="149"/>
        <v>0</v>
      </c>
      <c r="F185" s="489">
        <f t="shared" si="150"/>
        <v>0</v>
      </c>
      <c r="G185" s="489">
        <f t="shared" si="151"/>
        <v>0</v>
      </c>
      <c r="H185" s="489">
        <f t="shared" si="152"/>
        <v>0</v>
      </c>
      <c r="I185" s="489">
        <f t="shared" si="153"/>
        <v>0</v>
      </c>
      <c r="J185" s="489">
        <f t="shared" si="154"/>
        <v>0</v>
      </c>
      <c r="K185" s="489">
        <f t="shared" si="155"/>
        <v>0</v>
      </c>
      <c r="L185" s="489">
        <f t="shared" si="156"/>
        <v>0</v>
      </c>
      <c r="M185" s="489">
        <f t="shared" si="157"/>
        <v>0</v>
      </c>
      <c r="N185" s="489">
        <f t="shared" si="158"/>
        <v>0</v>
      </c>
      <c r="O185" s="489">
        <f t="shared" si="159"/>
        <v>0</v>
      </c>
      <c r="P185" s="489">
        <f t="shared" si="160"/>
        <v>0</v>
      </c>
      <c r="Q185" s="489">
        <f t="shared" si="161"/>
        <v>0</v>
      </c>
      <c r="R185" s="489">
        <f t="shared" si="162"/>
        <v>0</v>
      </c>
      <c r="S185" s="489">
        <f t="shared" si="163"/>
        <v>0</v>
      </c>
      <c r="T185" s="489">
        <f t="shared" si="164"/>
        <v>0</v>
      </c>
      <c r="U185" s="489">
        <f t="shared" si="165"/>
        <v>0</v>
      </c>
      <c r="V185" s="489">
        <f t="shared" si="166"/>
        <v>0</v>
      </c>
      <c r="W185" s="502"/>
      <c r="X185" s="502"/>
      <c r="Y185" s="502"/>
      <c r="Z185" s="787"/>
      <c r="AA185" s="502"/>
      <c r="AB185" s="494"/>
      <c r="AC185" s="503"/>
      <c r="AD185" s="502"/>
      <c r="AE185" s="502"/>
      <c r="AF185" s="502"/>
      <c r="AG185" s="502"/>
      <c r="AH185" s="502"/>
      <c r="AI185" s="448">
        <v>0</v>
      </c>
      <c r="AJ185" s="502"/>
      <c r="AK185" s="502"/>
      <c r="AL185" s="502"/>
      <c r="AM185" s="502"/>
      <c r="AN185" s="502"/>
      <c r="AO185" s="502"/>
      <c r="AP185" s="502"/>
      <c r="AQ185" s="502"/>
      <c r="AR185" s="502"/>
      <c r="AS185" s="502"/>
      <c r="AT185" s="504"/>
      <c r="AU185" s="494"/>
      <c r="AW185" s="331"/>
      <c r="AY185" s="339">
        <f t="shared" si="167"/>
        <v>0</v>
      </c>
      <c r="AZ185" s="340" t="str">
        <f t="shared" si="168"/>
        <v>-</v>
      </c>
    </row>
    <row r="186" spans="2:52" s="1" customFormat="1" ht="14.4" x14ac:dyDescent="0.3">
      <c r="B186" s="305" t="s">
        <v>422</v>
      </c>
      <c r="C186" s="358" t="s">
        <v>423</v>
      </c>
      <c r="D186" s="446">
        <f>'Forma 2'!$D$181</f>
        <v>0</v>
      </c>
      <c r="E186" s="488">
        <f t="shared" si="149"/>
        <v>0</v>
      </c>
      <c r="F186" s="489">
        <f t="shared" si="150"/>
        <v>0</v>
      </c>
      <c r="G186" s="489">
        <f t="shared" si="151"/>
        <v>0</v>
      </c>
      <c r="H186" s="489">
        <f t="shared" si="152"/>
        <v>0</v>
      </c>
      <c r="I186" s="489">
        <f t="shared" si="153"/>
        <v>0</v>
      </c>
      <c r="J186" s="489">
        <f t="shared" si="154"/>
        <v>0</v>
      </c>
      <c r="K186" s="489">
        <f t="shared" si="155"/>
        <v>0</v>
      </c>
      <c r="L186" s="489">
        <f t="shared" si="156"/>
        <v>0</v>
      </c>
      <c r="M186" s="489">
        <f t="shared" si="157"/>
        <v>0</v>
      </c>
      <c r="N186" s="489">
        <f t="shared" si="158"/>
        <v>0</v>
      </c>
      <c r="O186" s="489">
        <f t="shared" si="159"/>
        <v>0</v>
      </c>
      <c r="P186" s="489">
        <f t="shared" si="160"/>
        <v>0</v>
      </c>
      <c r="Q186" s="489">
        <f t="shared" si="161"/>
        <v>0</v>
      </c>
      <c r="R186" s="489">
        <f t="shared" si="162"/>
        <v>0</v>
      </c>
      <c r="S186" s="489">
        <f t="shared" si="163"/>
        <v>0</v>
      </c>
      <c r="T186" s="489">
        <f t="shared" si="164"/>
        <v>0</v>
      </c>
      <c r="U186" s="489">
        <f t="shared" si="165"/>
        <v>0</v>
      </c>
      <c r="V186" s="489">
        <f t="shared" si="166"/>
        <v>0</v>
      </c>
      <c r="W186" s="502"/>
      <c r="X186" s="502"/>
      <c r="Y186" s="502"/>
      <c r="Z186" s="787"/>
      <c r="AA186" s="502"/>
      <c r="AB186" s="494"/>
      <c r="AC186" s="503"/>
      <c r="AD186" s="502"/>
      <c r="AE186" s="502"/>
      <c r="AF186" s="502"/>
      <c r="AG186" s="502"/>
      <c r="AH186" s="502"/>
      <c r="AI186" s="448">
        <v>0</v>
      </c>
      <c r="AJ186" s="502"/>
      <c r="AK186" s="502"/>
      <c r="AL186" s="502"/>
      <c r="AM186" s="502"/>
      <c r="AN186" s="502"/>
      <c r="AO186" s="502"/>
      <c r="AP186" s="502"/>
      <c r="AQ186" s="502"/>
      <c r="AR186" s="502"/>
      <c r="AS186" s="502"/>
      <c r="AT186" s="504"/>
      <c r="AU186" s="494"/>
      <c r="AW186" s="331"/>
      <c r="AY186" s="339">
        <f t="shared" si="167"/>
        <v>0</v>
      </c>
      <c r="AZ186" s="340" t="str">
        <f t="shared" si="168"/>
        <v>-</v>
      </c>
    </row>
    <row r="187" spans="2:52" s="1" customFormat="1" ht="14.4" x14ac:dyDescent="0.3">
      <c r="B187" s="305" t="s">
        <v>424</v>
      </c>
      <c r="C187" s="358" t="s">
        <v>425</v>
      </c>
      <c r="D187" s="446">
        <f>'Forma 2'!$D$182</f>
        <v>0</v>
      </c>
      <c r="E187" s="488">
        <f t="shared" si="149"/>
        <v>0</v>
      </c>
      <c r="F187" s="489">
        <f t="shared" si="150"/>
        <v>0</v>
      </c>
      <c r="G187" s="489">
        <f t="shared" si="151"/>
        <v>0</v>
      </c>
      <c r="H187" s="489">
        <f t="shared" si="152"/>
        <v>0</v>
      </c>
      <c r="I187" s="489">
        <f t="shared" si="153"/>
        <v>0</v>
      </c>
      <c r="J187" s="489">
        <f t="shared" si="154"/>
        <v>0</v>
      </c>
      <c r="K187" s="489">
        <f t="shared" si="155"/>
        <v>0</v>
      </c>
      <c r="L187" s="489">
        <f t="shared" si="156"/>
        <v>0</v>
      </c>
      <c r="M187" s="489">
        <f t="shared" si="157"/>
        <v>0</v>
      </c>
      <c r="N187" s="489">
        <f t="shared" si="158"/>
        <v>0</v>
      </c>
      <c r="O187" s="489">
        <f t="shared" si="159"/>
        <v>0</v>
      </c>
      <c r="P187" s="489">
        <f t="shared" si="160"/>
        <v>0</v>
      </c>
      <c r="Q187" s="489">
        <f t="shared" si="161"/>
        <v>0</v>
      </c>
      <c r="R187" s="489">
        <f t="shared" si="162"/>
        <v>0</v>
      </c>
      <c r="S187" s="489">
        <f t="shared" si="163"/>
        <v>0</v>
      </c>
      <c r="T187" s="489">
        <f t="shared" si="164"/>
        <v>0</v>
      </c>
      <c r="U187" s="489">
        <f t="shared" si="165"/>
        <v>0</v>
      </c>
      <c r="V187" s="489">
        <f t="shared" si="166"/>
        <v>0</v>
      </c>
      <c r="W187" s="502"/>
      <c r="X187" s="502"/>
      <c r="Y187" s="502"/>
      <c r="Z187" s="787"/>
      <c r="AA187" s="502"/>
      <c r="AB187" s="494"/>
      <c r="AC187" s="503"/>
      <c r="AD187" s="502"/>
      <c r="AE187" s="502"/>
      <c r="AF187" s="502"/>
      <c r="AG187" s="502"/>
      <c r="AH187" s="502"/>
      <c r="AI187" s="448">
        <v>0</v>
      </c>
      <c r="AJ187" s="502"/>
      <c r="AK187" s="502"/>
      <c r="AL187" s="502"/>
      <c r="AM187" s="502"/>
      <c r="AN187" s="502"/>
      <c r="AO187" s="502"/>
      <c r="AP187" s="502"/>
      <c r="AQ187" s="502"/>
      <c r="AR187" s="502"/>
      <c r="AS187" s="502"/>
      <c r="AT187" s="504"/>
      <c r="AU187" s="494"/>
      <c r="AW187" s="331"/>
      <c r="AY187" s="339">
        <f t="shared" si="167"/>
        <v>0</v>
      </c>
      <c r="AZ187" s="340" t="str">
        <f t="shared" si="168"/>
        <v>-</v>
      </c>
    </row>
    <row r="188" spans="2:52" s="1" customFormat="1" ht="14.4" x14ac:dyDescent="0.3">
      <c r="B188" s="305" t="s">
        <v>426</v>
      </c>
      <c r="C188" s="362" t="s">
        <v>427</v>
      </c>
      <c r="D188" s="446">
        <f>'Forma 2'!$D$183</f>
        <v>355521.41</v>
      </c>
      <c r="E188" s="505">
        <f t="shared" si="149"/>
        <v>53688.17</v>
      </c>
      <c r="F188" s="506">
        <f t="shared" si="150"/>
        <v>0</v>
      </c>
      <c r="G188" s="506">
        <f t="shared" si="151"/>
        <v>0</v>
      </c>
      <c r="H188" s="506">
        <f t="shared" si="152"/>
        <v>0</v>
      </c>
      <c r="I188" s="506">
        <f t="shared" si="153"/>
        <v>0</v>
      </c>
      <c r="J188" s="507">
        <f t="shared" si="154"/>
        <v>2043.13</v>
      </c>
      <c r="K188" s="506">
        <f t="shared" si="155"/>
        <v>0</v>
      </c>
      <c r="L188" s="506">
        <f t="shared" si="156"/>
        <v>0</v>
      </c>
      <c r="M188" s="507">
        <f t="shared" si="157"/>
        <v>23.37</v>
      </c>
      <c r="N188" s="507">
        <f t="shared" si="158"/>
        <v>642.91</v>
      </c>
      <c r="O188" s="506">
        <f t="shared" si="159"/>
        <v>0</v>
      </c>
      <c r="P188" s="507">
        <f t="shared" si="160"/>
        <v>50.91</v>
      </c>
      <c r="Q188" s="506">
        <f t="shared" si="161"/>
        <v>0</v>
      </c>
      <c r="R188" s="506">
        <f t="shared" si="162"/>
        <v>0</v>
      </c>
      <c r="S188" s="507">
        <f t="shared" si="163"/>
        <v>44.14</v>
      </c>
      <c r="T188" s="506">
        <f t="shared" si="164"/>
        <v>0</v>
      </c>
      <c r="U188" s="506">
        <f t="shared" si="165"/>
        <v>0</v>
      </c>
      <c r="V188" s="506">
        <f t="shared" si="166"/>
        <v>0</v>
      </c>
      <c r="W188" s="508"/>
      <c r="X188" s="508"/>
      <c r="Y188" s="508"/>
      <c r="Z188" s="788"/>
      <c r="AA188" s="508"/>
      <c r="AB188" s="509">
        <v>299028.78000000003</v>
      </c>
      <c r="AC188" s="510">
        <v>53688.17</v>
      </c>
      <c r="AD188" s="508"/>
      <c r="AE188" s="508"/>
      <c r="AF188" s="508"/>
      <c r="AG188" s="508"/>
      <c r="AH188" s="511">
        <v>2043.13</v>
      </c>
      <c r="AI188" s="448">
        <v>0</v>
      </c>
      <c r="AJ188" s="508"/>
      <c r="AK188" s="511">
        <v>23.37</v>
      </c>
      <c r="AL188" s="511">
        <v>642.91</v>
      </c>
      <c r="AM188" s="508"/>
      <c r="AN188" s="511">
        <v>50.91</v>
      </c>
      <c r="AO188" s="508"/>
      <c r="AP188" s="508"/>
      <c r="AQ188" s="511">
        <v>44.14</v>
      </c>
      <c r="AR188" s="508"/>
      <c r="AS188" s="508"/>
      <c r="AT188" s="512"/>
      <c r="AU188" s="513"/>
      <c r="AW188" s="331"/>
      <c r="AY188" s="339">
        <f t="shared" si="167"/>
        <v>0</v>
      </c>
      <c r="AZ188" s="340" t="str">
        <f t="shared" si="168"/>
        <v>-</v>
      </c>
    </row>
    <row r="189" spans="2:52" s="1" customFormat="1" ht="14.4" x14ac:dyDescent="0.3">
      <c r="B189" s="363" t="s">
        <v>428</v>
      </c>
      <c r="C189" s="364" t="s">
        <v>142</v>
      </c>
      <c r="D189" s="514">
        <f>'Forma 2'!$D$184</f>
        <v>0</v>
      </c>
      <c r="E189" s="515">
        <f t="shared" si="149"/>
        <v>0</v>
      </c>
      <c r="F189" s="516">
        <f t="shared" si="150"/>
        <v>0</v>
      </c>
      <c r="G189" s="516">
        <f t="shared" si="151"/>
        <v>0</v>
      </c>
      <c r="H189" s="516">
        <f t="shared" si="152"/>
        <v>0</v>
      </c>
      <c r="I189" s="516">
        <f t="shared" si="153"/>
        <v>0</v>
      </c>
      <c r="J189" s="516">
        <f t="shared" si="154"/>
        <v>0</v>
      </c>
      <c r="K189" s="516">
        <f t="shared" si="155"/>
        <v>0</v>
      </c>
      <c r="L189" s="516">
        <f t="shared" si="156"/>
        <v>0</v>
      </c>
      <c r="M189" s="516">
        <f t="shared" si="157"/>
        <v>0</v>
      </c>
      <c r="N189" s="516">
        <f t="shared" si="158"/>
        <v>0</v>
      </c>
      <c r="O189" s="516">
        <f t="shared" si="159"/>
        <v>0</v>
      </c>
      <c r="P189" s="516">
        <f t="shared" si="160"/>
        <v>0</v>
      </c>
      <c r="Q189" s="516">
        <f t="shared" si="161"/>
        <v>0</v>
      </c>
      <c r="R189" s="516">
        <f t="shared" si="162"/>
        <v>0</v>
      </c>
      <c r="S189" s="516">
        <f t="shared" si="163"/>
        <v>0</v>
      </c>
      <c r="T189" s="516">
        <f t="shared" si="164"/>
        <v>0</v>
      </c>
      <c r="U189" s="516">
        <f t="shared" si="165"/>
        <v>0</v>
      </c>
      <c r="V189" s="516">
        <f t="shared" si="166"/>
        <v>0</v>
      </c>
      <c r="W189" s="517"/>
      <c r="X189" s="517"/>
      <c r="Y189" s="517"/>
      <c r="Z189" s="789"/>
      <c r="AA189" s="517"/>
      <c r="AB189" s="518"/>
      <c r="AC189" s="519"/>
      <c r="AD189" s="517"/>
      <c r="AE189" s="517"/>
      <c r="AF189" s="517"/>
      <c r="AG189" s="517"/>
      <c r="AH189" s="517"/>
      <c r="AI189" s="520">
        <v>0</v>
      </c>
      <c r="AJ189" s="517"/>
      <c r="AK189" s="517"/>
      <c r="AL189" s="517"/>
      <c r="AM189" s="517"/>
      <c r="AN189" s="517"/>
      <c r="AO189" s="517"/>
      <c r="AP189" s="517"/>
      <c r="AQ189" s="517"/>
      <c r="AR189" s="517"/>
      <c r="AS189" s="517"/>
      <c r="AT189" s="521"/>
      <c r="AU189" s="518"/>
      <c r="AW189" s="331"/>
      <c r="AY189" s="339">
        <f t="shared" si="167"/>
        <v>0</v>
      </c>
      <c r="AZ189" s="340" t="str">
        <f t="shared" si="168"/>
        <v>-</v>
      </c>
    </row>
    <row r="190" spans="2:52" s="1" customFormat="1" ht="15.6" x14ac:dyDescent="0.3">
      <c r="B190" s="522"/>
      <c r="C190" s="523" t="s">
        <v>429</v>
      </c>
      <c r="D190" s="524">
        <f t="shared" ref="D190:AU190" si="169">SUM(D173,D170,D159,D146,D140,D132,D119,D92,D64,D56,D52,D48,D45,D25,D18)</f>
        <v>4837669.8</v>
      </c>
      <c r="E190" s="525">
        <f t="shared" si="169"/>
        <v>2757595.11</v>
      </c>
      <c r="F190" s="526">
        <f t="shared" si="169"/>
        <v>0</v>
      </c>
      <c r="G190" s="526">
        <f t="shared" si="169"/>
        <v>0</v>
      </c>
      <c r="H190" s="526">
        <f t="shared" si="169"/>
        <v>0</v>
      </c>
      <c r="I190" s="526">
        <f t="shared" si="169"/>
        <v>0</v>
      </c>
      <c r="J190" s="526">
        <f t="shared" si="169"/>
        <v>372644.41999999993</v>
      </c>
      <c r="K190" s="526">
        <f t="shared" si="169"/>
        <v>0</v>
      </c>
      <c r="L190" s="526">
        <f t="shared" si="169"/>
        <v>0</v>
      </c>
      <c r="M190" s="526">
        <f t="shared" si="169"/>
        <v>58101.819999999992</v>
      </c>
      <c r="N190" s="526">
        <f t="shared" si="169"/>
        <v>263048.15999999997</v>
      </c>
      <c r="O190" s="526">
        <f t="shared" si="169"/>
        <v>0</v>
      </c>
      <c r="P190" s="526">
        <f t="shared" si="169"/>
        <v>89502.51999999999</v>
      </c>
      <c r="Q190" s="526">
        <f t="shared" si="169"/>
        <v>0</v>
      </c>
      <c r="R190" s="526">
        <f t="shared" si="169"/>
        <v>0</v>
      </c>
      <c r="S190" s="526">
        <f t="shared" si="169"/>
        <v>21644.81</v>
      </c>
      <c r="T190" s="527">
        <f t="shared" si="169"/>
        <v>0</v>
      </c>
      <c r="U190" s="528">
        <f t="shared" si="169"/>
        <v>0</v>
      </c>
      <c r="V190" s="528">
        <f t="shared" si="169"/>
        <v>3400</v>
      </c>
      <c r="W190" s="528">
        <f t="shared" si="169"/>
        <v>0</v>
      </c>
      <c r="X190" s="528">
        <f t="shared" si="169"/>
        <v>0</v>
      </c>
      <c r="Y190" s="528">
        <f t="shared" si="169"/>
        <v>0</v>
      </c>
      <c r="Z190" s="790">
        <f t="shared" si="169"/>
        <v>47374.83</v>
      </c>
      <c r="AA190" s="528">
        <f t="shared" si="169"/>
        <v>0</v>
      </c>
      <c r="AB190" s="529">
        <f t="shared" si="169"/>
        <v>1224358.1300000001</v>
      </c>
      <c r="AC190" s="530">
        <f t="shared" si="169"/>
        <v>2757595.11</v>
      </c>
      <c r="AD190" s="528">
        <f t="shared" si="169"/>
        <v>0</v>
      </c>
      <c r="AE190" s="528">
        <f t="shared" si="169"/>
        <v>0</v>
      </c>
      <c r="AF190" s="528">
        <f t="shared" si="169"/>
        <v>0</v>
      </c>
      <c r="AG190" s="528">
        <f t="shared" si="169"/>
        <v>0</v>
      </c>
      <c r="AH190" s="528">
        <f t="shared" si="169"/>
        <v>372644.41999999993</v>
      </c>
      <c r="AI190" s="528">
        <f t="shared" si="169"/>
        <v>0</v>
      </c>
      <c r="AJ190" s="528">
        <f t="shared" si="169"/>
        <v>0</v>
      </c>
      <c r="AK190" s="528">
        <f t="shared" si="169"/>
        <v>58101.819999999992</v>
      </c>
      <c r="AL190" s="528">
        <f t="shared" si="169"/>
        <v>263048.15999999997</v>
      </c>
      <c r="AM190" s="528">
        <f t="shared" si="169"/>
        <v>0</v>
      </c>
      <c r="AN190" s="528">
        <f t="shared" si="169"/>
        <v>89502.51999999999</v>
      </c>
      <c r="AO190" s="528">
        <f t="shared" si="169"/>
        <v>0</v>
      </c>
      <c r="AP190" s="528">
        <f t="shared" si="169"/>
        <v>0</v>
      </c>
      <c r="AQ190" s="528">
        <f t="shared" si="169"/>
        <v>21644.81</v>
      </c>
      <c r="AR190" s="528">
        <f t="shared" si="169"/>
        <v>0</v>
      </c>
      <c r="AS190" s="528">
        <f t="shared" si="169"/>
        <v>0</v>
      </c>
      <c r="AT190" s="531">
        <f t="shared" si="169"/>
        <v>3400</v>
      </c>
      <c r="AU190" s="529">
        <f t="shared" si="169"/>
        <v>0</v>
      </c>
      <c r="AW190" s="331" t="s">
        <v>450</v>
      </c>
      <c r="AY190" s="375">
        <f t="shared" si="167"/>
        <v>0</v>
      </c>
      <c r="AZ190" s="340" t="str">
        <f t="shared" si="168"/>
        <v>-</v>
      </c>
    </row>
    <row r="191" spans="2:52" s="1" customFormat="1" ht="13.8" x14ac:dyDescent="0.25">
      <c r="B191" s="1173"/>
      <c r="C191" s="1173"/>
      <c r="D191" s="1173"/>
      <c r="E191" s="1173"/>
      <c r="F191" s="1173"/>
      <c r="G191" s="1173"/>
      <c r="H191" s="1173"/>
      <c r="I191" s="1173"/>
      <c r="J191" s="1173"/>
      <c r="K191" s="1173"/>
      <c r="L191" s="1173"/>
      <c r="M191" s="1173"/>
      <c r="N191" s="1173"/>
      <c r="O191" s="1173"/>
      <c r="P191" s="1173"/>
      <c r="Q191" s="1173"/>
      <c r="R191" s="1173"/>
      <c r="S191" s="1173"/>
      <c r="T191" s="532"/>
      <c r="Z191" s="771"/>
    </row>
    <row r="192" spans="2:52" s="1" customFormat="1" ht="13.8" x14ac:dyDescent="0.25">
      <c r="B192" s="1172" t="s">
        <v>68</v>
      </c>
      <c r="C192" s="1172"/>
      <c r="D192" s="1172"/>
      <c r="E192" s="757"/>
      <c r="Z192" s="771"/>
    </row>
    <row r="193" spans="2:26" s="1" customFormat="1" ht="13.8" x14ac:dyDescent="0.25">
      <c r="B193" s="1172" t="s">
        <v>456</v>
      </c>
      <c r="C193" s="1172"/>
      <c r="D193" s="1172"/>
      <c r="E193" s="359"/>
      <c r="F193" s="359"/>
      <c r="G193" s="359"/>
      <c r="H193" s="359"/>
      <c r="I193" s="359"/>
      <c r="J193" s="359"/>
      <c r="K193" s="359"/>
      <c r="L193" s="359"/>
      <c r="M193" s="359"/>
      <c r="N193" s="359"/>
      <c r="O193" s="359"/>
      <c r="P193" s="359"/>
      <c r="Q193" s="359"/>
      <c r="R193" s="359"/>
      <c r="S193" s="359"/>
      <c r="Z193" s="771"/>
    </row>
    <row r="194" spans="2:26" s="1" customFormat="1" ht="15" customHeight="1" x14ac:dyDescent="0.25">
      <c r="B194" s="1160" t="s">
        <v>499</v>
      </c>
      <c r="C194" s="1160"/>
      <c r="D194" s="1160"/>
      <c r="E194" s="1160"/>
      <c r="F194" s="1160"/>
      <c r="G194" s="1160"/>
      <c r="H194" s="1160"/>
      <c r="Z194" s="771"/>
    </row>
  </sheetData>
  <mergeCells count="76">
    <mergeCell ref="AL13:AL17"/>
    <mergeCell ref="AL10:AO12"/>
    <mergeCell ref="AM13:AM17"/>
    <mergeCell ref="AU13:AU17"/>
    <mergeCell ref="AU10:AU12"/>
    <mergeCell ref="AH13:AH17"/>
    <mergeCell ref="AH10:AJ12"/>
    <mergeCell ref="AI13:AI17"/>
    <mergeCell ref="AJ13:AJ17"/>
    <mergeCell ref="AK10:AK12"/>
    <mergeCell ref="AK13:AK17"/>
    <mergeCell ref="S13:S17"/>
    <mergeCell ref="AN8:AT8"/>
    <mergeCell ref="AN13:AN17"/>
    <mergeCell ref="AO13:AO17"/>
    <mergeCell ref="AP10:AP12"/>
    <mergeCell ref="AP13:AP17"/>
    <mergeCell ref="AQ10:AS12"/>
    <mergeCell ref="AQ13:AQ17"/>
    <mergeCell ref="AR13:AR17"/>
    <mergeCell ref="AS13:AS17"/>
    <mergeCell ref="AT13:AT17"/>
    <mergeCell ref="AT10:AT12"/>
    <mergeCell ref="AA13:AA17"/>
    <mergeCell ref="AB13:AB17"/>
    <mergeCell ref="AC10:AG12"/>
    <mergeCell ref="AC13:AD14"/>
    <mergeCell ref="N13:N17"/>
    <mergeCell ref="O13:O17"/>
    <mergeCell ref="P13:P17"/>
    <mergeCell ref="Q13:Q17"/>
    <mergeCell ref="R13:R17"/>
    <mergeCell ref="I13:I17"/>
    <mergeCell ref="J13:J17"/>
    <mergeCell ref="K13:K17"/>
    <mergeCell ref="L13:L17"/>
    <mergeCell ref="M13:M17"/>
    <mergeCell ref="B192:D192"/>
    <mergeCell ref="E15:E17"/>
    <mergeCell ref="E13:F14"/>
    <mergeCell ref="F15:F17"/>
    <mergeCell ref="G15:G17"/>
    <mergeCell ref="G13:H14"/>
    <mergeCell ref="H15:H17"/>
    <mergeCell ref="B194:H194"/>
    <mergeCell ref="B7:V7"/>
    <mergeCell ref="B9:C17"/>
    <mergeCell ref="D9:D17"/>
    <mergeCell ref="E9:AB9"/>
    <mergeCell ref="V10:V12"/>
    <mergeCell ref="W10:Y12"/>
    <mergeCell ref="Z10:AB12"/>
    <mergeCell ref="E10:I12"/>
    <mergeCell ref="J10:L12"/>
    <mergeCell ref="M10:M12"/>
    <mergeCell ref="N10:Q12"/>
    <mergeCell ref="R10:R12"/>
    <mergeCell ref="S10:U12"/>
    <mergeCell ref="B193:D193"/>
    <mergeCell ref="B191:S191"/>
    <mergeCell ref="AY7:AZ7"/>
    <mergeCell ref="AY8:AZ17"/>
    <mergeCell ref="T13:T17"/>
    <mergeCell ref="U13:U17"/>
    <mergeCell ref="V13:V17"/>
    <mergeCell ref="W13:W17"/>
    <mergeCell ref="X13:X17"/>
    <mergeCell ref="Y13:Y17"/>
    <mergeCell ref="Z13:Z17"/>
    <mergeCell ref="AC9:AU9"/>
    <mergeCell ref="AC15:AC17"/>
    <mergeCell ref="AD15:AD17"/>
    <mergeCell ref="AE13:AF14"/>
    <mergeCell ref="AE15:AE17"/>
    <mergeCell ref="AF15:AF17"/>
    <mergeCell ref="AG13:AG17"/>
  </mergeCells>
  <printOptions horizontalCentered="1"/>
  <pageMargins left="0.236111104488373" right="0.236111104488373" top="0.747916579246521" bottom="0.747916579246521" header="0.31527781486511203" footer="0.31527781486511203"/>
  <pageSetup paperSize="9" scale="10" fitToHeight="3"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Z197"/>
  <sheetViews>
    <sheetView zoomScale="70" zoomScaleNormal="70" workbookViewId="0">
      <selection activeCell="BA31" sqref="BA31"/>
    </sheetView>
  </sheetViews>
  <sheetFormatPr defaultColWidth="9.109375" defaultRowHeight="12.75" customHeight="1" x14ac:dyDescent="0.25"/>
  <cols>
    <col min="1" max="1" width="2" style="329" customWidth="1"/>
    <col min="2" max="2" width="9" style="329" customWidth="1"/>
    <col min="3" max="3" width="76.44140625" style="329" customWidth="1"/>
    <col min="4" max="4" width="15" style="329" customWidth="1"/>
    <col min="5" max="5" width="10.44140625" style="533" customWidth="1"/>
    <col min="6" max="6" width="12.33203125" style="533" customWidth="1"/>
    <col min="7" max="7" width="13.5546875" style="533" customWidth="1"/>
    <col min="8" max="8" width="12.6640625" style="533" customWidth="1"/>
    <col min="9" max="9" width="10.6640625" style="329" customWidth="1"/>
    <col min="10" max="10" width="11" style="329" customWidth="1"/>
    <col min="11" max="11" width="10.33203125" style="329" customWidth="1"/>
    <col min="12" max="12" width="9.109375" style="329" bestFit="1" customWidth="1"/>
    <col min="13" max="13" width="11.6640625" style="329" customWidth="1"/>
    <col min="14" max="14" width="14.109375" style="329" customWidth="1"/>
    <col min="15" max="15" width="9.109375" style="329" bestFit="1" customWidth="1"/>
    <col min="16" max="16" width="12.109375" style="329" customWidth="1"/>
    <col min="17" max="17" width="9.109375" style="329" bestFit="1" customWidth="1"/>
    <col min="18" max="18" width="15" style="329" customWidth="1"/>
    <col min="19" max="20" width="11" style="329" customWidth="1"/>
    <col min="21" max="21" width="9.109375" style="329" bestFit="1" customWidth="1"/>
    <col min="22" max="22" width="15" style="329" customWidth="1"/>
    <col min="23" max="23" width="10" style="329" customWidth="1"/>
    <col min="24" max="24" width="13.109375" style="329" customWidth="1"/>
    <col min="25" max="25" width="15.88671875" style="329" customWidth="1"/>
    <col min="26" max="27" width="10.109375" style="329" customWidth="1"/>
    <col min="28" max="28" width="14.33203125" style="329" customWidth="1"/>
    <col min="29" max="29" width="12.109375" style="329" customWidth="1"/>
    <col min="30" max="30" width="12.88671875" style="329" customWidth="1"/>
    <col min="31" max="31" width="11.33203125" style="329" customWidth="1"/>
    <col min="32" max="32" width="10.88671875" style="329" customWidth="1"/>
    <col min="33" max="33" width="9.109375" style="329" customWidth="1"/>
    <col min="34" max="34" width="10.5546875" style="329" customWidth="1"/>
    <col min="35" max="35" width="11.5546875" style="329" customWidth="1"/>
    <col min="36" max="37" width="9.44140625" style="329" customWidth="1"/>
    <col min="38" max="38" width="13" style="329" customWidth="1"/>
    <col min="39" max="39" width="9.44140625" style="329" customWidth="1"/>
    <col min="40" max="40" width="11.44140625" style="329" customWidth="1"/>
    <col min="41" max="41" width="9.109375" style="329" customWidth="1"/>
    <col min="42" max="42" width="15.33203125" style="329" customWidth="1"/>
    <col min="43" max="43" width="11.5546875" style="329" customWidth="1"/>
    <col min="44" max="44" width="12.109375" style="329" customWidth="1"/>
    <col min="45" max="45" width="9.109375" style="329" customWidth="1"/>
    <col min="46" max="47" width="13.109375" style="329" customWidth="1"/>
    <col min="48" max="48" width="10.88671875" style="329" customWidth="1"/>
    <col min="49" max="49" width="15.44140625" style="329" customWidth="1"/>
    <col min="50" max="50" width="9.109375" style="329" bestFit="1" customWidth="1"/>
    <col min="51" max="51" width="16.109375" style="329" customWidth="1"/>
    <col min="52" max="52" width="62.6640625" style="329" customWidth="1"/>
    <col min="53" max="16384" width="9.109375" style="1"/>
  </cols>
  <sheetData>
    <row r="1" spans="1:52" ht="13.8" x14ac:dyDescent="0.25">
      <c r="A1" s="378" t="s">
        <v>0</v>
      </c>
      <c r="B1" s="379"/>
      <c r="C1" s="379"/>
      <c r="D1" s="379"/>
      <c r="E1" s="534"/>
      <c r="F1" s="534"/>
      <c r="G1" s="534"/>
      <c r="H1" s="534"/>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row>
    <row r="2" spans="1:52" ht="13.8" x14ac:dyDescent="0.25">
      <c r="A2" s="378" t="s">
        <v>1</v>
      </c>
      <c r="B2" s="379"/>
      <c r="C2" s="379"/>
      <c r="D2" s="379"/>
      <c r="E2" s="534"/>
      <c r="F2" s="534"/>
      <c r="G2" s="534"/>
      <c r="H2" s="534"/>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c r="AV2" s="379"/>
      <c r="AW2" s="379"/>
      <c r="AX2" s="379"/>
      <c r="AY2" s="379"/>
      <c r="AZ2" s="379"/>
    </row>
    <row r="3" spans="1:52" ht="13.8" x14ac:dyDescent="0.25">
      <c r="A3" s="379"/>
      <c r="B3" s="379"/>
      <c r="C3" s="379"/>
      <c r="D3" s="379"/>
      <c r="E3" s="534"/>
      <c r="F3" s="534"/>
      <c r="G3" s="534"/>
      <c r="H3" s="534"/>
      <c r="I3" s="379"/>
      <c r="J3" s="379"/>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c r="AL3" s="379"/>
      <c r="AM3" s="379"/>
      <c r="AN3" s="379"/>
      <c r="AO3" s="379"/>
      <c r="AP3" s="379"/>
      <c r="AQ3" s="379"/>
      <c r="AR3" s="379"/>
      <c r="AS3" s="379"/>
      <c r="AT3" s="379"/>
      <c r="AU3" s="379"/>
      <c r="AV3" s="379"/>
      <c r="AW3" s="379"/>
      <c r="AX3" s="379"/>
      <c r="AY3" s="379"/>
      <c r="AZ3" s="379"/>
    </row>
    <row r="4" spans="1:52" ht="13.8" x14ac:dyDescent="0.25">
      <c r="A4" s="379"/>
      <c r="B4" s="379"/>
      <c r="C4" s="379"/>
      <c r="D4" s="379"/>
      <c r="E4" s="534"/>
      <c r="F4" s="534"/>
      <c r="G4" s="534"/>
      <c r="H4" s="534"/>
      <c r="I4" s="379"/>
      <c r="J4" s="379"/>
      <c r="K4" s="379"/>
      <c r="L4" s="379"/>
      <c r="M4" s="379"/>
      <c r="N4" s="379"/>
      <c r="O4" s="379"/>
      <c r="P4" s="379"/>
      <c r="Q4" s="379"/>
      <c r="R4" s="379"/>
      <c r="S4" s="379"/>
      <c r="T4" s="379"/>
      <c r="U4" s="379"/>
      <c r="V4" s="379"/>
      <c r="W4" s="379"/>
      <c r="X4" s="379"/>
      <c r="Y4" s="379"/>
      <c r="Z4" s="379"/>
      <c r="AA4" s="379"/>
      <c r="AB4" s="379"/>
      <c r="AC4" s="379"/>
      <c r="AD4" s="379"/>
      <c r="AE4" s="379"/>
      <c r="AF4" s="379"/>
      <c r="AG4" s="379"/>
      <c r="AH4" s="379"/>
      <c r="AI4" s="379"/>
      <c r="AJ4" s="379"/>
      <c r="AK4" s="379"/>
      <c r="AL4" s="379"/>
      <c r="AM4" s="379"/>
      <c r="AN4" s="379"/>
      <c r="AO4" s="379"/>
      <c r="AP4" s="379"/>
      <c r="AQ4" s="379"/>
      <c r="AR4" s="379"/>
      <c r="AS4" s="379"/>
      <c r="AT4" s="379"/>
      <c r="AU4" s="379"/>
      <c r="AV4" s="379"/>
      <c r="AW4" s="379"/>
      <c r="AX4" s="379"/>
      <c r="AY4" s="379"/>
      <c r="AZ4" s="379"/>
    </row>
    <row r="5" spans="1:52" ht="13.8" x14ac:dyDescent="0.25">
      <c r="A5" s="380" t="s">
        <v>500</v>
      </c>
      <c r="B5" s="379"/>
      <c r="C5" s="379"/>
      <c r="D5" s="379"/>
      <c r="E5" s="534"/>
      <c r="F5" s="534"/>
      <c r="G5" s="534"/>
      <c r="H5" s="534"/>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row>
    <row r="6" spans="1:52" ht="13.8" x14ac:dyDescent="0.25">
      <c r="A6" s="379"/>
      <c r="B6" s="379"/>
      <c r="C6" s="379"/>
      <c r="D6" s="379"/>
      <c r="E6" s="534"/>
      <c r="F6" s="534"/>
      <c r="G6" s="534"/>
      <c r="H6" s="534"/>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row>
    <row r="7" spans="1:52" ht="25.2" x14ac:dyDescent="0.45">
      <c r="A7" s="1"/>
      <c r="B7" s="1196"/>
      <c r="C7" s="1196"/>
      <c r="D7" s="1196"/>
      <c r="E7" s="1196"/>
      <c r="F7" s="1196"/>
      <c r="G7" s="1196"/>
      <c r="H7" s="1196"/>
      <c r="I7" s="1196"/>
      <c r="J7" s="1196"/>
      <c r="K7" s="1196"/>
      <c r="L7" s="1196"/>
      <c r="M7" s="1196"/>
      <c r="N7" s="1196"/>
      <c r="O7" s="1196"/>
      <c r="P7" s="1196"/>
      <c r="Q7" s="1196"/>
      <c r="R7" s="1196"/>
      <c r="S7" s="1196"/>
      <c r="T7" s="1196"/>
      <c r="U7" s="1196"/>
      <c r="V7" s="1196"/>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106" t="s">
        <v>433</v>
      </c>
      <c r="AZ7" s="1106"/>
    </row>
    <row r="8" spans="1:52" ht="13.8" x14ac:dyDescent="0.25">
      <c r="A8" s="1"/>
      <c r="B8" s="1197"/>
      <c r="C8" s="1197"/>
      <c r="D8" s="1"/>
      <c r="E8" s="535"/>
      <c r="F8" s="535"/>
      <c r="G8" s="535"/>
      <c r="H8" s="535"/>
      <c r="I8" s="1"/>
      <c r="J8" s="1"/>
      <c r="K8" s="1"/>
      <c r="L8" s="1"/>
      <c r="M8" s="1"/>
      <c r="N8" s="1"/>
      <c r="O8" s="535" t="s">
        <v>501</v>
      </c>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131" t="s">
        <v>435</v>
      </c>
      <c r="AZ8" s="1131"/>
    </row>
    <row r="9" spans="1:52" ht="15" customHeight="1" x14ac:dyDescent="0.25">
      <c r="A9" s="1"/>
      <c r="B9" s="1076" t="s">
        <v>116</v>
      </c>
      <c r="C9" s="1077"/>
      <c r="D9" s="1082" t="s">
        <v>436</v>
      </c>
      <c r="E9" s="1161" t="s">
        <v>6</v>
      </c>
      <c r="F9" s="1162"/>
      <c r="G9" s="1162"/>
      <c r="H9" s="1162"/>
      <c r="I9" s="1162"/>
      <c r="J9" s="1162"/>
      <c r="K9" s="1162"/>
      <c r="L9" s="1162"/>
      <c r="M9" s="1162"/>
      <c r="N9" s="1162"/>
      <c r="O9" s="1162"/>
      <c r="P9" s="1162"/>
      <c r="Q9" s="1162"/>
      <c r="R9" s="1162"/>
      <c r="S9" s="1162"/>
      <c r="T9" s="1162"/>
      <c r="U9" s="1162"/>
      <c r="V9" s="1162"/>
      <c r="W9" s="1162"/>
      <c r="X9" s="1162"/>
      <c r="Y9" s="1162"/>
      <c r="Z9" s="1162"/>
      <c r="AA9" s="1162"/>
      <c r="AB9" s="1198"/>
      <c r="AC9" s="1191" t="str">
        <f>'Forma 9'!$AC$9</f>
        <v>CŠT sistema 1</v>
      </c>
      <c r="AD9" s="1192"/>
      <c r="AE9" s="1192"/>
      <c r="AF9" s="1192"/>
      <c r="AG9" s="1192"/>
      <c r="AH9" s="1192"/>
      <c r="AI9" s="1192"/>
      <c r="AJ9" s="1192"/>
      <c r="AK9" s="1192"/>
      <c r="AL9" s="1192"/>
      <c r="AM9" s="1192"/>
      <c r="AN9" s="1192"/>
      <c r="AO9" s="1192"/>
      <c r="AP9" s="1192"/>
      <c r="AQ9" s="1192"/>
      <c r="AR9" s="1192"/>
      <c r="AS9" s="1192"/>
      <c r="AT9" s="1192"/>
      <c r="AU9" s="1193"/>
      <c r="AV9" s="1"/>
      <c r="AW9" s="1"/>
      <c r="AX9" s="1"/>
      <c r="AY9" s="1131"/>
      <c r="AZ9" s="1131"/>
    </row>
    <row r="10" spans="1:52" ht="13.5" customHeight="1" x14ac:dyDescent="0.25">
      <c r="A10" s="1"/>
      <c r="B10" s="1078"/>
      <c r="C10" s="1079"/>
      <c r="D10" s="1083"/>
      <c r="E10" s="1170" t="s">
        <v>502</v>
      </c>
      <c r="F10" s="1171"/>
      <c r="G10" s="1171"/>
      <c r="H10" s="1171"/>
      <c r="I10" s="1165"/>
      <c r="J10" s="1165" t="s">
        <v>10</v>
      </c>
      <c r="K10" s="1165"/>
      <c r="L10" s="1165"/>
      <c r="M10" s="1145" t="s">
        <v>19</v>
      </c>
      <c r="N10" s="1165" t="s">
        <v>12</v>
      </c>
      <c r="O10" s="1165"/>
      <c r="P10" s="1165"/>
      <c r="Q10" s="1165"/>
      <c r="R10" s="1145" t="s">
        <v>493</v>
      </c>
      <c r="S10" s="1165" t="s">
        <v>14</v>
      </c>
      <c r="T10" s="1165"/>
      <c r="U10" s="1165"/>
      <c r="V10" s="1145" t="s">
        <v>15</v>
      </c>
      <c r="W10" s="1165" t="s">
        <v>16</v>
      </c>
      <c r="X10" s="1165"/>
      <c r="Y10" s="1165"/>
      <c r="Z10" s="1158" t="s">
        <v>17</v>
      </c>
      <c r="AA10" s="1166"/>
      <c r="AB10" s="1167"/>
      <c r="AC10" s="1170" t="s">
        <v>502</v>
      </c>
      <c r="AD10" s="1171"/>
      <c r="AE10" s="1171"/>
      <c r="AF10" s="1171"/>
      <c r="AG10" s="1165"/>
      <c r="AH10" s="1165" t="s">
        <v>10</v>
      </c>
      <c r="AI10" s="1165"/>
      <c r="AJ10" s="1165"/>
      <c r="AK10" s="1145" t="s">
        <v>19</v>
      </c>
      <c r="AL10" s="1165" t="s">
        <v>12</v>
      </c>
      <c r="AM10" s="1165"/>
      <c r="AN10" s="1165"/>
      <c r="AO10" s="1165"/>
      <c r="AP10" s="1145" t="s">
        <v>493</v>
      </c>
      <c r="AQ10" s="1165" t="s">
        <v>14</v>
      </c>
      <c r="AR10" s="1165"/>
      <c r="AS10" s="1165"/>
      <c r="AT10" s="1165" t="s">
        <v>15</v>
      </c>
      <c r="AU10" s="1187" t="s">
        <v>17</v>
      </c>
      <c r="AV10" s="1"/>
      <c r="AW10" s="1"/>
      <c r="AX10" s="1"/>
      <c r="AY10" s="1131"/>
      <c r="AZ10" s="1131"/>
    </row>
    <row r="11" spans="1:52" ht="13.8" x14ac:dyDescent="0.25">
      <c r="A11" s="1"/>
      <c r="B11" s="1078"/>
      <c r="C11" s="1079"/>
      <c r="D11" s="1083"/>
      <c r="E11" s="1170"/>
      <c r="F11" s="1171"/>
      <c r="G11" s="1171"/>
      <c r="H11" s="1171"/>
      <c r="I11" s="1165"/>
      <c r="J11" s="1165"/>
      <c r="K11" s="1165"/>
      <c r="L11" s="1165"/>
      <c r="M11" s="1142"/>
      <c r="N11" s="1165"/>
      <c r="O11" s="1165"/>
      <c r="P11" s="1165"/>
      <c r="Q11" s="1165"/>
      <c r="R11" s="1142"/>
      <c r="S11" s="1165"/>
      <c r="T11" s="1165"/>
      <c r="U11" s="1165"/>
      <c r="V11" s="1142"/>
      <c r="W11" s="1165"/>
      <c r="X11" s="1165"/>
      <c r="Y11" s="1165"/>
      <c r="Z11" s="1069"/>
      <c r="AA11" s="1070"/>
      <c r="AB11" s="1168"/>
      <c r="AC11" s="1170"/>
      <c r="AD11" s="1171"/>
      <c r="AE11" s="1171"/>
      <c r="AF11" s="1171"/>
      <c r="AG11" s="1165"/>
      <c r="AH11" s="1165"/>
      <c r="AI11" s="1165"/>
      <c r="AJ11" s="1165"/>
      <c r="AK11" s="1142"/>
      <c r="AL11" s="1165"/>
      <c r="AM11" s="1165"/>
      <c r="AN11" s="1165"/>
      <c r="AO11" s="1165"/>
      <c r="AP11" s="1142"/>
      <c r="AQ11" s="1165"/>
      <c r="AR11" s="1165"/>
      <c r="AS11" s="1165"/>
      <c r="AT11" s="1165"/>
      <c r="AU11" s="1187"/>
      <c r="AV11" s="1"/>
      <c r="AW11" s="1"/>
      <c r="AX11" s="1"/>
      <c r="AY11" s="1131"/>
      <c r="AZ11" s="1131"/>
    </row>
    <row r="12" spans="1:52" ht="43.5" customHeight="1" x14ac:dyDescent="0.25">
      <c r="A12" s="1"/>
      <c r="B12" s="1078"/>
      <c r="C12" s="1079"/>
      <c r="D12" s="1083"/>
      <c r="E12" s="1170"/>
      <c r="F12" s="1171"/>
      <c r="G12" s="1171"/>
      <c r="H12" s="1171"/>
      <c r="I12" s="1165"/>
      <c r="J12" s="1165"/>
      <c r="K12" s="1165"/>
      <c r="L12" s="1165"/>
      <c r="M12" s="1164"/>
      <c r="N12" s="1165"/>
      <c r="O12" s="1165"/>
      <c r="P12" s="1165"/>
      <c r="Q12" s="1165"/>
      <c r="R12" s="1164"/>
      <c r="S12" s="1165"/>
      <c r="T12" s="1165"/>
      <c r="U12" s="1165"/>
      <c r="V12" s="1164"/>
      <c r="W12" s="1165"/>
      <c r="X12" s="1165"/>
      <c r="Y12" s="1165"/>
      <c r="Z12" s="1072"/>
      <c r="AA12" s="1073"/>
      <c r="AB12" s="1169"/>
      <c r="AC12" s="1170"/>
      <c r="AD12" s="1171"/>
      <c r="AE12" s="1171"/>
      <c r="AF12" s="1171"/>
      <c r="AG12" s="1165"/>
      <c r="AH12" s="1165"/>
      <c r="AI12" s="1165"/>
      <c r="AJ12" s="1165"/>
      <c r="AK12" s="1164"/>
      <c r="AL12" s="1165"/>
      <c r="AM12" s="1165"/>
      <c r="AN12" s="1165"/>
      <c r="AO12" s="1165"/>
      <c r="AP12" s="1164"/>
      <c r="AQ12" s="1165"/>
      <c r="AR12" s="1165"/>
      <c r="AS12" s="1165"/>
      <c r="AT12" s="1165"/>
      <c r="AU12" s="1187"/>
      <c r="AV12" s="1"/>
      <c r="AW12" s="1"/>
      <c r="AX12" s="1"/>
      <c r="AY12" s="1131"/>
      <c r="AZ12" s="1131"/>
    </row>
    <row r="13" spans="1:52" ht="13.5" customHeight="1" x14ac:dyDescent="0.25">
      <c r="A13" s="1"/>
      <c r="B13" s="1078"/>
      <c r="C13" s="1079"/>
      <c r="D13" s="1083"/>
      <c r="E13" s="1174" t="s">
        <v>20</v>
      </c>
      <c r="F13" s="1159"/>
      <c r="G13" s="1158" t="s">
        <v>21</v>
      </c>
      <c r="H13" s="1159"/>
      <c r="I13" s="1145" t="str">
        <f>'Forma 9'!$I$13</f>
        <v xml:space="preserve">... paslauga (produktas) </v>
      </c>
      <c r="J13" s="1141" t="s">
        <v>22</v>
      </c>
      <c r="K13" s="1141" t="s">
        <v>23</v>
      </c>
      <c r="L13" s="1141" t="str">
        <f>'Forma 9'!$L$13</f>
        <v xml:space="preserve">... paslauga (produktas) </v>
      </c>
      <c r="M13" s="1145" t="str">
        <f>'Forma 9'!$M$13</f>
        <v xml:space="preserve">... paslauga (produktas) </v>
      </c>
      <c r="N13" s="1141" t="s">
        <v>24</v>
      </c>
      <c r="O13" s="1145" t="s">
        <v>25</v>
      </c>
      <c r="P13" s="1145" t="s">
        <v>26</v>
      </c>
      <c r="Q13" s="1141" t="str">
        <f>'Forma 9'!$Q$13</f>
        <v xml:space="preserve">... paslauga (produktas) </v>
      </c>
      <c r="R13" s="1165" t="str">
        <f>'Forma 9'!$R$13</f>
        <v xml:space="preserve">... paslauga (produktas) </v>
      </c>
      <c r="S13" s="1141" t="s">
        <v>495</v>
      </c>
      <c r="T13" s="1141" t="s">
        <v>28</v>
      </c>
      <c r="U13" s="1141" t="str">
        <f>'Forma 9'!$U$13</f>
        <v xml:space="preserve">... paslauga (produktas) </v>
      </c>
      <c r="V13" s="1141" t="str">
        <f>'Forma 9'!$V$13</f>
        <v xml:space="preserve">... paslauga (produktas) </v>
      </c>
      <c r="W13" s="1141" t="s">
        <v>29</v>
      </c>
      <c r="X13" s="1145" t="s">
        <v>66</v>
      </c>
      <c r="Y13" s="1141" t="str">
        <f>'Forma 9'!$Y$13</f>
        <v xml:space="preserve">... paslauga (produktas) </v>
      </c>
      <c r="Z13" s="1141" t="s">
        <v>29</v>
      </c>
      <c r="AA13" s="1145" t="s">
        <v>31</v>
      </c>
      <c r="AB13" s="1199" t="str">
        <f>'Forma 9'!$AB$13</f>
        <v>Daugiabučių namų modernizacija, BŪ veikla</v>
      </c>
      <c r="AC13" s="1174" t="s">
        <v>20</v>
      </c>
      <c r="AD13" s="1159"/>
      <c r="AE13" s="1158" t="s">
        <v>21</v>
      </c>
      <c r="AF13" s="1159"/>
      <c r="AG13" s="1145" t="str">
        <f>'Forma 9'!$AG$13</f>
        <v xml:space="preserve">... paslauga (produktas) </v>
      </c>
      <c r="AH13" s="1141" t="s">
        <v>22</v>
      </c>
      <c r="AI13" s="1141" t="s">
        <v>23</v>
      </c>
      <c r="AJ13" s="1141" t="str">
        <f>'Forma 9'!$AJ$13</f>
        <v xml:space="preserve">... paslauga (produktas) </v>
      </c>
      <c r="AK13" s="1145" t="str">
        <f>'Forma 9'!$AK$13</f>
        <v xml:space="preserve">... paslauga (produktas) </v>
      </c>
      <c r="AL13" s="1141" t="s">
        <v>24</v>
      </c>
      <c r="AM13" s="1145" t="s">
        <v>25</v>
      </c>
      <c r="AN13" s="1145" t="s">
        <v>26</v>
      </c>
      <c r="AO13" s="1141">
        <f>'Forma 9'!$I$133</f>
        <v>0</v>
      </c>
      <c r="AP13" s="1165">
        <f>'Forma 9'!$I$134</f>
        <v>0</v>
      </c>
      <c r="AQ13" s="1141" t="s">
        <v>495</v>
      </c>
      <c r="AR13" s="1141" t="s">
        <v>28</v>
      </c>
      <c r="AS13" s="1141">
        <f>'Forma 9'!$I$135</f>
        <v>0</v>
      </c>
      <c r="AT13" s="1141">
        <f>'Forma 9'!$I$136</f>
        <v>0</v>
      </c>
      <c r="AU13" s="1188" t="s">
        <v>17</v>
      </c>
      <c r="AV13" s="1"/>
      <c r="AW13" s="1"/>
      <c r="AX13" s="1"/>
      <c r="AY13" s="1131"/>
      <c r="AZ13" s="1131"/>
    </row>
    <row r="14" spans="1:52" ht="15" customHeight="1" x14ac:dyDescent="0.25">
      <c r="A14" s="1"/>
      <c r="B14" s="1078"/>
      <c r="C14" s="1079"/>
      <c r="D14" s="1083"/>
      <c r="E14" s="1090"/>
      <c r="F14" s="1074"/>
      <c r="G14" s="1072"/>
      <c r="H14" s="1074"/>
      <c r="I14" s="1142"/>
      <c r="J14" s="1142"/>
      <c r="K14" s="1142"/>
      <c r="L14" s="1142"/>
      <c r="M14" s="1142"/>
      <c r="N14" s="1142"/>
      <c r="O14" s="1142"/>
      <c r="P14" s="1142"/>
      <c r="Q14" s="1142"/>
      <c r="R14" s="1194"/>
      <c r="S14" s="1142"/>
      <c r="T14" s="1142"/>
      <c r="U14" s="1142"/>
      <c r="V14" s="1142"/>
      <c r="W14" s="1142"/>
      <c r="X14" s="1142"/>
      <c r="Y14" s="1142"/>
      <c r="Z14" s="1142"/>
      <c r="AA14" s="1180"/>
      <c r="AB14" s="1200"/>
      <c r="AC14" s="1090"/>
      <c r="AD14" s="1074"/>
      <c r="AE14" s="1072"/>
      <c r="AF14" s="1074"/>
      <c r="AG14" s="1142"/>
      <c r="AH14" s="1142"/>
      <c r="AI14" s="1142"/>
      <c r="AJ14" s="1142"/>
      <c r="AK14" s="1142"/>
      <c r="AL14" s="1142"/>
      <c r="AM14" s="1142"/>
      <c r="AN14" s="1142"/>
      <c r="AO14" s="1142"/>
      <c r="AP14" s="1194"/>
      <c r="AQ14" s="1142"/>
      <c r="AR14" s="1142"/>
      <c r="AS14" s="1142"/>
      <c r="AT14" s="1142"/>
      <c r="AU14" s="1189"/>
      <c r="AV14" s="1"/>
      <c r="AW14" s="1"/>
      <c r="AX14" s="1"/>
      <c r="AY14" s="1131"/>
      <c r="AZ14" s="1131"/>
    </row>
    <row r="15" spans="1:52" ht="15" customHeight="1" x14ac:dyDescent="0.25">
      <c r="A15" s="1"/>
      <c r="B15" s="1078"/>
      <c r="C15" s="1079"/>
      <c r="D15" s="1083"/>
      <c r="E15" s="1152" t="s">
        <v>496</v>
      </c>
      <c r="F15" s="1155" t="s">
        <v>497</v>
      </c>
      <c r="G15" s="1145" t="s">
        <v>496</v>
      </c>
      <c r="H15" s="1145" t="s">
        <v>497</v>
      </c>
      <c r="I15" s="1142"/>
      <c r="J15" s="1142"/>
      <c r="K15" s="1142"/>
      <c r="L15" s="1142"/>
      <c r="M15" s="1142"/>
      <c r="N15" s="1142"/>
      <c r="O15" s="1142"/>
      <c r="P15" s="1142"/>
      <c r="Q15" s="1142"/>
      <c r="R15" s="1194"/>
      <c r="S15" s="1142"/>
      <c r="T15" s="1142"/>
      <c r="U15" s="1142"/>
      <c r="V15" s="1142"/>
      <c r="W15" s="1142"/>
      <c r="X15" s="1142"/>
      <c r="Y15" s="1142"/>
      <c r="Z15" s="1142"/>
      <c r="AA15" s="1180"/>
      <c r="AB15" s="1200"/>
      <c r="AC15" s="1152" t="s">
        <v>496</v>
      </c>
      <c r="AD15" s="1155" t="s">
        <v>497</v>
      </c>
      <c r="AE15" s="1145" t="s">
        <v>496</v>
      </c>
      <c r="AF15" s="1145" t="s">
        <v>497</v>
      </c>
      <c r="AG15" s="1142"/>
      <c r="AH15" s="1142"/>
      <c r="AI15" s="1142"/>
      <c r="AJ15" s="1142"/>
      <c r="AK15" s="1142"/>
      <c r="AL15" s="1142"/>
      <c r="AM15" s="1142"/>
      <c r="AN15" s="1142"/>
      <c r="AO15" s="1142"/>
      <c r="AP15" s="1194"/>
      <c r="AQ15" s="1142"/>
      <c r="AR15" s="1142"/>
      <c r="AS15" s="1142"/>
      <c r="AT15" s="1142"/>
      <c r="AU15" s="1189"/>
      <c r="AV15" s="1"/>
      <c r="AW15" s="1"/>
      <c r="AX15" s="1"/>
      <c r="AY15" s="1131"/>
      <c r="AZ15" s="1131"/>
    </row>
    <row r="16" spans="1:52" ht="15" customHeight="1" x14ac:dyDescent="0.25">
      <c r="A16" s="1"/>
      <c r="B16" s="1078"/>
      <c r="C16" s="1079"/>
      <c r="D16" s="1083"/>
      <c r="E16" s="1153"/>
      <c r="F16" s="1156"/>
      <c r="G16" s="1142"/>
      <c r="H16" s="1142"/>
      <c r="I16" s="1142"/>
      <c r="J16" s="1142"/>
      <c r="K16" s="1142"/>
      <c r="L16" s="1142"/>
      <c r="M16" s="1142"/>
      <c r="N16" s="1142"/>
      <c r="O16" s="1142"/>
      <c r="P16" s="1142"/>
      <c r="Q16" s="1142"/>
      <c r="R16" s="1194"/>
      <c r="S16" s="1142"/>
      <c r="T16" s="1142"/>
      <c r="U16" s="1142"/>
      <c r="V16" s="1142"/>
      <c r="W16" s="1142"/>
      <c r="X16" s="1142"/>
      <c r="Y16" s="1142"/>
      <c r="Z16" s="1142"/>
      <c r="AA16" s="1180"/>
      <c r="AB16" s="1200"/>
      <c r="AC16" s="1153"/>
      <c r="AD16" s="1156"/>
      <c r="AE16" s="1142"/>
      <c r="AF16" s="1142"/>
      <c r="AG16" s="1142"/>
      <c r="AH16" s="1142"/>
      <c r="AI16" s="1142"/>
      <c r="AJ16" s="1142"/>
      <c r="AK16" s="1142"/>
      <c r="AL16" s="1142"/>
      <c r="AM16" s="1142"/>
      <c r="AN16" s="1142"/>
      <c r="AO16" s="1142"/>
      <c r="AP16" s="1194"/>
      <c r="AQ16" s="1142"/>
      <c r="AR16" s="1142"/>
      <c r="AS16" s="1142"/>
      <c r="AT16" s="1142"/>
      <c r="AU16" s="1189"/>
      <c r="AV16" s="1"/>
      <c r="AW16" s="1"/>
      <c r="AX16" s="1"/>
      <c r="AY16" s="1131"/>
      <c r="AZ16" s="1131"/>
    </row>
    <row r="17" spans="2:52" s="1" customFormat="1" ht="36.75" customHeight="1" x14ac:dyDescent="0.25">
      <c r="B17" s="1080"/>
      <c r="C17" s="1081"/>
      <c r="D17" s="1084"/>
      <c r="E17" s="1154"/>
      <c r="F17" s="1157"/>
      <c r="G17" s="1143"/>
      <c r="H17" s="1143"/>
      <c r="I17" s="1143"/>
      <c r="J17" s="1143"/>
      <c r="K17" s="1143"/>
      <c r="L17" s="1143"/>
      <c r="M17" s="1143"/>
      <c r="N17" s="1143"/>
      <c r="O17" s="1143"/>
      <c r="P17" s="1143"/>
      <c r="Q17" s="1143"/>
      <c r="R17" s="1195"/>
      <c r="S17" s="1143"/>
      <c r="T17" s="1143"/>
      <c r="U17" s="1143"/>
      <c r="V17" s="1143"/>
      <c r="W17" s="1143"/>
      <c r="X17" s="1143"/>
      <c r="Y17" s="1143"/>
      <c r="Z17" s="1143"/>
      <c r="AA17" s="1181"/>
      <c r="AB17" s="1201"/>
      <c r="AC17" s="1154"/>
      <c r="AD17" s="1157"/>
      <c r="AE17" s="1143"/>
      <c r="AF17" s="1143"/>
      <c r="AG17" s="1143"/>
      <c r="AH17" s="1143"/>
      <c r="AI17" s="1143"/>
      <c r="AJ17" s="1143"/>
      <c r="AK17" s="1143"/>
      <c r="AL17" s="1143"/>
      <c r="AM17" s="1143"/>
      <c r="AN17" s="1143"/>
      <c r="AO17" s="1143"/>
      <c r="AP17" s="1195"/>
      <c r="AQ17" s="1143"/>
      <c r="AR17" s="1143"/>
      <c r="AS17" s="1143"/>
      <c r="AT17" s="1143"/>
      <c r="AU17" s="1190"/>
      <c r="AY17" s="1131"/>
      <c r="AZ17" s="1131"/>
    </row>
    <row r="18" spans="2:52" s="1" customFormat="1" ht="14.4" x14ac:dyDescent="0.3">
      <c r="B18" s="332" t="s">
        <v>117</v>
      </c>
      <c r="C18" s="536" t="s">
        <v>118</v>
      </c>
      <c r="D18" s="537">
        <f>'Forma 2'!$F$13</f>
        <v>0</v>
      </c>
      <c r="E18" s="538">
        <f t="shared" ref="E18:AU18" si="0">SUM(E19:E24)</f>
        <v>0</v>
      </c>
      <c r="F18" s="539">
        <f t="shared" si="0"/>
        <v>0</v>
      </c>
      <c r="G18" s="539">
        <f t="shared" si="0"/>
        <v>0</v>
      </c>
      <c r="H18" s="539">
        <f t="shared" si="0"/>
        <v>0</v>
      </c>
      <c r="I18" s="539">
        <f t="shared" si="0"/>
        <v>0</v>
      </c>
      <c r="J18" s="539">
        <f t="shared" si="0"/>
        <v>0</v>
      </c>
      <c r="K18" s="539">
        <f t="shared" si="0"/>
        <v>0</v>
      </c>
      <c r="L18" s="539">
        <f t="shared" si="0"/>
        <v>0</v>
      </c>
      <c r="M18" s="539">
        <f t="shared" si="0"/>
        <v>0</v>
      </c>
      <c r="N18" s="539">
        <f t="shared" si="0"/>
        <v>0</v>
      </c>
      <c r="O18" s="539">
        <f t="shared" si="0"/>
        <v>0</v>
      </c>
      <c r="P18" s="539">
        <f t="shared" si="0"/>
        <v>0</v>
      </c>
      <c r="Q18" s="539">
        <f t="shared" si="0"/>
        <v>0</v>
      </c>
      <c r="R18" s="539">
        <f t="shared" si="0"/>
        <v>0</v>
      </c>
      <c r="S18" s="539">
        <f t="shared" si="0"/>
        <v>0</v>
      </c>
      <c r="T18" s="539">
        <f t="shared" si="0"/>
        <v>0</v>
      </c>
      <c r="U18" s="539">
        <f t="shared" si="0"/>
        <v>0</v>
      </c>
      <c r="V18" s="539">
        <f t="shared" si="0"/>
        <v>0</v>
      </c>
      <c r="W18" s="539">
        <f t="shared" si="0"/>
        <v>0</v>
      </c>
      <c r="X18" s="539">
        <f t="shared" si="0"/>
        <v>0</v>
      </c>
      <c r="Y18" s="539">
        <f t="shared" si="0"/>
        <v>0</v>
      </c>
      <c r="Z18" s="539">
        <f t="shared" si="0"/>
        <v>0</v>
      </c>
      <c r="AA18" s="539">
        <f t="shared" si="0"/>
        <v>0</v>
      </c>
      <c r="AB18" s="540">
        <f t="shared" si="0"/>
        <v>0</v>
      </c>
      <c r="AC18" s="541">
        <f t="shared" si="0"/>
        <v>0</v>
      </c>
      <c r="AD18" s="539">
        <f t="shared" si="0"/>
        <v>0</v>
      </c>
      <c r="AE18" s="539">
        <f t="shared" si="0"/>
        <v>0</v>
      </c>
      <c r="AF18" s="539">
        <f t="shared" si="0"/>
        <v>0</v>
      </c>
      <c r="AG18" s="539">
        <f t="shared" si="0"/>
        <v>0</v>
      </c>
      <c r="AH18" s="539">
        <f t="shared" si="0"/>
        <v>0</v>
      </c>
      <c r="AI18" s="539">
        <f t="shared" si="0"/>
        <v>0</v>
      </c>
      <c r="AJ18" s="539">
        <f t="shared" si="0"/>
        <v>0</v>
      </c>
      <c r="AK18" s="539">
        <f t="shared" si="0"/>
        <v>0</v>
      </c>
      <c r="AL18" s="539">
        <f t="shared" si="0"/>
        <v>0</v>
      </c>
      <c r="AM18" s="539">
        <f t="shared" si="0"/>
        <v>0</v>
      </c>
      <c r="AN18" s="539">
        <f t="shared" si="0"/>
        <v>0</v>
      </c>
      <c r="AO18" s="539">
        <f t="shared" si="0"/>
        <v>0</v>
      </c>
      <c r="AP18" s="539">
        <f t="shared" si="0"/>
        <v>0</v>
      </c>
      <c r="AQ18" s="539">
        <f t="shared" si="0"/>
        <v>0</v>
      </c>
      <c r="AR18" s="539">
        <f t="shared" si="0"/>
        <v>0</v>
      </c>
      <c r="AS18" s="539">
        <f t="shared" si="0"/>
        <v>0</v>
      </c>
      <c r="AT18" s="539">
        <f t="shared" si="0"/>
        <v>0</v>
      </c>
      <c r="AU18" s="542">
        <f t="shared" si="0"/>
        <v>0</v>
      </c>
      <c r="AY18" s="339">
        <f t="shared" ref="AY18:AY49" si="1">D18-SUM(E18:AB18)</f>
        <v>0</v>
      </c>
      <c r="AZ18" s="340" t="str">
        <f t="shared" ref="AZ18:AZ49" si="2">IF(AY18&gt;0.5,"Prašome paskirstyti likusias sąnaudas",IF(AY18&lt;-0.5,"Paskirstėte daugiau sąnaudų negu yra priskirta šiam pogrupiui","-"))</f>
        <v>-</v>
      </c>
    </row>
    <row r="19" spans="2:52" s="1" customFormat="1" ht="14.4" x14ac:dyDescent="0.3">
      <c r="B19" s="260" t="s">
        <v>119</v>
      </c>
      <c r="C19" s="543" t="s">
        <v>120</v>
      </c>
      <c r="D19" s="396">
        <f>'Forma 2'!$F$14</f>
        <v>0</v>
      </c>
      <c r="E19" s="544">
        <f t="shared" ref="E19:N24" si="3">SUM(AC19)</f>
        <v>0</v>
      </c>
      <c r="F19" s="545">
        <f t="shared" si="3"/>
        <v>0</v>
      </c>
      <c r="G19" s="545">
        <f t="shared" si="3"/>
        <v>0</v>
      </c>
      <c r="H19" s="545">
        <f t="shared" si="3"/>
        <v>0</v>
      </c>
      <c r="I19" s="545">
        <f t="shared" si="3"/>
        <v>0</v>
      </c>
      <c r="J19" s="545">
        <f t="shared" si="3"/>
        <v>0</v>
      </c>
      <c r="K19" s="545">
        <f t="shared" si="3"/>
        <v>0</v>
      </c>
      <c r="L19" s="545">
        <f t="shared" si="3"/>
        <v>0</v>
      </c>
      <c r="M19" s="545">
        <f t="shared" si="3"/>
        <v>0</v>
      </c>
      <c r="N19" s="545">
        <f t="shared" si="3"/>
        <v>0</v>
      </c>
      <c r="O19" s="545">
        <f t="shared" ref="O19:V24" si="4">SUM(AM19)</f>
        <v>0</v>
      </c>
      <c r="P19" s="545">
        <f t="shared" si="4"/>
        <v>0</v>
      </c>
      <c r="Q19" s="545">
        <f t="shared" si="4"/>
        <v>0</v>
      </c>
      <c r="R19" s="545">
        <f t="shared" si="4"/>
        <v>0</v>
      </c>
      <c r="S19" s="545">
        <f t="shared" si="4"/>
        <v>0</v>
      </c>
      <c r="T19" s="545">
        <f t="shared" si="4"/>
        <v>0</v>
      </c>
      <c r="U19" s="545">
        <f t="shared" si="4"/>
        <v>0</v>
      </c>
      <c r="V19" s="545">
        <f t="shared" si="4"/>
        <v>0</v>
      </c>
      <c r="W19" s="546"/>
      <c r="X19" s="546"/>
      <c r="Y19" s="546"/>
      <c r="Z19" s="546"/>
      <c r="AA19" s="546"/>
      <c r="AB19" s="547"/>
      <c r="AC19" s="548"/>
      <c r="AD19" s="546"/>
      <c r="AE19" s="546"/>
      <c r="AF19" s="546"/>
      <c r="AG19" s="546"/>
      <c r="AH19" s="546"/>
      <c r="AI19" s="545">
        <v>0</v>
      </c>
      <c r="AJ19" s="546"/>
      <c r="AK19" s="546"/>
      <c r="AL19" s="546"/>
      <c r="AM19" s="546"/>
      <c r="AN19" s="546"/>
      <c r="AO19" s="546"/>
      <c r="AP19" s="546"/>
      <c r="AQ19" s="546"/>
      <c r="AR19" s="546"/>
      <c r="AS19" s="546"/>
      <c r="AT19" s="549"/>
      <c r="AU19" s="546"/>
      <c r="AY19" s="339">
        <f t="shared" si="1"/>
        <v>0</v>
      </c>
      <c r="AZ19" s="340" t="str">
        <f t="shared" si="2"/>
        <v>-</v>
      </c>
    </row>
    <row r="20" spans="2:52" s="1" customFormat="1" ht="14.4" x14ac:dyDescent="0.3">
      <c r="B20" s="268" t="s">
        <v>121</v>
      </c>
      <c r="C20" s="454" t="s">
        <v>122</v>
      </c>
      <c r="D20" s="396">
        <f>'Forma 2'!$F$15</f>
        <v>0</v>
      </c>
      <c r="E20" s="544">
        <f t="shared" si="3"/>
        <v>0</v>
      </c>
      <c r="F20" s="545">
        <f t="shared" si="3"/>
        <v>0</v>
      </c>
      <c r="G20" s="545">
        <f t="shared" si="3"/>
        <v>0</v>
      </c>
      <c r="H20" s="545">
        <f t="shared" si="3"/>
        <v>0</v>
      </c>
      <c r="I20" s="545">
        <f t="shared" si="3"/>
        <v>0</v>
      </c>
      <c r="J20" s="545">
        <f t="shared" si="3"/>
        <v>0</v>
      </c>
      <c r="K20" s="545">
        <f t="shared" si="3"/>
        <v>0</v>
      </c>
      <c r="L20" s="545">
        <f t="shared" si="3"/>
        <v>0</v>
      </c>
      <c r="M20" s="545">
        <f t="shared" si="3"/>
        <v>0</v>
      </c>
      <c r="N20" s="545">
        <f t="shared" si="3"/>
        <v>0</v>
      </c>
      <c r="O20" s="545">
        <f t="shared" si="4"/>
        <v>0</v>
      </c>
      <c r="P20" s="545">
        <f t="shared" si="4"/>
        <v>0</v>
      </c>
      <c r="Q20" s="545">
        <f t="shared" si="4"/>
        <v>0</v>
      </c>
      <c r="R20" s="545">
        <f t="shared" si="4"/>
        <v>0</v>
      </c>
      <c r="S20" s="545">
        <f t="shared" si="4"/>
        <v>0</v>
      </c>
      <c r="T20" s="545">
        <f t="shared" si="4"/>
        <v>0</v>
      </c>
      <c r="U20" s="545">
        <f t="shared" si="4"/>
        <v>0</v>
      </c>
      <c r="V20" s="545">
        <f t="shared" si="4"/>
        <v>0</v>
      </c>
      <c r="W20" s="546"/>
      <c r="X20" s="546"/>
      <c r="Y20" s="546"/>
      <c r="Z20" s="546"/>
      <c r="AA20" s="546"/>
      <c r="AB20" s="547"/>
      <c r="AC20" s="548"/>
      <c r="AD20" s="546"/>
      <c r="AE20" s="546"/>
      <c r="AF20" s="546"/>
      <c r="AG20" s="546"/>
      <c r="AH20" s="546"/>
      <c r="AI20" s="545">
        <v>0</v>
      </c>
      <c r="AJ20" s="546"/>
      <c r="AK20" s="546"/>
      <c r="AL20" s="546"/>
      <c r="AM20" s="546"/>
      <c r="AN20" s="550"/>
      <c r="AO20" s="550"/>
      <c r="AP20" s="546"/>
      <c r="AQ20" s="546"/>
      <c r="AR20" s="546"/>
      <c r="AS20" s="546"/>
      <c r="AT20" s="549"/>
      <c r="AU20" s="546"/>
      <c r="AY20" s="339">
        <f t="shared" si="1"/>
        <v>0</v>
      </c>
      <c r="AZ20" s="340" t="str">
        <f t="shared" si="2"/>
        <v>-</v>
      </c>
    </row>
    <row r="21" spans="2:52" s="1" customFormat="1" ht="14.4" x14ac:dyDescent="0.3">
      <c r="B21" s="268" t="s">
        <v>123</v>
      </c>
      <c r="C21" s="454" t="s">
        <v>124</v>
      </c>
      <c r="D21" s="396">
        <f>'Forma 2'!$F$16</f>
        <v>0</v>
      </c>
      <c r="E21" s="544">
        <f t="shared" si="3"/>
        <v>0</v>
      </c>
      <c r="F21" s="545">
        <f t="shared" si="3"/>
        <v>0</v>
      </c>
      <c r="G21" s="545">
        <f t="shared" si="3"/>
        <v>0</v>
      </c>
      <c r="H21" s="545">
        <f t="shared" si="3"/>
        <v>0</v>
      </c>
      <c r="I21" s="545">
        <f t="shared" si="3"/>
        <v>0</v>
      </c>
      <c r="J21" s="545">
        <f t="shared" si="3"/>
        <v>0</v>
      </c>
      <c r="K21" s="545">
        <f t="shared" si="3"/>
        <v>0</v>
      </c>
      <c r="L21" s="545">
        <f t="shared" si="3"/>
        <v>0</v>
      </c>
      <c r="M21" s="545">
        <f t="shared" si="3"/>
        <v>0</v>
      </c>
      <c r="N21" s="545">
        <f t="shared" si="3"/>
        <v>0</v>
      </c>
      <c r="O21" s="545">
        <f t="shared" si="4"/>
        <v>0</v>
      </c>
      <c r="P21" s="545">
        <f t="shared" si="4"/>
        <v>0</v>
      </c>
      <c r="Q21" s="545">
        <f t="shared" si="4"/>
        <v>0</v>
      </c>
      <c r="R21" s="545">
        <f t="shared" si="4"/>
        <v>0</v>
      </c>
      <c r="S21" s="545">
        <f t="shared" si="4"/>
        <v>0</v>
      </c>
      <c r="T21" s="545">
        <f t="shared" si="4"/>
        <v>0</v>
      </c>
      <c r="U21" s="545">
        <f t="shared" si="4"/>
        <v>0</v>
      </c>
      <c r="V21" s="545">
        <f t="shared" si="4"/>
        <v>0</v>
      </c>
      <c r="W21" s="546"/>
      <c r="X21" s="546"/>
      <c r="Y21" s="546"/>
      <c r="Z21" s="546"/>
      <c r="AA21" s="546"/>
      <c r="AB21" s="547"/>
      <c r="AC21" s="548"/>
      <c r="AD21" s="546"/>
      <c r="AE21" s="546"/>
      <c r="AF21" s="546"/>
      <c r="AG21" s="546"/>
      <c r="AH21" s="546"/>
      <c r="AI21" s="545">
        <v>0</v>
      </c>
      <c r="AJ21" s="546"/>
      <c r="AK21" s="546"/>
      <c r="AL21" s="546"/>
      <c r="AM21" s="546"/>
      <c r="AN21" s="546"/>
      <c r="AO21" s="546"/>
      <c r="AP21" s="546"/>
      <c r="AQ21" s="546"/>
      <c r="AR21" s="546"/>
      <c r="AS21" s="546"/>
      <c r="AT21" s="549"/>
      <c r="AU21" s="546"/>
      <c r="AY21" s="339">
        <f t="shared" si="1"/>
        <v>0</v>
      </c>
      <c r="AZ21" s="340" t="str">
        <f t="shared" si="2"/>
        <v>-</v>
      </c>
    </row>
    <row r="22" spans="2:52" s="1" customFormat="1" ht="14.4" x14ac:dyDescent="0.3">
      <c r="B22" s="268" t="s">
        <v>125</v>
      </c>
      <c r="C22" s="454" t="s">
        <v>126</v>
      </c>
      <c r="D22" s="396">
        <f>'Forma 2'!$F$17</f>
        <v>0</v>
      </c>
      <c r="E22" s="544">
        <f t="shared" si="3"/>
        <v>0</v>
      </c>
      <c r="F22" s="545">
        <f t="shared" si="3"/>
        <v>0</v>
      </c>
      <c r="G22" s="545">
        <f t="shared" si="3"/>
        <v>0</v>
      </c>
      <c r="H22" s="545">
        <f t="shared" si="3"/>
        <v>0</v>
      </c>
      <c r="I22" s="545">
        <f t="shared" si="3"/>
        <v>0</v>
      </c>
      <c r="J22" s="545">
        <f t="shared" si="3"/>
        <v>0</v>
      </c>
      <c r="K22" s="545">
        <f t="shared" si="3"/>
        <v>0</v>
      </c>
      <c r="L22" s="545">
        <f t="shared" si="3"/>
        <v>0</v>
      </c>
      <c r="M22" s="545">
        <f t="shared" si="3"/>
        <v>0</v>
      </c>
      <c r="N22" s="545">
        <f t="shared" si="3"/>
        <v>0</v>
      </c>
      <c r="O22" s="545">
        <f t="shared" si="4"/>
        <v>0</v>
      </c>
      <c r="P22" s="545">
        <f t="shared" si="4"/>
        <v>0</v>
      </c>
      <c r="Q22" s="545">
        <f t="shared" si="4"/>
        <v>0</v>
      </c>
      <c r="R22" s="545">
        <f t="shared" si="4"/>
        <v>0</v>
      </c>
      <c r="S22" s="545">
        <f t="shared" si="4"/>
        <v>0</v>
      </c>
      <c r="T22" s="545">
        <f t="shared" si="4"/>
        <v>0</v>
      </c>
      <c r="U22" s="545">
        <f t="shared" si="4"/>
        <v>0</v>
      </c>
      <c r="V22" s="545">
        <f t="shared" si="4"/>
        <v>0</v>
      </c>
      <c r="W22" s="546"/>
      <c r="X22" s="546"/>
      <c r="Y22" s="546"/>
      <c r="Z22" s="546"/>
      <c r="AA22" s="546"/>
      <c r="AB22" s="547"/>
      <c r="AC22" s="548"/>
      <c r="AD22" s="546"/>
      <c r="AE22" s="546"/>
      <c r="AF22" s="546"/>
      <c r="AG22" s="546"/>
      <c r="AH22" s="546"/>
      <c r="AI22" s="545">
        <v>0</v>
      </c>
      <c r="AJ22" s="546"/>
      <c r="AK22" s="546"/>
      <c r="AL22" s="546"/>
      <c r="AM22" s="546"/>
      <c r="AN22" s="546"/>
      <c r="AO22" s="546"/>
      <c r="AP22" s="546"/>
      <c r="AQ22" s="546"/>
      <c r="AR22" s="546"/>
      <c r="AS22" s="546"/>
      <c r="AT22" s="549"/>
      <c r="AU22" s="546"/>
      <c r="AY22" s="339">
        <f t="shared" si="1"/>
        <v>0</v>
      </c>
      <c r="AZ22" s="340" t="str">
        <f t="shared" si="2"/>
        <v>-</v>
      </c>
    </row>
    <row r="23" spans="2:52" s="1" customFormat="1" ht="14.4" x14ac:dyDescent="0.3">
      <c r="B23" s="268" t="s">
        <v>127</v>
      </c>
      <c r="C23" s="454" t="s">
        <v>128</v>
      </c>
      <c r="D23" s="396">
        <f>'Forma 2'!$F$18</f>
        <v>0</v>
      </c>
      <c r="E23" s="544">
        <f t="shared" si="3"/>
        <v>0</v>
      </c>
      <c r="F23" s="545">
        <f t="shared" si="3"/>
        <v>0</v>
      </c>
      <c r="G23" s="545">
        <f t="shared" si="3"/>
        <v>0</v>
      </c>
      <c r="H23" s="545">
        <f t="shared" si="3"/>
        <v>0</v>
      </c>
      <c r="I23" s="545">
        <f t="shared" si="3"/>
        <v>0</v>
      </c>
      <c r="J23" s="545">
        <f t="shared" si="3"/>
        <v>0</v>
      </c>
      <c r="K23" s="545">
        <f t="shared" si="3"/>
        <v>0</v>
      </c>
      <c r="L23" s="545">
        <f t="shared" si="3"/>
        <v>0</v>
      </c>
      <c r="M23" s="545">
        <f t="shared" si="3"/>
        <v>0</v>
      </c>
      <c r="N23" s="545">
        <f t="shared" si="3"/>
        <v>0</v>
      </c>
      <c r="O23" s="545">
        <f t="shared" si="4"/>
        <v>0</v>
      </c>
      <c r="P23" s="545">
        <f t="shared" si="4"/>
        <v>0</v>
      </c>
      <c r="Q23" s="545">
        <f t="shared" si="4"/>
        <v>0</v>
      </c>
      <c r="R23" s="545">
        <f t="shared" si="4"/>
        <v>0</v>
      </c>
      <c r="S23" s="545">
        <f t="shared" si="4"/>
        <v>0</v>
      </c>
      <c r="T23" s="545">
        <f t="shared" si="4"/>
        <v>0</v>
      </c>
      <c r="U23" s="545">
        <f t="shared" si="4"/>
        <v>0</v>
      </c>
      <c r="V23" s="545">
        <f t="shared" si="4"/>
        <v>0</v>
      </c>
      <c r="W23" s="546"/>
      <c r="X23" s="546"/>
      <c r="Y23" s="546"/>
      <c r="Z23" s="546"/>
      <c r="AA23" s="546"/>
      <c r="AB23" s="547"/>
      <c r="AC23" s="548"/>
      <c r="AD23" s="546"/>
      <c r="AE23" s="546"/>
      <c r="AF23" s="546"/>
      <c r="AG23" s="546"/>
      <c r="AH23" s="546"/>
      <c r="AI23" s="545">
        <v>0</v>
      </c>
      <c r="AJ23" s="546"/>
      <c r="AK23" s="546"/>
      <c r="AL23" s="546"/>
      <c r="AM23" s="546"/>
      <c r="AN23" s="546"/>
      <c r="AO23" s="546"/>
      <c r="AP23" s="546"/>
      <c r="AQ23" s="546"/>
      <c r="AR23" s="546"/>
      <c r="AS23" s="546"/>
      <c r="AT23" s="549"/>
      <c r="AU23" s="546"/>
      <c r="AY23" s="339">
        <f t="shared" si="1"/>
        <v>0</v>
      </c>
      <c r="AZ23" s="340" t="str">
        <f t="shared" si="2"/>
        <v>-</v>
      </c>
    </row>
    <row r="24" spans="2:52" s="1" customFormat="1" ht="14.4" x14ac:dyDescent="0.3">
      <c r="B24" s="260" t="s">
        <v>129</v>
      </c>
      <c r="C24" s="543" t="str">
        <f>'Forma 2'!$C$19</f>
        <v>Kitos sąnaudos, susijusios su šilumos įsigijimu (nurodyti)</v>
      </c>
      <c r="D24" s="396">
        <f>'Forma 2'!$F$19</f>
        <v>0</v>
      </c>
      <c r="E24" s="544">
        <f t="shared" si="3"/>
        <v>0</v>
      </c>
      <c r="F24" s="545">
        <f t="shared" si="3"/>
        <v>0</v>
      </c>
      <c r="G24" s="545">
        <f t="shared" si="3"/>
        <v>0</v>
      </c>
      <c r="H24" s="545">
        <f t="shared" si="3"/>
        <v>0</v>
      </c>
      <c r="I24" s="545">
        <f t="shared" si="3"/>
        <v>0</v>
      </c>
      <c r="J24" s="545">
        <f t="shared" si="3"/>
        <v>0</v>
      </c>
      <c r="K24" s="545">
        <f t="shared" si="3"/>
        <v>0</v>
      </c>
      <c r="L24" s="545">
        <f t="shared" si="3"/>
        <v>0</v>
      </c>
      <c r="M24" s="545">
        <f t="shared" si="3"/>
        <v>0</v>
      </c>
      <c r="N24" s="545">
        <f t="shared" si="3"/>
        <v>0</v>
      </c>
      <c r="O24" s="545">
        <f t="shared" si="4"/>
        <v>0</v>
      </c>
      <c r="P24" s="545">
        <f t="shared" si="4"/>
        <v>0</v>
      </c>
      <c r="Q24" s="545">
        <f t="shared" si="4"/>
        <v>0</v>
      </c>
      <c r="R24" s="545">
        <f t="shared" si="4"/>
        <v>0</v>
      </c>
      <c r="S24" s="545">
        <f t="shared" si="4"/>
        <v>0</v>
      </c>
      <c r="T24" s="545">
        <f t="shared" si="4"/>
        <v>0</v>
      </c>
      <c r="U24" s="545">
        <f t="shared" si="4"/>
        <v>0</v>
      </c>
      <c r="V24" s="545">
        <f t="shared" si="4"/>
        <v>0</v>
      </c>
      <c r="W24" s="546"/>
      <c r="X24" s="546"/>
      <c r="Y24" s="546"/>
      <c r="Z24" s="546"/>
      <c r="AA24" s="546"/>
      <c r="AB24" s="547"/>
      <c r="AC24" s="548"/>
      <c r="AD24" s="546"/>
      <c r="AE24" s="546"/>
      <c r="AF24" s="546"/>
      <c r="AG24" s="546"/>
      <c r="AH24" s="546"/>
      <c r="AI24" s="545">
        <v>0</v>
      </c>
      <c r="AJ24" s="546"/>
      <c r="AK24" s="546"/>
      <c r="AL24" s="546"/>
      <c r="AM24" s="546"/>
      <c r="AN24" s="546"/>
      <c r="AO24" s="546"/>
      <c r="AP24" s="546"/>
      <c r="AQ24" s="546"/>
      <c r="AR24" s="546"/>
      <c r="AS24" s="546"/>
      <c r="AT24" s="549"/>
      <c r="AU24" s="546"/>
      <c r="AY24" s="339">
        <f t="shared" si="1"/>
        <v>0</v>
      </c>
      <c r="AZ24" s="340" t="str">
        <f t="shared" si="2"/>
        <v>-</v>
      </c>
    </row>
    <row r="25" spans="2:52" s="1" customFormat="1" ht="14.4" x14ac:dyDescent="0.3">
      <c r="B25" s="271" t="s">
        <v>131</v>
      </c>
      <c r="C25" s="551" t="s">
        <v>132</v>
      </c>
      <c r="D25" s="396">
        <f>'Forma 2'!$F$20</f>
        <v>0</v>
      </c>
      <c r="E25" s="552">
        <f t="shared" ref="E25:AU25" si="5">SUM(E26:E44)</f>
        <v>0</v>
      </c>
      <c r="F25" s="553">
        <f t="shared" si="5"/>
        <v>0</v>
      </c>
      <c r="G25" s="553">
        <f t="shared" si="5"/>
        <v>0</v>
      </c>
      <c r="H25" s="553">
        <f t="shared" si="5"/>
        <v>0</v>
      </c>
      <c r="I25" s="553">
        <f t="shared" si="5"/>
        <v>0</v>
      </c>
      <c r="J25" s="553">
        <f t="shared" si="5"/>
        <v>0</v>
      </c>
      <c r="K25" s="553">
        <f t="shared" si="5"/>
        <v>0</v>
      </c>
      <c r="L25" s="553">
        <f t="shared" si="5"/>
        <v>0</v>
      </c>
      <c r="M25" s="553">
        <f t="shared" si="5"/>
        <v>0</v>
      </c>
      <c r="N25" s="553">
        <f t="shared" si="5"/>
        <v>0</v>
      </c>
      <c r="O25" s="553">
        <f t="shared" si="5"/>
        <v>0</v>
      </c>
      <c r="P25" s="553">
        <f t="shared" si="5"/>
        <v>0</v>
      </c>
      <c r="Q25" s="553">
        <f t="shared" si="5"/>
        <v>0</v>
      </c>
      <c r="R25" s="553">
        <f t="shared" si="5"/>
        <v>0</v>
      </c>
      <c r="S25" s="553">
        <f t="shared" si="5"/>
        <v>0</v>
      </c>
      <c r="T25" s="553">
        <f t="shared" si="5"/>
        <v>0</v>
      </c>
      <c r="U25" s="553">
        <f t="shared" si="5"/>
        <v>0</v>
      </c>
      <c r="V25" s="553">
        <f t="shared" si="5"/>
        <v>0</v>
      </c>
      <c r="W25" s="553">
        <f t="shared" si="5"/>
        <v>0</v>
      </c>
      <c r="X25" s="553">
        <f t="shared" si="5"/>
        <v>0</v>
      </c>
      <c r="Y25" s="553">
        <f t="shared" si="5"/>
        <v>0</v>
      </c>
      <c r="Z25" s="553">
        <f t="shared" si="5"/>
        <v>0</v>
      </c>
      <c r="AA25" s="553">
        <f t="shared" si="5"/>
        <v>0</v>
      </c>
      <c r="AB25" s="554">
        <f t="shared" si="5"/>
        <v>0</v>
      </c>
      <c r="AC25" s="555">
        <f t="shared" si="5"/>
        <v>0</v>
      </c>
      <c r="AD25" s="553">
        <f t="shared" si="5"/>
        <v>0</v>
      </c>
      <c r="AE25" s="553">
        <f t="shared" si="5"/>
        <v>0</v>
      </c>
      <c r="AF25" s="553">
        <f t="shared" si="5"/>
        <v>0</v>
      </c>
      <c r="AG25" s="553">
        <f t="shared" si="5"/>
        <v>0</v>
      </c>
      <c r="AH25" s="553">
        <f t="shared" si="5"/>
        <v>0</v>
      </c>
      <c r="AI25" s="556">
        <f t="shared" si="5"/>
        <v>0</v>
      </c>
      <c r="AJ25" s="553">
        <f t="shared" si="5"/>
        <v>0</v>
      </c>
      <c r="AK25" s="553">
        <f t="shared" si="5"/>
        <v>0</v>
      </c>
      <c r="AL25" s="553">
        <f t="shared" si="5"/>
        <v>0</v>
      </c>
      <c r="AM25" s="553">
        <f t="shared" si="5"/>
        <v>0</v>
      </c>
      <c r="AN25" s="553">
        <f t="shared" si="5"/>
        <v>0</v>
      </c>
      <c r="AO25" s="553">
        <f t="shared" si="5"/>
        <v>0</v>
      </c>
      <c r="AP25" s="553">
        <f t="shared" si="5"/>
        <v>0</v>
      </c>
      <c r="AQ25" s="553">
        <f t="shared" si="5"/>
        <v>0</v>
      </c>
      <c r="AR25" s="553">
        <f t="shared" si="5"/>
        <v>0</v>
      </c>
      <c r="AS25" s="553">
        <f t="shared" si="5"/>
        <v>0</v>
      </c>
      <c r="AT25" s="557">
        <f t="shared" si="5"/>
        <v>0</v>
      </c>
      <c r="AU25" s="553">
        <f t="shared" si="5"/>
        <v>0</v>
      </c>
      <c r="AY25" s="339">
        <f t="shared" si="1"/>
        <v>0</v>
      </c>
      <c r="AZ25" s="340" t="str">
        <f t="shared" si="2"/>
        <v>-</v>
      </c>
    </row>
    <row r="26" spans="2:52" s="1" customFormat="1" ht="14.4" x14ac:dyDescent="0.3">
      <c r="B26" s="260" t="s">
        <v>133</v>
      </c>
      <c r="C26" s="543" t="s">
        <v>134</v>
      </c>
      <c r="D26" s="396">
        <f>'Forma 2'!$F$21</f>
        <v>0</v>
      </c>
      <c r="E26" s="544">
        <f t="shared" ref="E26:E44" si="6">SUM(AC26)</f>
        <v>0</v>
      </c>
      <c r="F26" s="545">
        <f t="shared" ref="F26:F44" si="7">SUM(AD26)</f>
        <v>0</v>
      </c>
      <c r="G26" s="545">
        <f t="shared" ref="G26:G44" si="8">SUM(AE26)</f>
        <v>0</v>
      </c>
      <c r="H26" s="545">
        <f t="shared" ref="H26:H44" si="9">SUM(AF26)</f>
        <v>0</v>
      </c>
      <c r="I26" s="545">
        <f t="shared" ref="I26:I44" si="10">SUM(AG26)</f>
        <v>0</v>
      </c>
      <c r="J26" s="545">
        <f t="shared" ref="J26:J44" si="11">SUM(AH26)</f>
        <v>0</v>
      </c>
      <c r="K26" s="545">
        <f t="shared" ref="K26:K44" si="12">SUM(AI26)</f>
        <v>0</v>
      </c>
      <c r="L26" s="545">
        <f t="shared" ref="L26:L44" si="13">SUM(AJ26)</f>
        <v>0</v>
      </c>
      <c r="M26" s="545">
        <f t="shared" ref="M26:M44" si="14">SUM(AK26)</f>
        <v>0</v>
      </c>
      <c r="N26" s="545">
        <f t="shared" ref="N26:N44" si="15">SUM(AL26)</f>
        <v>0</v>
      </c>
      <c r="O26" s="545">
        <f t="shared" ref="O26:O44" si="16">SUM(AM26)</f>
        <v>0</v>
      </c>
      <c r="P26" s="545">
        <f t="shared" ref="P26:P44" si="17">SUM(AN26)</f>
        <v>0</v>
      </c>
      <c r="Q26" s="545">
        <f t="shared" ref="Q26:Q44" si="18">SUM(AO26)</f>
        <v>0</v>
      </c>
      <c r="R26" s="545">
        <f t="shared" ref="R26:R44" si="19">SUM(AP26)</f>
        <v>0</v>
      </c>
      <c r="S26" s="545">
        <f t="shared" ref="S26:S44" si="20">SUM(AQ26)</f>
        <v>0</v>
      </c>
      <c r="T26" s="545">
        <f t="shared" ref="T26:T44" si="21">SUM(AR26)</f>
        <v>0</v>
      </c>
      <c r="U26" s="545">
        <f t="shared" ref="U26:U44" si="22">SUM(AS26)</f>
        <v>0</v>
      </c>
      <c r="V26" s="545">
        <f t="shared" ref="V26:V44" si="23">SUM(AT26)</f>
        <v>0</v>
      </c>
      <c r="W26" s="546"/>
      <c r="X26" s="546"/>
      <c r="Y26" s="546"/>
      <c r="Z26" s="546"/>
      <c r="AA26" s="546"/>
      <c r="AB26" s="547"/>
      <c r="AC26" s="548"/>
      <c r="AD26" s="546"/>
      <c r="AE26" s="546"/>
      <c r="AF26" s="546"/>
      <c r="AG26" s="546"/>
      <c r="AH26" s="546"/>
      <c r="AI26" s="545">
        <v>0</v>
      </c>
      <c r="AJ26" s="546"/>
      <c r="AK26" s="546"/>
      <c r="AL26" s="546"/>
      <c r="AM26" s="546"/>
      <c r="AN26" s="546"/>
      <c r="AO26" s="546"/>
      <c r="AP26" s="546"/>
      <c r="AQ26" s="546"/>
      <c r="AR26" s="546"/>
      <c r="AS26" s="546"/>
      <c r="AT26" s="549"/>
      <c r="AU26" s="546"/>
      <c r="AY26" s="339">
        <f t="shared" si="1"/>
        <v>0</v>
      </c>
      <c r="AZ26" s="340" t="str">
        <f t="shared" si="2"/>
        <v>-</v>
      </c>
    </row>
    <row r="27" spans="2:52" s="1" customFormat="1" ht="14.4" x14ac:dyDescent="0.3">
      <c r="B27" s="260" t="s">
        <v>135</v>
      </c>
      <c r="C27" s="558" t="s">
        <v>136</v>
      </c>
      <c r="D27" s="396">
        <f>'Forma 2'!$F$22</f>
        <v>0</v>
      </c>
      <c r="E27" s="544">
        <f t="shared" si="6"/>
        <v>0</v>
      </c>
      <c r="F27" s="545">
        <f t="shared" si="7"/>
        <v>0</v>
      </c>
      <c r="G27" s="545">
        <f t="shared" si="8"/>
        <v>0</v>
      </c>
      <c r="H27" s="545">
        <f t="shared" si="9"/>
        <v>0</v>
      </c>
      <c r="I27" s="545">
        <f t="shared" si="10"/>
        <v>0</v>
      </c>
      <c r="J27" s="545">
        <f t="shared" si="11"/>
        <v>0</v>
      </c>
      <c r="K27" s="545">
        <f t="shared" si="12"/>
        <v>0</v>
      </c>
      <c r="L27" s="545">
        <f t="shared" si="13"/>
        <v>0</v>
      </c>
      <c r="M27" s="545">
        <f t="shared" si="14"/>
        <v>0</v>
      </c>
      <c r="N27" s="545">
        <f t="shared" si="15"/>
        <v>0</v>
      </c>
      <c r="O27" s="545">
        <f t="shared" si="16"/>
        <v>0</v>
      </c>
      <c r="P27" s="545">
        <f t="shared" si="17"/>
        <v>0</v>
      </c>
      <c r="Q27" s="545">
        <f t="shared" si="18"/>
        <v>0</v>
      </c>
      <c r="R27" s="545">
        <f t="shared" si="19"/>
        <v>0</v>
      </c>
      <c r="S27" s="545">
        <f t="shared" si="20"/>
        <v>0</v>
      </c>
      <c r="T27" s="545">
        <f t="shared" si="21"/>
        <v>0</v>
      </c>
      <c r="U27" s="545">
        <f t="shared" si="22"/>
        <v>0</v>
      </c>
      <c r="V27" s="545">
        <f t="shared" si="23"/>
        <v>0</v>
      </c>
      <c r="W27" s="546"/>
      <c r="X27" s="546"/>
      <c r="Y27" s="546"/>
      <c r="Z27" s="546"/>
      <c r="AA27" s="546"/>
      <c r="AB27" s="547"/>
      <c r="AC27" s="548"/>
      <c r="AD27" s="546"/>
      <c r="AE27" s="546"/>
      <c r="AF27" s="546"/>
      <c r="AG27" s="546"/>
      <c r="AH27" s="546"/>
      <c r="AI27" s="545">
        <v>0</v>
      </c>
      <c r="AJ27" s="546"/>
      <c r="AK27" s="546"/>
      <c r="AL27" s="546"/>
      <c r="AM27" s="546"/>
      <c r="AN27" s="546"/>
      <c r="AO27" s="546"/>
      <c r="AP27" s="546"/>
      <c r="AQ27" s="546"/>
      <c r="AR27" s="546"/>
      <c r="AS27" s="546"/>
      <c r="AT27" s="549"/>
      <c r="AU27" s="546"/>
      <c r="AY27" s="339">
        <f t="shared" si="1"/>
        <v>0</v>
      </c>
      <c r="AZ27" s="340" t="str">
        <f t="shared" si="2"/>
        <v>-</v>
      </c>
    </row>
    <row r="28" spans="2:52" s="1" customFormat="1" ht="14.4" x14ac:dyDescent="0.3">
      <c r="B28" s="260" t="s">
        <v>137</v>
      </c>
      <c r="C28" s="558" t="s">
        <v>503</v>
      </c>
      <c r="D28" s="396">
        <f>'Forma 2'!$F$23</f>
        <v>0</v>
      </c>
      <c r="E28" s="544">
        <f t="shared" si="6"/>
        <v>0</v>
      </c>
      <c r="F28" s="545">
        <f t="shared" si="7"/>
        <v>0</v>
      </c>
      <c r="G28" s="545">
        <f t="shared" si="8"/>
        <v>0</v>
      </c>
      <c r="H28" s="545">
        <f t="shared" si="9"/>
        <v>0</v>
      </c>
      <c r="I28" s="545">
        <f t="shared" si="10"/>
        <v>0</v>
      </c>
      <c r="J28" s="545">
        <f t="shared" si="11"/>
        <v>0</v>
      </c>
      <c r="K28" s="545">
        <f t="shared" si="12"/>
        <v>0</v>
      </c>
      <c r="L28" s="545">
        <f t="shared" si="13"/>
        <v>0</v>
      </c>
      <c r="M28" s="545">
        <f t="shared" si="14"/>
        <v>0</v>
      </c>
      <c r="N28" s="545">
        <f t="shared" si="15"/>
        <v>0</v>
      </c>
      <c r="O28" s="545">
        <f t="shared" si="16"/>
        <v>0</v>
      </c>
      <c r="P28" s="545">
        <f t="shared" si="17"/>
        <v>0</v>
      </c>
      <c r="Q28" s="545">
        <f t="shared" si="18"/>
        <v>0</v>
      </c>
      <c r="R28" s="545">
        <f t="shared" si="19"/>
        <v>0</v>
      </c>
      <c r="S28" s="545">
        <f t="shared" si="20"/>
        <v>0</v>
      </c>
      <c r="T28" s="545">
        <f t="shared" si="21"/>
        <v>0</v>
      </c>
      <c r="U28" s="545">
        <f t="shared" si="22"/>
        <v>0</v>
      </c>
      <c r="V28" s="545">
        <f t="shared" si="23"/>
        <v>0</v>
      </c>
      <c r="W28" s="546"/>
      <c r="X28" s="546"/>
      <c r="Y28" s="546"/>
      <c r="Z28" s="546"/>
      <c r="AA28" s="546"/>
      <c r="AB28" s="547"/>
      <c r="AC28" s="548"/>
      <c r="AD28" s="546"/>
      <c r="AE28" s="546"/>
      <c r="AF28" s="546"/>
      <c r="AG28" s="546"/>
      <c r="AH28" s="546"/>
      <c r="AI28" s="545">
        <v>0</v>
      </c>
      <c r="AJ28" s="546"/>
      <c r="AK28" s="546"/>
      <c r="AL28" s="546"/>
      <c r="AM28" s="546"/>
      <c r="AN28" s="546"/>
      <c r="AO28" s="546"/>
      <c r="AP28" s="546"/>
      <c r="AQ28" s="546"/>
      <c r="AR28" s="546"/>
      <c r="AS28" s="546"/>
      <c r="AT28" s="549"/>
      <c r="AU28" s="546"/>
      <c r="AY28" s="339">
        <f t="shared" si="1"/>
        <v>0</v>
      </c>
      <c r="AZ28" s="340" t="str">
        <f t="shared" si="2"/>
        <v>-</v>
      </c>
    </row>
    <row r="29" spans="2:52" s="1" customFormat="1" ht="14.4" x14ac:dyDescent="0.3">
      <c r="B29" s="260" t="s">
        <v>139</v>
      </c>
      <c r="C29" s="558" t="s">
        <v>140</v>
      </c>
      <c r="D29" s="396">
        <f>'Forma 2'!$F$24</f>
        <v>0</v>
      </c>
      <c r="E29" s="544">
        <f t="shared" si="6"/>
        <v>0</v>
      </c>
      <c r="F29" s="545">
        <f t="shared" si="7"/>
        <v>0</v>
      </c>
      <c r="G29" s="545">
        <f t="shared" si="8"/>
        <v>0</v>
      </c>
      <c r="H29" s="545">
        <f t="shared" si="9"/>
        <v>0</v>
      </c>
      <c r="I29" s="545">
        <f t="shared" si="10"/>
        <v>0</v>
      </c>
      <c r="J29" s="545">
        <f t="shared" si="11"/>
        <v>0</v>
      </c>
      <c r="K29" s="545">
        <f t="shared" si="12"/>
        <v>0</v>
      </c>
      <c r="L29" s="545">
        <f t="shared" si="13"/>
        <v>0</v>
      </c>
      <c r="M29" s="545">
        <f t="shared" si="14"/>
        <v>0</v>
      </c>
      <c r="N29" s="545">
        <f t="shared" si="15"/>
        <v>0</v>
      </c>
      <c r="O29" s="545">
        <f t="shared" si="16"/>
        <v>0</v>
      </c>
      <c r="P29" s="545">
        <f t="shared" si="17"/>
        <v>0</v>
      </c>
      <c r="Q29" s="545">
        <f t="shared" si="18"/>
        <v>0</v>
      </c>
      <c r="R29" s="545">
        <f t="shared" si="19"/>
        <v>0</v>
      </c>
      <c r="S29" s="545">
        <f t="shared" si="20"/>
        <v>0</v>
      </c>
      <c r="T29" s="545">
        <f t="shared" si="21"/>
        <v>0</v>
      </c>
      <c r="U29" s="545">
        <f t="shared" si="22"/>
        <v>0</v>
      </c>
      <c r="V29" s="545">
        <f t="shared" si="23"/>
        <v>0</v>
      </c>
      <c r="W29" s="546"/>
      <c r="X29" s="546"/>
      <c r="Y29" s="546"/>
      <c r="Z29" s="546"/>
      <c r="AA29" s="546"/>
      <c r="AB29" s="547"/>
      <c r="AC29" s="548"/>
      <c r="AD29" s="546"/>
      <c r="AE29" s="546"/>
      <c r="AF29" s="546"/>
      <c r="AG29" s="546"/>
      <c r="AH29" s="546"/>
      <c r="AI29" s="545">
        <v>0</v>
      </c>
      <c r="AJ29" s="546"/>
      <c r="AK29" s="546"/>
      <c r="AL29" s="546"/>
      <c r="AM29" s="546"/>
      <c r="AN29" s="546"/>
      <c r="AO29" s="546"/>
      <c r="AP29" s="546"/>
      <c r="AQ29" s="546"/>
      <c r="AR29" s="546"/>
      <c r="AS29" s="546"/>
      <c r="AT29" s="549"/>
      <c r="AU29" s="546"/>
      <c r="AY29" s="339">
        <f t="shared" si="1"/>
        <v>0</v>
      </c>
      <c r="AZ29" s="340" t="str">
        <f t="shared" si="2"/>
        <v>-</v>
      </c>
    </row>
    <row r="30" spans="2:52" s="1" customFormat="1" ht="14.4" x14ac:dyDescent="0.3">
      <c r="B30" s="260" t="s">
        <v>141</v>
      </c>
      <c r="C30" s="558" t="s">
        <v>142</v>
      </c>
      <c r="D30" s="559">
        <f>'Forma 2'!$F$25</f>
        <v>0</v>
      </c>
      <c r="E30" s="544">
        <f t="shared" si="6"/>
        <v>0</v>
      </c>
      <c r="F30" s="545">
        <f t="shared" si="7"/>
        <v>0</v>
      </c>
      <c r="G30" s="545">
        <f t="shared" si="8"/>
        <v>0</v>
      </c>
      <c r="H30" s="545">
        <f t="shared" si="9"/>
        <v>0</v>
      </c>
      <c r="I30" s="545">
        <f t="shared" si="10"/>
        <v>0</v>
      </c>
      <c r="J30" s="545">
        <f t="shared" si="11"/>
        <v>0</v>
      </c>
      <c r="K30" s="545">
        <f t="shared" si="12"/>
        <v>0</v>
      </c>
      <c r="L30" s="545">
        <f t="shared" si="13"/>
        <v>0</v>
      </c>
      <c r="M30" s="545">
        <f t="shared" si="14"/>
        <v>0</v>
      </c>
      <c r="N30" s="545">
        <f t="shared" si="15"/>
        <v>0</v>
      </c>
      <c r="O30" s="545">
        <f t="shared" si="16"/>
        <v>0</v>
      </c>
      <c r="P30" s="545">
        <f t="shared" si="17"/>
        <v>0</v>
      </c>
      <c r="Q30" s="545">
        <f t="shared" si="18"/>
        <v>0</v>
      </c>
      <c r="R30" s="545">
        <f t="shared" si="19"/>
        <v>0</v>
      </c>
      <c r="S30" s="545">
        <f t="shared" si="20"/>
        <v>0</v>
      </c>
      <c r="T30" s="545">
        <f t="shared" si="21"/>
        <v>0</v>
      </c>
      <c r="U30" s="545">
        <f t="shared" si="22"/>
        <v>0</v>
      </c>
      <c r="V30" s="545">
        <f t="shared" si="23"/>
        <v>0</v>
      </c>
      <c r="W30" s="546"/>
      <c r="X30" s="546"/>
      <c r="Y30" s="546"/>
      <c r="Z30" s="546"/>
      <c r="AA30" s="546"/>
      <c r="AB30" s="547"/>
      <c r="AC30" s="548"/>
      <c r="AD30" s="546"/>
      <c r="AE30" s="546"/>
      <c r="AF30" s="546"/>
      <c r="AG30" s="546"/>
      <c r="AH30" s="546"/>
      <c r="AI30" s="545">
        <v>0</v>
      </c>
      <c r="AJ30" s="546"/>
      <c r="AK30" s="546"/>
      <c r="AL30" s="546"/>
      <c r="AM30" s="546"/>
      <c r="AN30" s="546"/>
      <c r="AO30" s="546"/>
      <c r="AP30" s="546"/>
      <c r="AQ30" s="546"/>
      <c r="AR30" s="546"/>
      <c r="AS30" s="546"/>
      <c r="AT30" s="549"/>
      <c r="AU30" s="546"/>
      <c r="AY30" s="339">
        <f t="shared" si="1"/>
        <v>0</v>
      </c>
      <c r="AZ30" s="340" t="str">
        <f t="shared" si="2"/>
        <v>-</v>
      </c>
    </row>
    <row r="31" spans="2:52" s="1" customFormat="1" ht="14.4" x14ac:dyDescent="0.3">
      <c r="B31" s="260" t="s">
        <v>143</v>
      </c>
      <c r="C31" s="558" t="s">
        <v>142</v>
      </c>
      <c r="D31" s="559">
        <f>'Forma 2'!$F$26</f>
        <v>0</v>
      </c>
      <c r="E31" s="544">
        <f t="shared" si="6"/>
        <v>0</v>
      </c>
      <c r="F31" s="545">
        <f t="shared" si="7"/>
        <v>0</v>
      </c>
      <c r="G31" s="545">
        <f t="shared" si="8"/>
        <v>0</v>
      </c>
      <c r="H31" s="545">
        <f t="shared" si="9"/>
        <v>0</v>
      </c>
      <c r="I31" s="545">
        <f t="shared" si="10"/>
        <v>0</v>
      </c>
      <c r="J31" s="545">
        <f t="shared" si="11"/>
        <v>0</v>
      </c>
      <c r="K31" s="545">
        <f t="shared" si="12"/>
        <v>0</v>
      </c>
      <c r="L31" s="545">
        <f t="shared" si="13"/>
        <v>0</v>
      </c>
      <c r="M31" s="545">
        <f t="shared" si="14"/>
        <v>0</v>
      </c>
      <c r="N31" s="545">
        <f t="shared" si="15"/>
        <v>0</v>
      </c>
      <c r="O31" s="545">
        <f t="shared" si="16"/>
        <v>0</v>
      </c>
      <c r="P31" s="545">
        <f t="shared" si="17"/>
        <v>0</v>
      </c>
      <c r="Q31" s="545">
        <f t="shared" si="18"/>
        <v>0</v>
      </c>
      <c r="R31" s="545">
        <f t="shared" si="19"/>
        <v>0</v>
      </c>
      <c r="S31" s="545">
        <f t="shared" si="20"/>
        <v>0</v>
      </c>
      <c r="T31" s="545">
        <f t="shared" si="21"/>
        <v>0</v>
      </c>
      <c r="U31" s="545">
        <f t="shared" si="22"/>
        <v>0</v>
      </c>
      <c r="V31" s="545">
        <f t="shared" si="23"/>
        <v>0</v>
      </c>
      <c r="W31" s="546"/>
      <c r="X31" s="546"/>
      <c r="Y31" s="546"/>
      <c r="Z31" s="546"/>
      <c r="AA31" s="546"/>
      <c r="AB31" s="547"/>
      <c r="AC31" s="548"/>
      <c r="AD31" s="546"/>
      <c r="AE31" s="546"/>
      <c r="AF31" s="546"/>
      <c r="AG31" s="546"/>
      <c r="AH31" s="546"/>
      <c r="AI31" s="545">
        <v>0</v>
      </c>
      <c r="AJ31" s="546"/>
      <c r="AK31" s="546"/>
      <c r="AL31" s="546"/>
      <c r="AM31" s="546"/>
      <c r="AN31" s="546"/>
      <c r="AO31" s="546"/>
      <c r="AP31" s="546"/>
      <c r="AQ31" s="546"/>
      <c r="AR31" s="546"/>
      <c r="AS31" s="546"/>
      <c r="AT31" s="549"/>
      <c r="AU31" s="546"/>
      <c r="AY31" s="339">
        <f t="shared" si="1"/>
        <v>0</v>
      </c>
      <c r="AZ31" s="340" t="str">
        <f t="shared" si="2"/>
        <v>-</v>
      </c>
    </row>
    <row r="32" spans="2:52" s="1" customFormat="1" ht="14.4" x14ac:dyDescent="0.3">
      <c r="B32" s="260" t="s">
        <v>144</v>
      </c>
      <c r="C32" s="347" t="s">
        <v>142</v>
      </c>
      <c r="D32" s="559">
        <f>'Forma 2'!$F$27</f>
        <v>0</v>
      </c>
      <c r="E32" s="544">
        <f t="shared" si="6"/>
        <v>0</v>
      </c>
      <c r="F32" s="545">
        <f t="shared" si="7"/>
        <v>0</v>
      </c>
      <c r="G32" s="545">
        <f t="shared" si="8"/>
        <v>0</v>
      </c>
      <c r="H32" s="545">
        <f t="shared" si="9"/>
        <v>0</v>
      </c>
      <c r="I32" s="545">
        <f t="shared" si="10"/>
        <v>0</v>
      </c>
      <c r="J32" s="545">
        <f t="shared" si="11"/>
        <v>0</v>
      </c>
      <c r="K32" s="545">
        <f t="shared" si="12"/>
        <v>0</v>
      </c>
      <c r="L32" s="545">
        <f t="shared" si="13"/>
        <v>0</v>
      </c>
      <c r="M32" s="545">
        <f t="shared" si="14"/>
        <v>0</v>
      </c>
      <c r="N32" s="545">
        <f t="shared" si="15"/>
        <v>0</v>
      </c>
      <c r="O32" s="545">
        <f t="shared" si="16"/>
        <v>0</v>
      </c>
      <c r="P32" s="545">
        <f t="shared" si="17"/>
        <v>0</v>
      </c>
      <c r="Q32" s="545">
        <f t="shared" si="18"/>
        <v>0</v>
      </c>
      <c r="R32" s="545">
        <f t="shared" si="19"/>
        <v>0</v>
      </c>
      <c r="S32" s="545">
        <f t="shared" si="20"/>
        <v>0</v>
      </c>
      <c r="T32" s="545">
        <f t="shared" si="21"/>
        <v>0</v>
      </c>
      <c r="U32" s="545">
        <f t="shared" si="22"/>
        <v>0</v>
      </c>
      <c r="V32" s="545">
        <f t="shared" si="23"/>
        <v>0</v>
      </c>
      <c r="W32" s="546"/>
      <c r="X32" s="546"/>
      <c r="Y32" s="546"/>
      <c r="Z32" s="546"/>
      <c r="AA32" s="546"/>
      <c r="AB32" s="547"/>
      <c r="AC32" s="548"/>
      <c r="AD32" s="546"/>
      <c r="AE32" s="546"/>
      <c r="AF32" s="546"/>
      <c r="AG32" s="546"/>
      <c r="AH32" s="546"/>
      <c r="AI32" s="545">
        <v>0</v>
      </c>
      <c r="AJ32" s="546"/>
      <c r="AK32" s="546"/>
      <c r="AL32" s="546"/>
      <c r="AM32" s="546"/>
      <c r="AN32" s="546"/>
      <c r="AO32" s="546"/>
      <c r="AP32" s="546"/>
      <c r="AQ32" s="546"/>
      <c r="AR32" s="546"/>
      <c r="AS32" s="546"/>
      <c r="AT32" s="549"/>
      <c r="AU32" s="546"/>
      <c r="AY32" s="339">
        <f t="shared" si="1"/>
        <v>0</v>
      </c>
      <c r="AZ32" s="340" t="str">
        <f t="shared" si="2"/>
        <v>-</v>
      </c>
    </row>
    <row r="33" spans="2:52" s="1" customFormat="1" ht="14.4" x14ac:dyDescent="0.3">
      <c r="B33" s="260" t="s">
        <v>145</v>
      </c>
      <c r="C33" s="558" t="s">
        <v>142</v>
      </c>
      <c r="D33" s="559">
        <f>'Forma 2'!$F$28</f>
        <v>0</v>
      </c>
      <c r="E33" s="544">
        <f t="shared" si="6"/>
        <v>0</v>
      </c>
      <c r="F33" s="545">
        <f t="shared" si="7"/>
        <v>0</v>
      </c>
      <c r="G33" s="545">
        <f t="shared" si="8"/>
        <v>0</v>
      </c>
      <c r="H33" s="545">
        <f t="shared" si="9"/>
        <v>0</v>
      </c>
      <c r="I33" s="545">
        <f t="shared" si="10"/>
        <v>0</v>
      </c>
      <c r="J33" s="545">
        <f t="shared" si="11"/>
        <v>0</v>
      </c>
      <c r="K33" s="545">
        <f t="shared" si="12"/>
        <v>0</v>
      </c>
      <c r="L33" s="545">
        <f t="shared" si="13"/>
        <v>0</v>
      </c>
      <c r="M33" s="545">
        <f t="shared" si="14"/>
        <v>0</v>
      </c>
      <c r="N33" s="545">
        <f t="shared" si="15"/>
        <v>0</v>
      </c>
      <c r="O33" s="545">
        <f t="shared" si="16"/>
        <v>0</v>
      </c>
      <c r="P33" s="545">
        <f t="shared" si="17"/>
        <v>0</v>
      </c>
      <c r="Q33" s="545">
        <f t="shared" si="18"/>
        <v>0</v>
      </c>
      <c r="R33" s="545">
        <f t="shared" si="19"/>
        <v>0</v>
      </c>
      <c r="S33" s="545">
        <f t="shared" si="20"/>
        <v>0</v>
      </c>
      <c r="T33" s="545">
        <f t="shared" si="21"/>
        <v>0</v>
      </c>
      <c r="U33" s="545">
        <f t="shared" si="22"/>
        <v>0</v>
      </c>
      <c r="V33" s="545">
        <f t="shared" si="23"/>
        <v>0</v>
      </c>
      <c r="W33" s="546"/>
      <c r="X33" s="546"/>
      <c r="Y33" s="546"/>
      <c r="Z33" s="546"/>
      <c r="AA33" s="546"/>
      <c r="AB33" s="547"/>
      <c r="AC33" s="548"/>
      <c r="AD33" s="546"/>
      <c r="AE33" s="546"/>
      <c r="AF33" s="546"/>
      <c r="AG33" s="546"/>
      <c r="AH33" s="546"/>
      <c r="AI33" s="545">
        <v>0</v>
      </c>
      <c r="AJ33" s="546"/>
      <c r="AK33" s="546"/>
      <c r="AL33" s="546"/>
      <c r="AM33" s="546"/>
      <c r="AN33" s="546"/>
      <c r="AO33" s="546"/>
      <c r="AP33" s="546"/>
      <c r="AQ33" s="546"/>
      <c r="AR33" s="546"/>
      <c r="AS33" s="546"/>
      <c r="AT33" s="549"/>
      <c r="AU33" s="546"/>
      <c r="AY33" s="339">
        <f t="shared" si="1"/>
        <v>0</v>
      </c>
      <c r="AZ33" s="340" t="str">
        <f t="shared" si="2"/>
        <v>-</v>
      </c>
    </row>
    <row r="34" spans="2:52" s="1" customFormat="1" ht="14.4" x14ac:dyDescent="0.3">
      <c r="B34" s="260" t="s">
        <v>146</v>
      </c>
      <c r="C34" s="558" t="s">
        <v>142</v>
      </c>
      <c r="D34" s="559">
        <f>'Forma 2'!$F$29</f>
        <v>0</v>
      </c>
      <c r="E34" s="544">
        <f t="shared" si="6"/>
        <v>0</v>
      </c>
      <c r="F34" s="545">
        <f t="shared" si="7"/>
        <v>0</v>
      </c>
      <c r="G34" s="545">
        <f t="shared" si="8"/>
        <v>0</v>
      </c>
      <c r="H34" s="545">
        <f t="shared" si="9"/>
        <v>0</v>
      </c>
      <c r="I34" s="545">
        <f t="shared" si="10"/>
        <v>0</v>
      </c>
      <c r="J34" s="545">
        <f t="shared" si="11"/>
        <v>0</v>
      </c>
      <c r="K34" s="545">
        <f t="shared" si="12"/>
        <v>0</v>
      </c>
      <c r="L34" s="545">
        <f t="shared" si="13"/>
        <v>0</v>
      </c>
      <c r="M34" s="545">
        <f t="shared" si="14"/>
        <v>0</v>
      </c>
      <c r="N34" s="545">
        <f t="shared" si="15"/>
        <v>0</v>
      </c>
      <c r="O34" s="545">
        <f t="shared" si="16"/>
        <v>0</v>
      </c>
      <c r="P34" s="545">
        <f t="shared" si="17"/>
        <v>0</v>
      </c>
      <c r="Q34" s="545">
        <f t="shared" si="18"/>
        <v>0</v>
      </c>
      <c r="R34" s="545">
        <f t="shared" si="19"/>
        <v>0</v>
      </c>
      <c r="S34" s="545">
        <f t="shared" si="20"/>
        <v>0</v>
      </c>
      <c r="T34" s="545">
        <f t="shared" si="21"/>
        <v>0</v>
      </c>
      <c r="U34" s="545">
        <f t="shared" si="22"/>
        <v>0</v>
      </c>
      <c r="V34" s="545">
        <f t="shared" si="23"/>
        <v>0</v>
      </c>
      <c r="W34" s="546"/>
      <c r="X34" s="546"/>
      <c r="Y34" s="546"/>
      <c r="Z34" s="546"/>
      <c r="AA34" s="546"/>
      <c r="AB34" s="547"/>
      <c r="AC34" s="548"/>
      <c r="AD34" s="546"/>
      <c r="AE34" s="546"/>
      <c r="AF34" s="546"/>
      <c r="AG34" s="546"/>
      <c r="AH34" s="546"/>
      <c r="AI34" s="545">
        <v>0</v>
      </c>
      <c r="AJ34" s="546"/>
      <c r="AK34" s="546"/>
      <c r="AL34" s="546"/>
      <c r="AM34" s="546"/>
      <c r="AN34" s="546"/>
      <c r="AO34" s="546"/>
      <c r="AP34" s="546"/>
      <c r="AQ34" s="546"/>
      <c r="AR34" s="546"/>
      <c r="AS34" s="546"/>
      <c r="AT34" s="549"/>
      <c r="AU34" s="546"/>
      <c r="AY34" s="339">
        <f t="shared" si="1"/>
        <v>0</v>
      </c>
      <c r="AZ34" s="340" t="str">
        <f t="shared" si="2"/>
        <v>-</v>
      </c>
    </row>
    <row r="35" spans="2:52" s="1" customFormat="1" ht="14.4" x14ac:dyDescent="0.3">
      <c r="B35" s="260" t="s">
        <v>147</v>
      </c>
      <c r="C35" s="558" t="s">
        <v>142</v>
      </c>
      <c r="D35" s="559">
        <f>'Forma 2'!$F$30</f>
        <v>0</v>
      </c>
      <c r="E35" s="544">
        <f t="shared" si="6"/>
        <v>0</v>
      </c>
      <c r="F35" s="545">
        <f t="shared" si="7"/>
        <v>0</v>
      </c>
      <c r="G35" s="545">
        <f t="shared" si="8"/>
        <v>0</v>
      </c>
      <c r="H35" s="545">
        <f t="shared" si="9"/>
        <v>0</v>
      </c>
      <c r="I35" s="545">
        <f t="shared" si="10"/>
        <v>0</v>
      </c>
      <c r="J35" s="545">
        <f t="shared" si="11"/>
        <v>0</v>
      </c>
      <c r="K35" s="545">
        <f t="shared" si="12"/>
        <v>0</v>
      </c>
      <c r="L35" s="545">
        <f t="shared" si="13"/>
        <v>0</v>
      </c>
      <c r="M35" s="545">
        <f t="shared" si="14"/>
        <v>0</v>
      </c>
      <c r="N35" s="545">
        <f t="shared" si="15"/>
        <v>0</v>
      </c>
      <c r="O35" s="545">
        <f t="shared" si="16"/>
        <v>0</v>
      </c>
      <c r="P35" s="545">
        <f t="shared" si="17"/>
        <v>0</v>
      </c>
      <c r="Q35" s="545">
        <f t="shared" si="18"/>
        <v>0</v>
      </c>
      <c r="R35" s="545">
        <f t="shared" si="19"/>
        <v>0</v>
      </c>
      <c r="S35" s="545">
        <f t="shared" si="20"/>
        <v>0</v>
      </c>
      <c r="T35" s="545">
        <f t="shared" si="21"/>
        <v>0</v>
      </c>
      <c r="U35" s="545">
        <f t="shared" si="22"/>
        <v>0</v>
      </c>
      <c r="V35" s="545">
        <f t="shared" si="23"/>
        <v>0</v>
      </c>
      <c r="W35" s="546"/>
      <c r="X35" s="546"/>
      <c r="Y35" s="546"/>
      <c r="Z35" s="546"/>
      <c r="AA35" s="546"/>
      <c r="AB35" s="547"/>
      <c r="AC35" s="548"/>
      <c r="AD35" s="546"/>
      <c r="AE35" s="546"/>
      <c r="AF35" s="546"/>
      <c r="AG35" s="546"/>
      <c r="AH35" s="546"/>
      <c r="AI35" s="545">
        <v>0</v>
      </c>
      <c r="AJ35" s="546"/>
      <c r="AK35" s="546"/>
      <c r="AL35" s="546"/>
      <c r="AM35" s="546"/>
      <c r="AN35" s="546"/>
      <c r="AO35" s="546"/>
      <c r="AP35" s="546"/>
      <c r="AQ35" s="546"/>
      <c r="AR35" s="546"/>
      <c r="AS35" s="546"/>
      <c r="AT35" s="549"/>
      <c r="AU35" s="546"/>
      <c r="AY35" s="339">
        <f t="shared" si="1"/>
        <v>0</v>
      </c>
      <c r="AZ35" s="340" t="str">
        <f t="shared" si="2"/>
        <v>-</v>
      </c>
    </row>
    <row r="36" spans="2:52" s="1" customFormat="1" ht="14.4" x14ac:dyDescent="0.3">
      <c r="B36" s="260" t="s">
        <v>148</v>
      </c>
      <c r="C36" s="558" t="s">
        <v>142</v>
      </c>
      <c r="D36" s="559">
        <f>'Forma 2'!$F$31</f>
        <v>0</v>
      </c>
      <c r="E36" s="544">
        <f t="shared" si="6"/>
        <v>0</v>
      </c>
      <c r="F36" s="545">
        <f t="shared" si="7"/>
        <v>0</v>
      </c>
      <c r="G36" s="545">
        <f t="shared" si="8"/>
        <v>0</v>
      </c>
      <c r="H36" s="545">
        <f t="shared" si="9"/>
        <v>0</v>
      </c>
      <c r="I36" s="545">
        <f t="shared" si="10"/>
        <v>0</v>
      </c>
      <c r="J36" s="545">
        <f t="shared" si="11"/>
        <v>0</v>
      </c>
      <c r="K36" s="545">
        <f t="shared" si="12"/>
        <v>0</v>
      </c>
      <c r="L36" s="545">
        <f t="shared" si="13"/>
        <v>0</v>
      </c>
      <c r="M36" s="545">
        <f t="shared" si="14"/>
        <v>0</v>
      </c>
      <c r="N36" s="545">
        <f t="shared" si="15"/>
        <v>0</v>
      </c>
      <c r="O36" s="545">
        <f t="shared" si="16"/>
        <v>0</v>
      </c>
      <c r="P36" s="545">
        <f t="shared" si="17"/>
        <v>0</v>
      </c>
      <c r="Q36" s="545">
        <f t="shared" si="18"/>
        <v>0</v>
      </c>
      <c r="R36" s="545">
        <f t="shared" si="19"/>
        <v>0</v>
      </c>
      <c r="S36" s="545">
        <f t="shared" si="20"/>
        <v>0</v>
      </c>
      <c r="T36" s="545">
        <f t="shared" si="21"/>
        <v>0</v>
      </c>
      <c r="U36" s="545">
        <f t="shared" si="22"/>
        <v>0</v>
      </c>
      <c r="V36" s="545">
        <f t="shared" si="23"/>
        <v>0</v>
      </c>
      <c r="W36" s="546"/>
      <c r="X36" s="546"/>
      <c r="Y36" s="546"/>
      <c r="Z36" s="546"/>
      <c r="AA36" s="546"/>
      <c r="AB36" s="547"/>
      <c r="AC36" s="548"/>
      <c r="AD36" s="546"/>
      <c r="AE36" s="546"/>
      <c r="AF36" s="546"/>
      <c r="AG36" s="546"/>
      <c r="AH36" s="546"/>
      <c r="AI36" s="545">
        <v>0</v>
      </c>
      <c r="AJ36" s="546"/>
      <c r="AK36" s="546"/>
      <c r="AL36" s="546"/>
      <c r="AM36" s="546"/>
      <c r="AN36" s="546"/>
      <c r="AO36" s="546"/>
      <c r="AP36" s="546"/>
      <c r="AQ36" s="546"/>
      <c r="AR36" s="546"/>
      <c r="AS36" s="546"/>
      <c r="AT36" s="549"/>
      <c r="AU36" s="546"/>
      <c r="AY36" s="339">
        <f t="shared" si="1"/>
        <v>0</v>
      </c>
      <c r="AZ36" s="340" t="str">
        <f t="shared" si="2"/>
        <v>-</v>
      </c>
    </row>
    <row r="37" spans="2:52" s="1" customFormat="1" ht="14.4" x14ac:dyDescent="0.3">
      <c r="B37" s="260" t="s">
        <v>149</v>
      </c>
      <c r="C37" s="558" t="s">
        <v>142</v>
      </c>
      <c r="D37" s="559">
        <f>'Forma 2'!$F$32</f>
        <v>0</v>
      </c>
      <c r="E37" s="544">
        <f t="shared" si="6"/>
        <v>0</v>
      </c>
      <c r="F37" s="545">
        <f t="shared" si="7"/>
        <v>0</v>
      </c>
      <c r="G37" s="545">
        <f t="shared" si="8"/>
        <v>0</v>
      </c>
      <c r="H37" s="545">
        <f t="shared" si="9"/>
        <v>0</v>
      </c>
      <c r="I37" s="545">
        <f t="shared" si="10"/>
        <v>0</v>
      </c>
      <c r="J37" s="545">
        <f t="shared" si="11"/>
        <v>0</v>
      </c>
      <c r="K37" s="545">
        <f t="shared" si="12"/>
        <v>0</v>
      </c>
      <c r="L37" s="545">
        <f t="shared" si="13"/>
        <v>0</v>
      </c>
      <c r="M37" s="545">
        <f t="shared" si="14"/>
        <v>0</v>
      </c>
      <c r="N37" s="545">
        <f t="shared" si="15"/>
        <v>0</v>
      </c>
      <c r="O37" s="545">
        <f t="shared" si="16"/>
        <v>0</v>
      </c>
      <c r="P37" s="545">
        <f t="shared" si="17"/>
        <v>0</v>
      </c>
      <c r="Q37" s="545">
        <f t="shared" si="18"/>
        <v>0</v>
      </c>
      <c r="R37" s="545">
        <f t="shared" si="19"/>
        <v>0</v>
      </c>
      <c r="S37" s="545">
        <f t="shared" si="20"/>
        <v>0</v>
      </c>
      <c r="T37" s="545">
        <f t="shared" si="21"/>
        <v>0</v>
      </c>
      <c r="U37" s="545">
        <f t="shared" si="22"/>
        <v>0</v>
      </c>
      <c r="V37" s="545">
        <f t="shared" si="23"/>
        <v>0</v>
      </c>
      <c r="W37" s="546"/>
      <c r="X37" s="546"/>
      <c r="Y37" s="546"/>
      <c r="Z37" s="546"/>
      <c r="AA37" s="546"/>
      <c r="AB37" s="547"/>
      <c r="AC37" s="548"/>
      <c r="AD37" s="546"/>
      <c r="AE37" s="546"/>
      <c r="AF37" s="546"/>
      <c r="AG37" s="546"/>
      <c r="AH37" s="546"/>
      <c r="AI37" s="545">
        <v>0</v>
      </c>
      <c r="AJ37" s="546"/>
      <c r="AK37" s="546"/>
      <c r="AL37" s="546"/>
      <c r="AM37" s="546"/>
      <c r="AN37" s="546"/>
      <c r="AO37" s="546"/>
      <c r="AP37" s="546"/>
      <c r="AQ37" s="546"/>
      <c r="AR37" s="546"/>
      <c r="AS37" s="546"/>
      <c r="AT37" s="549"/>
      <c r="AU37" s="546"/>
      <c r="AY37" s="339">
        <f t="shared" si="1"/>
        <v>0</v>
      </c>
      <c r="AZ37" s="340" t="str">
        <f t="shared" si="2"/>
        <v>-</v>
      </c>
    </row>
    <row r="38" spans="2:52" s="1" customFormat="1" ht="14.4" x14ac:dyDescent="0.3">
      <c r="B38" s="260" t="s">
        <v>150</v>
      </c>
      <c r="C38" s="558" t="s">
        <v>142</v>
      </c>
      <c r="D38" s="559">
        <f>'Forma 2'!$F$33</f>
        <v>0</v>
      </c>
      <c r="E38" s="544">
        <f t="shared" si="6"/>
        <v>0</v>
      </c>
      <c r="F38" s="545">
        <f t="shared" si="7"/>
        <v>0</v>
      </c>
      <c r="G38" s="545">
        <f t="shared" si="8"/>
        <v>0</v>
      </c>
      <c r="H38" s="545">
        <f t="shared" si="9"/>
        <v>0</v>
      </c>
      <c r="I38" s="545">
        <f t="shared" si="10"/>
        <v>0</v>
      </c>
      <c r="J38" s="545">
        <f t="shared" si="11"/>
        <v>0</v>
      </c>
      <c r="K38" s="545">
        <f t="shared" si="12"/>
        <v>0</v>
      </c>
      <c r="L38" s="545">
        <f t="shared" si="13"/>
        <v>0</v>
      </c>
      <c r="M38" s="545">
        <f t="shared" si="14"/>
        <v>0</v>
      </c>
      <c r="N38" s="545">
        <f t="shared" si="15"/>
        <v>0</v>
      </c>
      <c r="O38" s="545">
        <f t="shared" si="16"/>
        <v>0</v>
      </c>
      <c r="P38" s="545">
        <f t="shared" si="17"/>
        <v>0</v>
      </c>
      <c r="Q38" s="545">
        <f t="shared" si="18"/>
        <v>0</v>
      </c>
      <c r="R38" s="545">
        <f t="shared" si="19"/>
        <v>0</v>
      </c>
      <c r="S38" s="545">
        <f t="shared" si="20"/>
        <v>0</v>
      </c>
      <c r="T38" s="545">
        <f t="shared" si="21"/>
        <v>0</v>
      </c>
      <c r="U38" s="545">
        <f t="shared" si="22"/>
        <v>0</v>
      </c>
      <c r="V38" s="545">
        <f t="shared" si="23"/>
        <v>0</v>
      </c>
      <c r="W38" s="546"/>
      <c r="X38" s="546"/>
      <c r="Y38" s="546"/>
      <c r="Z38" s="546"/>
      <c r="AA38" s="546"/>
      <c r="AB38" s="547"/>
      <c r="AC38" s="548"/>
      <c r="AD38" s="546"/>
      <c r="AE38" s="546"/>
      <c r="AF38" s="546"/>
      <c r="AG38" s="546"/>
      <c r="AH38" s="546"/>
      <c r="AI38" s="545">
        <v>0</v>
      </c>
      <c r="AJ38" s="546"/>
      <c r="AK38" s="546"/>
      <c r="AL38" s="546"/>
      <c r="AM38" s="546"/>
      <c r="AN38" s="546"/>
      <c r="AO38" s="546"/>
      <c r="AP38" s="546"/>
      <c r="AQ38" s="546"/>
      <c r="AR38" s="546"/>
      <c r="AS38" s="546"/>
      <c r="AT38" s="549"/>
      <c r="AU38" s="546"/>
      <c r="AY38" s="339">
        <f t="shared" si="1"/>
        <v>0</v>
      </c>
      <c r="AZ38" s="340" t="str">
        <f t="shared" si="2"/>
        <v>-</v>
      </c>
    </row>
    <row r="39" spans="2:52" s="1" customFormat="1" ht="14.4" x14ac:dyDescent="0.3">
      <c r="B39" s="260" t="s">
        <v>151</v>
      </c>
      <c r="C39" s="558" t="s">
        <v>142</v>
      </c>
      <c r="D39" s="559">
        <f>'Forma 2'!$F$34</f>
        <v>0</v>
      </c>
      <c r="E39" s="544">
        <f t="shared" si="6"/>
        <v>0</v>
      </c>
      <c r="F39" s="545">
        <f t="shared" si="7"/>
        <v>0</v>
      </c>
      <c r="G39" s="545">
        <f t="shared" si="8"/>
        <v>0</v>
      </c>
      <c r="H39" s="545">
        <f t="shared" si="9"/>
        <v>0</v>
      </c>
      <c r="I39" s="545">
        <f t="shared" si="10"/>
        <v>0</v>
      </c>
      <c r="J39" s="545">
        <f t="shared" si="11"/>
        <v>0</v>
      </c>
      <c r="K39" s="545">
        <f t="shared" si="12"/>
        <v>0</v>
      </c>
      <c r="L39" s="545">
        <f t="shared" si="13"/>
        <v>0</v>
      </c>
      <c r="M39" s="545">
        <f t="shared" si="14"/>
        <v>0</v>
      </c>
      <c r="N39" s="545">
        <f t="shared" si="15"/>
        <v>0</v>
      </c>
      <c r="O39" s="545">
        <f t="shared" si="16"/>
        <v>0</v>
      </c>
      <c r="P39" s="545">
        <f t="shared" si="17"/>
        <v>0</v>
      </c>
      <c r="Q39" s="545">
        <f t="shared" si="18"/>
        <v>0</v>
      </c>
      <c r="R39" s="545">
        <f t="shared" si="19"/>
        <v>0</v>
      </c>
      <c r="S39" s="545">
        <f t="shared" si="20"/>
        <v>0</v>
      </c>
      <c r="T39" s="545">
        <f t="shared" si="21"/>
        <v>0</v>
      </c>
      <c r="U39" s="545">
        <f t="shared" si="22"/>
        <v>0</v>
      </c>
      <c r="V39" s="545">
        <f t="shared" si="23"/>
        <v>0</v>
      </c>
      <c r="W39" s="546"/>
      <c r="X39" s="546"/>
      <c r="Y39" s="546"/>
      <c r="Z39" s="546"/>
      <c r="AA39" s="546"/>
      <c r="AB39" s="547"/>
      <c r="AC39" s="548"/>
      <c r="AD39" s="546"/>
      <c r="AE39" s="546"/>
      <c r="AF39" s="546"/>
      <c r="AG39" s="546"/>
      <c r="AH39" s="546"/>
      <c r="AI39" s="545">
        <v>0</v>
      </c>
      <c r="AJ39" s="546"/>
      <c r="AK39" s="546"/>
      <c r="AL39" s="546"/>
      <c r="AM39" s="546"/>
      <c r="AN39" s="546"/>
      <c r="AO39" s="546"/>
      <c r="AP39" s="546"/>
      <c r="AQ39" s="546"/>
      <c r="AR39" s="546"/>
      <c r="AS39" s="546"/>
      <c r="AT39" s="549"/>
      <c r="AU39" s="546"/>
      <c r="AY39" s="339">
        <f t="shared" si="1"/>
        <v>0</v>
      </c>
      <c r="AZ39" s="340" t="str">
        <f t="shared" si="2"/>
        <v>-</v>
      </c>
    </row>
    <row r="40" spans="2:52" s="1" customFormat="1" ht="14.4" x14ac:dyDescent="0.3">
      <c r="B40" s="260" t="s">
        <v>152</v>
      </c>
      <c r="C40" s="558" t="s">
        <v>142</v>
      </c>
      <c r="D40" s="559">
        <f>'Forma 2'!$F$35</f>
        <v>0</v>
      </c>
      <c r="E40" s="544">
        <f t="shared" si="6"/>
        <v>0</v>
      </c>
      <c r="F40" s="545">
        <f t="shared" si="7"/>
        <v>0</v>
      </c>
      <c r="G40" s="545">
        <f t="shared" si="8"/>
        <v>0</v>
      </c>
      <c r="H40" s="545">
        <f t="shared" si="9"/>
        <v>0</v>
      </c>
      <c r="I40" s="545">
        <f t="shared" si="10"/>
        <v>0</v>
      </c>
      <c r="J40" s="545">
        <f t="shared" si="11"/>
        <v>0</v>
      </c>
      <c r="K40" s="545">
        <f t="shared" si="12"/>
        <v>0</v>
      </c>
      <c r="L40" s="545">
        <f t="shared" si="13"/>
        <v>0</v>
      </c>
      <c r="M40" s="545">
        <f t="shared" si="14"/>
        <v>0</v>
      </c>
      <c r="N40" s="545">
        <f t="shared" si="15"/>
        <v>0</v>
      </c>
      <c r="O40" s="545">
        <f t="shared" si="16"/>
        <v>0</v>
      </c>
      <c r="P40" s="545">
        <f t="shared" si="17"/>
        <v>0</v>
      </c>
      <c r="Q40" s="545">
        <f t="shared" si="18"/>
        <v>0</v>
      </c>
      <c r="R40" s="545">
        <f t="shared" si="19"/>
        <v>0</v>
      </c>
      <c r="S40" s="545">
        <f t="shared" si="20"/>
        <v>0</v>
      </c>
      <c r="T40" s="545">
        <f t="shared" si="21"/>
        <v>0</v>
      </c>
      <c r="U40" s="545">
        <f t="shared" si="22"/>
        <v>0</v>
      </c>
      <c r="V40" s="545">
        <f t="shared" si="23"/>
        <v>0</v>
      </c>
      <c r="W40" s="546"/>
      <c r="X40" s="546"/>
      <c r="Y40" s="546"/>
      <c r="Z40" s="546"/>
      <c r="AA40" s="546"/>
      <c r="AB40" s="547"/>
      <c r="AC40" s="548"/>
      <c r="AD40" s="546"/>
      <c r="AE40" s="546"/>
      <c r="AF40" s="546"/>
      <c r="AG40" s="546"/>
      <c r="AH40" s="546"/>
      <c r="AI40" s="545">
        <v>0</v>
      </c>
      <c r="AJ40" s="546"/>
      <c r="AK40" s="546"/>
      <c r="AL40" s="546"/>
      <c r="AM40" s="546"/>
      <c r="AN40" s="546"/>
      <c r="AO40" s="546"/>
      <c r="AP40" s="546"/>
      <c r="AQ40" s="546"/>
      <c r="AR40" s="546"/>
      <c r="AS40" s="546"/>
      <c r="AT40" s="549"/>
      <c r="AU40" s="546"/>
      <c r="AY40" s="339">
        <f t="shared" si="1"/>
        <v>0</v>
      </c>
      <c r="AZ40" s="340" t="str">
        <f t="shared" si="2"/>
        <v>-</v>
      </c>
    </row>
    <row r="41" spans="2:52" s="1" customFormat="1" ht="14.4" x14ac:dyDescent="0.3">
      <c r="B41" s="260" t="s">
        <v>153</v>
      </c>
      <c r="C41" s="543" t="s">
        <v>142</v>
      </c>
      <c r="D41" s="396">
        <f>'Forma 2'!$F$36</f>
        <v>0</v>
      </c>
      <c r="E41" s="544">
        <f t="shared" si="6"/>
        <v>0</v>
      </c>
      <c r="F41" s="545">
        <f t="shared" si="7"/>
        <v>0</v>
      </c>
      <c r="G41" s="545">
        <f t="shared" si="8"/>
        <v>0</v>
      </c>
      <c r="H41" s="545">
        <f t="shared" si="9"/>
        <v>0</v>
      </c>
      <c r="I41" s="545">
        <f t="shared" si="10"/>
        <v>0</v>
      </c>
      <c r="J41" s="545">
        <f t="shared" si="11"/>
        <v>0</v>
      </c>
      <c r="K41" s="545">
        <f t="shared" si="12"/>
        <v>0</v>
      </c>
      <c r="L41" s="545">
        <f t="shared" si="13"/>
        <v>0</v>
      </c>
      <c r="M41" s="545">
        <f t="shared" si="14"/>
        <v>0</v>
      </c>
      <c r="N41" s="545">
        <f t="shared" si="15"/>
        <v>0</v>
      </c>
      <c r="O41" s="545">
        <f t="shared" si="16"/>
        <v>0</v>
      </c>
      <c r="P41" s="545">
        <f t="shared" si="17"/>
        <v>0</v>
      </c>
      <c r="Q41" s="545">
        <f t="shared" si="18"/>
        <v>0</v>
      </c>
      <c r="R41" s="545">
        <f t="shared" si="19"/>
        <v>0</v>
      </c>
      <c r="S41" s="545">
        <f t="shared" si="20"/>
        <v>0</v>
      </c>
      <c r="T41" s="545">
        <f t="shared" si="21"/>
        <v>0</v>
      </c>
      <c r="U41" s="545">
        <f t="shared" si="22"/>
        <v>0</v>
      </c>
      <c r="V41" s="545">
        <f t="shared" si="23"/>
        <v>0</v>
      </c>
      <c r="W41" s="546"/>
      <c r="X41" s="546"/>
      <c r="Y41" s="546"/>
      <c r="Z41" s="546"/>
      <c r="AA41" s="546"/>
      <c r="AB41" s="547"/>
      <c r="AC41" s="548"/>
      <c r="AD41" s="546"/>
      <c r="AE41" s="546"/>
      <c r="AF41" s="546"/>
      <c r="AG41" s="546"/>
      <c r="AH41" s="546"/>
      <c r="AI41" s="545">
        <v>0</v>
      </c>
      <c r="AJ41" s="546"/>
      <c r="AK41" s="546"/>
      <c r="AL41" s="546"/>
      <c r="AM41" s="546"/>
      <c r="AN41" s="546"/>
      <c r="AO41" s="546"/>
      <c r="AP41" s="546"/>
      <c r="AQ41" s="546"/>
      <c r="AR41" s="546"/>
      <c r="AS41" s="546"/>
      <c r="AT41" s="549"/>
      <c r="AU41" s="546"/>
      <c r="AY41" s="339">
        <f t="shared" si="1"/>
        <v>0</v>
      </c>
      <c r="AZ41" s="340" t="str">
        <f t="shared" si="2"/>
        <v>-</v>
      </c>
    </row>
    <row r="42" spans="2:52" s="1" customFormat="1" ht="14.4" x14ac:dyDescent="0.3">
      <c r="B42" s="260" t="s">
        <v>154</v>
      </c>
      <c r="C42" s="543" t="s">
        <v>142</v>
      </c>
      <c r="D42" s="396">
        <f>'Forma 2'!$F$37</f>
        <v>0</v>
      </c>
      <c r="E42" s="544">
        <f t="shared" si="6"/>
        <v>0</v>
      </c>
      <c r="F42" s="545">
        <f t="shared" si="7"/>
        <v>0</v>
      </c>
      <c r="G42" s="545">
        <f t="shared" si="8"/>
        <v>0</v>
      </c>
      <c r="H42" s="545">
        <f t="shared" si="9"/>
        <v>0</v>
      </c>
      <c r="I42" s="545">
        <f t="shared" si="10"/>
        <v>0</v>
      </c>
      <c r="J42" s="545">
        <f t="shared" si="11"/>
        <v>0</v>
      </c>
      <c r="K42" s="545">
        <f t="shared" si="12"/>
        <v>0</v>
      </c>
      <c r="L42" s="545">
        <f t="shared" si="13"/>
        <v>0</v>
      </c>
      <c r="M42" s="545">
        <f t="shared" si="14"/>
        <v>0</v>
      </c>
      <c r="N42" s="545">
        <f t="shared" si="15"/>
        <v>0</v>
      </c>
      <c r="O42" s="545">
        <f t="shared" si="16"/>
        <v>0</v>
      </c>
      <c r="P42" s="545">
        <f t="shared" si="17"/>
        <v>0</v>
      </c>
      <c r="Q42" s="545">
        <f t="shared" si="18"/>
        <v>0</v>
      </c>
      <c r="R42" s="545">
        <f t="shared" si="19"/>
        <v>0</v>
      </c>
      <c r="S42" s="545">
        <f t="shared" si="20"/>
        <v>0</v>
      </c>
      <c r="T42" s="545">
        <f t="shared" si="21"/>
        <v>0</v>
      </c>
      <c r="U42" s="545">
        <f t="shared" si="22"/>
        <v>0</v>
      </c>
      <c r="V42" s="545">
        <f t="shared" si="23"/>
        <v>0</v>
      </c>
      <c r="W42" s="546"/>
      <c r="X42" s="546"/>
      <c r="Y42" s="546"/>
      <c r="Z42" s="546"/>
      <c r="AA42" s="546"/>
      <c r="AB42" s="547"/>
      <c r="AC42" s="548"/>
      <c r="AD42" s="546"/>
      <c r="AE42" s="546"/>
      <c r="AF42" s="546"/>
      <c r="AG42" s="546"/>
      <c r="AH42" s="546"/>
      <c r="AI42" s="545">
        <v>0</v>
      </c>
      <c r="AJ42" s="546"/>
      <c r="AK42" s="546"/>
      <c r="AL42" s="546"/>
      <c r="AM42" s="546"/>
      <c r="AN42" s="546"/>
      <c r="AO42" s="546"/>
      <c r="AP42" s="546"/>
      <c r="AQ42" s="546"/>
      <c r="AR42" s="546"/>
      <c r="AS42" s="546"/>
      <c r="AT42" s="549"/>
      <c r="AU42" s="546"/>
      <c r="AY42" s="339">
        <f t="shared" si="1"/>
        <v>0</v>
      </c>
      <c r="AZ42" s="340" t="str">
        <f t="shared" si="2"/>
        <v>-</v>
      </c>
    </row>
    <row r="43" spans="2:52" s="1" customFormat="1" ht="14.4" x14ac:dyDescent="0.3">
      <c r="B43" s="260" t="s">
        <v>155</v>
      </c>
      <c r="C43" s="543" t="s">
        <v>142</v>
      </c>
      <c r="D43" s="396">
        <f>'Forma 2'!$F$38</f>
        <v>0</v>
      </c>
      <c r="E43" s="544">
        <f t="shared" si="6"/>
        <v>0</v>
      </c>
      <c r="F43" s="545">
        <f t="shared" si="7"/>
        <v>0</v>
      </c>
      <c r="G43" s="545">
        <f t="shared" si="8"/>
        <v>0</v>
      </c>
      <c r="H43" s="545">
        <f t="shared" si="9"/>
        <v>0</v>
      </c>
      <c r="I43" s="545">
        <f t="shared" si="10"/>
        <v>0</v>
      </c>
      <c r="J43" s="545">
        <f t="shared" si="11"/>
        <v>0</v>
      </c>
      <c r="K43" s="545">
        <f t="shared" si="12"/>
        <v>0</v>
      </c>
      <c r="L43" s="545">
        <f t="shared" si="13"/>
        <v>0</v>
      </c>
      <c r="M43" s="545">
        <f t="shared" si="14"/>
        <v>0</v>
      </c>
      <c r="N43" s="545">
        <f t="shared" si="15"/>
        <v>0</v>
      </c>
      <c r="O43" s="545">
        <f t="shared" si="16"/>
        <v>0</v>
      </c>
      <c r="P43" s="545">
        <f t="shared" si="17"/>
        <v>0</v>
      </c>
      <c r="Q43" s="545">
        <f t="shared" si="18"/>
        <v>0</v>
      </c>
      <c r="R43" s="545">
        <f t="shared" si="19"/>
        <v>0</v>
      </c>
      <c r="S43" s="545">
        <f t="shared" si="20"/>
        <v>0</v>
      </c>
      <c r="T43" s="545">
        <f t="shared" si="21"/>
        <v>0</v>
      </c>
      <c r="U43" s="545">
        <f t="shared" si="22"/>
        <v>0</v>
      </c>
      <c r="V43" s="545">
        <f t="shared" si="23"/>
        <v>0</v>
      </c>
      <c r="W43" s="546"/>
      <c r="X43" s="546"/>
      <c r="Y43" s="546"/>
      <c r="Z43" s="546"/>
      <c r="AA43" s="546"/>
      <c r="AB43" s="547"/>
      <c r="AC43" s="548"/>
      <c r="AD43" s="546"/>
      <c r="AE43" s="546"/>
      <c r="AF43" s="546"/>
      <c r="AG43" s="546"/>
      <c r="AH43" s="546"/>
      <c r="AI43" s="545">
        <v>0</v>
      </c>
      <c r="AJ43" s="546"/>
      <c r="AK43" s="546"/>
      <c r="AL43" s="546"/>
      <c r="AM43" s="546"/>
      <c r="AN43" s="546"/>
      <c r="AO43" s="546"/>
      <c r="AP43" s="546"/>
      <c r="AQ43" s="546"/>
      <c r="AR43" s="546"/>
      <c r="AS43" s="546"/>
      <c r="AT43" s="549"/>
      <c r="AU43" s="546"/>
      <c r="AY43" s="339">
        <f t="shared" si="1"/>
        <v>0</v>
      </c>
      <c r="AZ43" s="340" t="str">
        <f t="shared" si="2"/>
        <v>-</v>
      </c>
    </row>
    <row r="44" spans="2:52" s="1" customFormat="1" ht="14.4" x14ac:dyDescent="0.3">
      <c r="B44" s="260" t="s">
        <v>156</v>
      </c>
      <c r="C44" s="543" t="s">
        <v>142</v>
      </c>
      <c r="D44" s="396">
        <f>'Forma 2'!$F$39</f>
        <v>0</v>
      </c>
      <c r="E44" s="544">
        <f t="shared" si="6"/>
        <v>0</v>
      </c>
      <c r="F44" s="545">
        <f t="shared" si="7"/>
        <v>0</v>
      </c>
      <c r="G44" s="545">
        <f t="shared" si="8"/>
        <v>0</v>
      </c>
      <c r="H44" s="545">
        <f t="shared" si="9"/>
        <v>0</v>
      </c>
      <c r="I44" s="545">
        <f t="shared" si="10"/>
        <v>0</v>
      </c>
      <c r="J44" s="545">
        <f t="shared" si="11"/>
        <v>0</v>
      </c>
      <c r="K44" s="545">
        <f t="shared" si="12"/>
        <v>0</v>
      </c>
      <c r="L44" s="545">
        <f t="shared" si="13"/>
        <v>0</v>
      </c>
      <c r="M44" s="545">
        <f t="shared" si="14"/>
        <v>0</v>
      </c>
      <c r="N44" s="545">
        <f t="shared" si="15"/>
        <v>0</v>
      </c>
      <c r="O44" s="545">
        <f t="shared" si="16"/>
        <v>0</v>
      </c>
      <c r="P44" s="545">
        <f t="shared" si="17"/>
        <v>0</v>
      </c>
      <c r="Q44" s="545">
        <f t="shared" si="18"/>
        <v>0</v>
      </c>
      <c r="R44" s="545">
        <f t="shared" si="19"/>
        <v>0</v>
      </c>
      <c r="S44" s="545">
        <f t="shared" si="20"/>
        <v>0</v>
      </c>
      <c r="T44" s="545">
        <f t="shared" si="21"/>
        <v>0</v>
      </c>
      <c r="U44" s="545">
        <f t="shared" si="22"/>
        <v>0</v>
      </c>
      <c r="V44" s="545">
        <f t="shared" si="23"/>
        <v>0</v>
      </c>
      <c r="W44" s="546"/>
      <c r="X44" s="546"/>
      <c r="Y44" s="546"/>
      <c r="Z44" s="546"/>
      <c r="AA44" s="546"/>
      <c r="AB44" s="547"/>
      <c r="AC44" s="548"/>
      <c r="AD44" s="546"/>
      <c r="AE44" s="546"/>
      <c r="AF44" s="546"/>
      <c r="AG44" s="546"/>
      <c r="AH44" s="546"/>
      <c r="AI44" s="545">
        <v>0</v>
      </c>
      <c r="AJ44" s="546"/>
      <c r="AK44" s="546"/>
      <c r="AL44" s="546"/>
      <c r="AM44" s="546"/>
      <c r="AN44" s="546"/>
      <c r="AO44" s="546"/>
      <c r="AP44" s="546"/>
      <c r="AQ44" s="546"/>
      <c r="AR44" s="546"/>
      <c r="AS44" s="546"/>
      <c r="AT44" s="549"/>
      <c r="AU44" s="546"/>
      <c r="AY44" s="339">
        <f t="shared" si="1"/>
        <v>0</v>
      </c>
      <c r="AZ44" s="340" t="str">
        <f t="shared" si="2"/>
        <v>-</v>
      </c>
    </row>
    <row r="45" spans="2:52" s="1" customFormat="1" ht="14.4" x14ac:dyDescent="0.3">
      <c r="B45" s="271" t="s">
        <v>157</v>
      </c>
      <c r="C45" s="560" t="s">
        <v>158</v>
      </c>
      <c r="D45" s="561">
        <f>'Forma 2'!$F$40</f>
        <v>0</v>
      </c>
      <c r="E45" s="552">
        <f t="shared" ref="E45:AU45" si="24">SUM(E46:E47)</f>
        <v>0</v>
      </c>
      <c r="F45" s="553">
        <f t="shared" si="24"/>
        <v>0</v>
      </c>
      <c r="G45" s="553">
        <f t="shared" si="24"/>
        <v>0</v>
      </c>
      <c r="H45" s="553">
        <f t="shared" si="24"/>
        <v>0</v>
      </c>
      <c r="I45" s="553">
        <f t="shared" si="24"/>
        <v>0</v>
      </c>
      <c r="J45" s="553">
        <f t="shared" si="24"/>
        <v>0</v>
      </c>
      <c r="K45" s="553">
        <f t="shared" si="24"/>
        <v>0</v>
      </c>
      <c r="L45" s="553">
        <f t="shared" si="24"/>
        <v>0</v>
      </c>
      <c r="M45" s="553">
        <f t="shared" si="24"/>
        <v>0</v>
      </c>
      <c r="N45" s="553">
        <f t="shared" si="24"/>
        <v>0</v>
      </c>
      <c r="O45" s="553">
        <f t="shared" si="24"/>
        <v>0</v>
      </c>
      <c r="P45" s="553">
        <f t="shared" si="24"/>
        <v>0</v>
      </c>
      <c r="Q45" s="553">
        <f t="shared" si="24"/>
        <v>0</v>
      </c>
      <c r="R45" s="553">
        <f t="shared" si="24"/>
        <v>0</v>
      </c>
      <c r="S45" s="553">
        <f t="shared" si="24"/>
        <v>0</v>
      </c>
      <c r="T45" s="553">
        <f t="shared" si="24"/>
        <v>0</v>
      </c>
      <c r="U45" s="553">
        <f t="shared" si="24"/>
        <v>0</v>
      </c>
      <c r="V45" s="553">
        <f t="shared" si="24"/>
        <v>0</v>
      </c>
      <c r="W45" s="553">
        <f t="shared" si="24"/>
        <v>0</v>
      </c>
      <c r="X45" s="553">
        <f t="shared" si="24"/>
        <v>0</v>
      </c>
      <c r="Y45" s="553">
        <f t="shared" si="24"/>
        <v>0</v>
      </c>
      <c r="Z45" s="553">
        <f t="shared" si="24"/>
        <v>0</v>
      </c>
      <c r="AA45" s="553">
        <f t="shared" si="24"/>
        <v>0</v>
      </c>
      <c r="AB45" s="554">
        <f t="shared" si="24"/>
        <v>0</v>
      </c>
      <c r="AC45" s="555">
        <f t="shared" si="24"/>
        <v>0</v>
      </c>
      <c r="AD45" s="553">
        <f t="shared" si="24"/>
        <v>0</v>
      </c>
      <c r="AE45" s="553">
        <f t="shared" si="24"/>
        <v>0</v>
      </c>
      <c r="AF45" s="553">
        <f t="shared" si="24"/>
        <v>0</v>
      </c>
      <c r="AG45" s="553">
        <f t="shared" si="24"/>
        <v>0</v>
      </c>
      <c r="AH45" s="553">
        <f t="shared" si="24"/>
        <v>0</v>
      </c>
      <c r="AI45" s="562">
        <f t="shared" si="24"/>
        <v>0</v>
      </c>
      <c r="AJ45" s="553">
        <f t="shared" si="24"/>
        <v>0</v>
      </c>
      <c r="AK45" s="553">
        <f t="shared" si="24"/>
        <v>0</v>
      </c>
      <c r="AL45" s="553">
        <f t="shared" si="24"/>
        <v>0</v>
      </c>
      <c r="AM45" s="553">
        <f t="shared" si="24"/>
        <v>0</v>
      </c>
      <c r="AN45" s="553">
        <f t="shared" si="24"/>
        <v>0</v>
      </c>
      <c r="AO45" s="553">
        <f t="shared" si="24"/>
        <v>0</v>
      </c>
      <c r="AP45" s="553">
        <f t="shared" si="24"/>
        <v>0</v>
      </c>
      <c r="AQ45" s="553">
        <f t="shared" si="24"/>
        <v>0</v>
      </c>
      <c r="AR45" s="553">
        <f t="shared" si="24"/>
        <v>0</v>
      </c>
      <c r="AS45" s="553">
        <f t="shared" si="24"/>
        <v>0</v>
      </c>
      <c r="AT45" s="557">
        <f t="shared" si="24"/>
        <v>0</v>
      </c>
      <c r="AU45" s="553">
        <f t="shared" si="24"/>
        <v>0</v>
      </c>
      <c r="AY45" s="339">
        <f t="shared" si="1"/>
        <v>0</v>
      </c>
      <c r="AZ45" s="340" t="str">
        <f t="shared" si="2"/>
        <v>-</v>
      </c>
    </row>
    <row r="46" spans="2:52" s="1" customFormat="1" ht="14.4" x14ac:dyDescent="0.3">
      <c r="B46" s="260" t="s">
        <v>159</v>
      </c>
      <c r="C46" s="543" t="s">
        <v>160</v>
      </c>
      <c r="D46" s="396">
        <f>'Forma 2'!$F$41</f>
        <v>0</v>
      </c>
      <c r="E46" s="544">
        <f t="shared" ref="E46:N47" si="25">SUM(AC46)</f>
        <v>0</v>
      </c>
      <c r="F46" s="545">
        <f t="shared" si="25"/>
        <v>0</v>
      </c>
      <c r="G46" s="545">
        <f t="shared" si="25"/>
        <v>0</v>
      </c>
      <c r="H46" s="545">
        <f t="shared" si="25"/>
        <v>0</v>
      </c>
      <c r="I46" s="545">
        <f t="shared" si="25"/>
        <v>0</v>
      </c>
      <c r="J46" s="545">
        <f t="shared" si="25"/>
        <v>0</v>
      </c>
      <c r="K46" s="545">
        <f t="shared" si="25"/>
        <v>0</v>
      </c>
      <c r="L46" s="545">
        <f t="shared" si="25"/>
        <v>0</v>
      </c>
      <c r="M46" s="545">
        <f t="shared" si="25"/>
        <v>0</v>
      </c>
      <c r="N46" s="545">
        <f t="shared" si="25"/>
        <v>0</v>
      </c>
      <c r="O46" s="545">
        <f t="shared" ref="O46:V47" si="26">SUM(AM46)</f>
        <v>0</v>
      </c>
      <c r="P46" s="545">
        <f t="shared" si="26"/>
        <v>0</v>
      </c>
      <c r="Q46" s="545">
        <f t="shared" si="26"/>
        <v>0</v>
      </c>
      <c r="R46" s="545">
        <f t="shared" si="26"/>
        <v>0</v>
      </c>
      <c r="S46" s="545">
        <f t="shared" si="26"/>
        <v>0</v>
      </c>
      <c r="T46" s="545">
        <f t="shared" si="26"/>
        <v>0</v>
      </c>
      <c r="U46" s="545">
        <f t="shared" si="26"/>
        <v>0</v>
      </c>
      <c r="V46" s="545">
        <f t="shared" si="26"/>
        <v>0</v>
      </c>
      <c r="W46" s="546"/>
      <c r="X46" s="546"/>
      <c r="Y46" s="546"/>
      <c r="Z46" s="546"/>
      <c r="AA46" s="546"/>
      <c r="AB46" s="547"/>
      <c r="AC46" s="548"/>
      <c r="AD46" s="546"/>
      <c r="AE46" s="546"/>
      <c r="AF46" s="546"/>
      <c r="AG46" s="546"/>
      <c r="AH46" s="546"/>
      <c r="AI46" s="545">
        <v>0</v>
      </c>
      <c r="AJ46" s="546"/>
      <c r="AK46" s="546"/>
      <c r="AL46" s="546"/>
      <c r="AM46" s="546"/>
      <c r="AN46" s="546"/>
      <c r="AO46" s="546"/>
      <c r="AP46" s="546"/>
      <c r="AQ46" s="546"/>
      <c r="AR46" s="546"/>
      <c r="AS46" s="546"/>
      <c r="AT46" s="549"/>
      <c r="AU46" s="546"/>
      <c r="AY46" s="339">
        <f t="shared" si="1"/>
        <v>0</v>
      </c>
      <c r="AZ46" s="340" t="str">
        <f t="shared" si="2"/>
        <v>-</v>
      </c>
    </row>
    <row r="47" spans="2:52" s="1" customFormat="1" ht="14.4" x14ac:dyDescent="0.3">
      <c r="B47" s="260" t="s">
        <v>161</v>
      </c>
      <c r="C47" s="558" t="s">
        <v>162</v>
      </c>
      <c r="D47" s="396">
        <f>'Forma 2'!$F$42</f>
        <v>0</v>
      </c>
      <c r="E47" s="544">
        <f t="shared" si="25"/>
        <v>0</v>
      </c>
      <c r="F47" s="545">
        <f t="shared" si="25"/>
        <v>0</v>
      </c>
      <c r="G47" s="545">
        <f t="shared" si="25"/>
        <v>0</v>
      </c>
      <c r="H47" s="545">
        <f t="shared" si="25"/>
        <v>0</v>
      </c>
      <c r="I47" s="545">
        <f t="shared" si="25"/>
        <v>0</v>
      </c>
      <c r="J47" s="545">
        <f t="shared" si="25"/>
        <v>0</v>
      </c>
      <c r="K47" s="545">
        <f t="shared" si="25"/>
        <v>0</v>
      </c>
      <c r="L47" s="545">
        <f t="shared" si="25"/>
        <v>0</v>
      </c>
      <c r="M47" s="545">
        <f t="shared" si="25"/>
        <v>0</v>
      </c>
      <c r="N47" s="545">
        <f t="shared" si="25"/>
        <v>0</v>
      </c>
      <c r="O47" s="545">
        <f t="shared" si="26"/>
        <v>0</v>
      </c>
      <c r="P47" s="545">
        <f t="shared" si="26"/>
        <v>0</v>
      </c>
      <c r="Q47" s="545">
        <f t="shared" si="26"/>
        <v>0</v>
      </c>
      <c r="R47" s="545">
        <f t="shared" si="26"/>
        <v>0</v>
      </c>
      <c r="S47" s="545">
        <f t="shared" si="26"/>
        <v>0</v>
      </c>
      <c r="T47" s="545">
        <f t="shared" si="26"/>
        <v>0</v>
      </c>
      <c r="U47" s="545">
        <f t="shared" si="26"/>
        <v>0</v>
      </c>
      <c r="V47" s="545">
        <f t="shared" si="26"/>
        <v>0</v>
      </c>
      <c r="W47" s="546"/>
      <c r="X47" s="546"/>
      <c r="Y47" s="546"/>
      <c r="Z47" s="546"/>
      <c r="AA47" s="546"/>
      <c r="AB47" s="547"/>
      <c r="AC47" s="548"/>
      <c r="AD47" s="546"/>
      <c r="AE47" s="546"/>
      <c r="AF47" s="546"/>
      <c r="AG47" s="546"/>
      <c r="AH47" s="546"/>
      <c r="AI47" s="545">
        <v>0</v>
      </c>
      <c r="AJ47" s="546"/>
      <c r="AK47" s="546"/>
      <c r="AL47" s="546"/>
      <c r="AM47" s="546"/>
      <c r="AN47" s="546"/>
      <c r="AO47" s="546"/>
      <c r="AP47" s="546"/>
      <c r="AQ47" s="546"/>
      <c r="AR47" s="546"/>
      <c r="AS47" s="546"/>
      <c r="AT47" s="549"/>
      <c r="AU47" s="546"/>
      <c r="AY47" s="339">
        <f t="shared" si="1"/>
        <v>0</v>
      </c>
      <c r="AZ47" s="340" t="str">
        <f t="shared" si="2"/>
        <v>-</v>
      </c>
    </row>
    <row r="48" spans="2:52" s="1" customFormat="1" ht="26.4" x14ac:dyDescent="0.3">
      <c r="B48" s="271" t="s">
        <v>163</v>
      </c>
      <c r="C48" s="563" t="s">
        <v>164</v>
      </c>
      <c r="D48" s="561">
        <f>'Forma 2'!$F$43</f>
        <v>0</v>
      </c>
      <c r="E48" s="552">
        <f t="shared" ref="E48:AU48" si="27">SUM(E49:E51)</f>
        <v>0</v>
      </c>
      <c r="F48" s="553">
        <f t="shared" si="27"/>
        <v>0</v>
      </c>
      <c r="G48" s="553">
        <f t="shared" si="27"/>
        <v>0</v>
      </c>
      <c r="H48" s="553">
        <f t="shared" si="27"/>
        <v>0</v>
      </c>
      <c r="I48" s="553">
        <f t="shared" si="27"/>
        <v>0</v>
      </c>
      <c r="J48" s="553">
        <f t="shared" si="27"/>
        <v>0</v>
      </c>
      <c r="K48" s="553">
        <f t="shared" si="27"/>
        <v>0</v>
      </c>
      <c r="L48" s="553">
        <f t="shared" si="27"/>
        <v>0</v>
      </c>
      <c r="M48" s="553">
        <f t="shared" si="27"/>
        <v>0</v>
      </c>
      <c r="N48" s="553">
        <f t="shared" si="27"/>
        <v>0</v>
      </c>
      <c r="O48" s="553">
        <f t="shared" si="27"/>
        <v>0</v>
      </c>
      <c r="P48" s="553">
        <f t="shared" si="27"/>
        <v>0</v>
      </c>
      <c r="Q48" s="553">
        <f t="shared" si="27"/>
        <v>0</v>
      </c>
      <c r="R48" s="553">
        <f t="shared" si="27"/>
        <v>0</v>
      </c>
      <c r="S48" s="553">
        <f t="shared" si="27"/>
        <v>0</v>
      </c>
      <c r="T48" s="553">
        <f t="shared" si="27"/>
        <v>0</v>
      </c>
      <c r="U48" s="553">
        <f t="shared" si="27"/>
        <v>0</v>
      </c>
      <c r="V48" s="553">
        <f t="shared" si="27"/>
        <v>0</v>
      </c>
      <c r="W48" s="553">
        <f t="shared" si="27"/>
        <v>0</v>
      </c>
      <c r="X48" s="553">
        <f t="shared" si="27"/>
        <v>0</v>
      </c>
      <c r="Y48" s="553">
        <f t="shared" si="27"/>
        <v>0</v>
      </c>
      <c r="Z48" s="553">
        <f t="shared" si="27"/>
        <v>0</v>
      </c>
      <c r="AA48" s="553">
        <f t="shared" si="27"/>
        <v>0</v>
      </c>
      <c r="AB48" s="554">
        <f t="shared" si="27"/>
        <v>0</v>
      </c>
      <c r="AC48" s="555">
        <f t="shared" si="27"/>
        <v>0</v>
      </c>
      <c r="AD48" s="553">
        <f t="shared" si="27"/>
        <v>0</v>
      </c>
      <c r="AE48" s="553">
        <f t="shared" si="27"/>
        <v>0</v>
      </c>
      <c r="AF48" s="553">
        <f t="shared" si="27"/>
        <v>0</v>
      </c>
      <c r="AG48" s="553">
        <f t="shared" si="27"/>
        <v>0</v>
      </c>
      <c r="AH48" s="553">
        <f t="shared" si="27"/>
        <v>0</v>
      </c>
      <c r="AI48" s="562">
        <f t="shared" si="27"/>
        <v>0</v>
      </c>
      <c r="AJ48" s="553">
        <f t="shared" si="27"/>
        <v>0</v>
      </c>
      <c r="AK48" s="553">
        <f t="shared" si="27"/>
        <v>0</v>
      </c>
      <c r="AL48" s="553">
        <f t="shared" si="27"/>
        <v>0</v>
      </c>
      <c r="AM48" s="553">
        <f t="shared" si="27"/>
        <v>0</v>
      </c>
      <c r="AN48" s="553">
        <f t="shared" si="27"/>
        <v>0</v>
      </c>
      <c r="AO48" s="553">
        <f t="shared" si="27"/>
        <v>0</v>
      </c>
      <c r="AP48" s="553">
        <f t="shared" si="27"/>
        <v>0</v>
      </c>
      <c r="AQ48" s="553">
        <f t="shared" si="27"/>
        <v>0</v>
      </c>
      <c r="AR48" s="553">
        <f t="shared" si="27"/>
        <v>0</v>
      </c>
      <c r="AS48" s="553">
        <f t="shared" si="27"/>
        <v>0</v>
      </c>
      <c r="AT48" s="557">
        <f t="shared" si="27"/>
        <v>0</v>
      </c>
      <c r="AU48" s="553">
        <f t="shared" si="27"/>
        <v>0</v>
      </c>
      <c r="AY48" s="339">
        <f t="shared" si="1"/>
        <v>0</v>
      </c>
      <c r="AZ48" s="340" t="str">
        <f t="shared" si="2"/>
        <v>-</v>
      </c>
    </row>
    <row r="49" spans="2:52" s="1" customFormat="1" ht="14.4" x14ac:dyDescent="0.3">
      <c r="B49" s="260" t="s">
        <v>165</v>
      </c>
      <c r="C49" s="564" t="s">
        <v>166</v>
      </c>
      <c r="D49" s="396">
        <f>'Forma 2'!$F$44</f>
        <v>0</v>
      </c>
      <c r="E49" s="544">
        <f t="shared" ref="E49:N51" si="28">SUM(AC49)</f>
        <v>0</v>
      </c>
      <c r="F49" s="545">
        <f t="shared" si="28"/>
        <v>0</v>
      </c>
      <c r="G49" s="545">
        <f t="shared" si="28"/>
        <v>0</v>
      </c>
      <c r="H49" s="545">
        <f t="shared" si="28"/>
        <v>0</v>
      </c>
      <c r="I49" s="545">
        <f t="shared" si="28"/>
        <v>0</v>
      </c>
      <c r="J49" s="545">
        <f t="shared" si="28"/>
        <v>0</v>
      </c>
      <c r="K49" s="545">
        <f t="shared" si="28"/>
        <v>0</v>
      </c>
      <c r="L49" s="545">
        <f t="shared" si="28"/>
        <v>0</v>
      </c>
      <c r="M49" s="545">
        <f t="shared" si="28"/>
        <v>0</v>
      </c>
      <c r="N49" s="545">
        <f t="shared" si="28"/>
        <v>0</v>
      </c>
      <c r="O49" s="545">
        <f t="shared" ref="O49:V51" si="29">SUM(AM49)</f>
        <v>0</v>
      </c>
      <c r="P49" s="545">
        <f t="shared" si="29"/>
        <v>0</v>
      </c>
      <c r="Q49" s="545">
        <f t="shared" si="29"/>
        <v>0</v>
      </c>
      <c r="R49" s="545">
        <f t="shared" si="29"/>
        <v>0</v>
      </c>
      <c r="S49" s="545">
        <f t="shared" si="29"/>
        <v>0</v>
      </c>
      <c r="T49" s="545">
        <f t="shared" si="29"/>
        <v>0</v>
      </c>
      <c r="U49" s="545">
        <f t="shared" si="29"/>
        <v>0</v>
      </c>
      <c r="V49" s="545">
        <f t="shared" si="29"/>
        <v>0</v>
      </c>
      <c r="W49" s="546"/>
      <c r="X49" s="546"/>
      <c r="Y49" s="546"/>
      <c r="Z49" s="546"/>
      <c r="AA49" s="546"/>
      <c r="AB49" s="547"/>
      <c r="AC49" s="548"/>
      <c r="AD49" s="546"/>
      <c r="AE49" s="546"/>
      <c r="AF49" s="546"/>
      <c r="AG49" s="546"/>
      <c r="AH49" s="546"/>
      <c r="AI49" s="545">
        <v>0</v>
      </c>
      <c r="AJ49" s="546"/>
      <c r="AK49" s="546"/>
      <c r="AL49" s="546"/>
      <c r="AM49" s="546"/>
      <c r="AN49" s="546"/>
      <c r="AO49" s="546"/>
      <c r="AP49" s="546"/>
      <c r="AQ49" s="546"/>
      <c r="AR49" s="546"/>
      <c r="AS49" s="546"/>
      <c r="AT49" s="549"/>
      <c r="AU49" s="546"/>
      <c r="AY49" s="339">
        <f t="shared" si="1"/>
        <v>0</v>
      </c>
      <c r="AZ49" s="340" t="str">
        <f t="shared" si="2"/>
        <v>-</v>
      </c>
    </row>
    <row r="50" spans="2:52" s="1" customFormat="1" ht="14.4" x14ac:dyDescent="0.3">
      <c r="B50" s="260" t="s">
        <v>167</v>
      </c>
      <c r="C50" s="543" t="s">
        <v>168</v>
      </c>
      <c r="D50" s="396">
        <f>'Forma 2'!$F$45</f>
        <v>0</v>
      </c>
      <c r="E50" s="544">
        <f t="shared" si="28"/>
        <v>0</v>
      </c>
      <c r="F50" s="545">
        <f t="shared" si="28"/>
        <v>0</v>
      </c>
      <c r="G50" s="545">
        <f t="shared" si="28"/>
        <v>0</v>
      </c>
      <c r="H50" s="545">
        <f t="shared" si="28"/>
        <v>0</v>
      </c>
      <c r="I50" s="545">
        <f t="shared" si="28"/>
        <v>0</v>
      </c>
      <c r="J50" s="545">
        <f t="shared" si="28"/>
        <v>0</v>
      </c>
      <c r="K50" s="545">
        <f t="shared" si="28"/>
        <v>0</v>
      </c>
      <c r="L50" s="545">
        <f t="shared" si="28"/>
        <v>0</v>
      </c>
      <c r="M50" s="545">
        <f t="shared" si="28"/>
        <v>0</v>
      </c>
      <c r="N50" s="545">
        <f t="shared" si="28"/>
        <v>0</v>
      </c>
      <c r="O50" s="545">
        <f t="shared" si="29"/>
        <v>0</v>
      </c>
      <c r="P50" s="545">
        <f t="shared" si="29"/>
        <v>0</v>
      </c>
      <c r="Q50" s="545">
        <f t="shared" si="29"/>
        <v>0</v>
      </c>
      <c r="R50" s="545">
        <f t="shared" si="29"/>
        <v>0</v>
      </c>
      <c r="S50" s="545">
        <f t="shared" si="29"/>
        <v>0</v>
      </c>
      <c r="T50" s="545">
        <f t="shared" si="29"/>
        <v>0</v>
      </c>
      <c r="U50" s="545">
        <f t="shared" si="29"/>
        <v>0</v>
      </c>
      <c r="V50" s="545">
        <f t="shared" si="29"/>
        <v>0</v>
      </c>
      <c r="W50" s="546"/>
      <c r="X50" s="546"/>
      <c r="Y50" s="546"/>
      <c r="Z50" s="546"/>
      <c r="AA50" s="546"/>
      <c r="AB50" s="547"/>
      <c r="AC50" s="548"/>
      <c r="AD50" s="546"/>
      <c r="AE50" s="546"/>
      <c r="AF50" s="546"/>
      <c r="AG50" s="546"/>
      <c r="AH50" s="546"/>
      <c r="AI50" s="545">
        <v>0</v>
      </c>
      <c r="AJ50" s="546"/>
      <c r="AK50" s="546"/>
      <c r="AL50" s="546"/>
      <c r="AM50" s="546"/>
      <c r="AN50" s="546"/>
      <c r="AO50" s="546"/>
      <c r="AP50" s="546"/>
      <c r="AQ50" s="546"/>
      <c r="AR50" s="546"/>
      <c r="AS50" s="546"/>
      <c r="AT50" s="549"/>
      <c r="AU50" s="546"/>
      <c r="AY50" s="339">
        <f t="shared" ref="AY50:AY81" si="30">D50-SUM(E50:AB50)</f>
        <v>0</v>
      </c>
      <c r="AZ50" s="340" t="str">
        <f t="shared" ref="AZ50:AZ81" si="31">IF(AY50&gt;0.5,"Prašome paskirstyti likusias sąnaudas",IF(AY50&lt;-0.5,"Paskirstėte daugiau sąnaudų negu yra priskirta šiam pogrupiui","-"))</f>
        <v>-</v>
      </c>
    </row>
    <row r="51" spans="2:52" s="1" customFormat="1" ht="14.4" x14ac:dyDescent="0.3">
      <c r="B51" s="260" t="s">
        <v>169</v>
      </c>
      <c r="C51" s="564" t="s">
        <v>170</v>
      </c>
      <c r="D51" s="396">
        <f>'Forma 2'!$F$46</f>
        <v>0</v>
      </c>
      <c r="E51" s="544">
        <f t="shared" si="28"/>
        <v>0</v>
      </c>
      <c r="F51" s="545">
        <f t="shared" si="28"/>
        <v>0</v>
      </c>
      <c r="G51" s="545">
        <f t="shared" si="28"/>
        <v>0</v>
      </c>
      <c r="H51" s="545">
        <f t="shared" si="28"/>
        <v>0</v>
      </c>
      <c r="I51" s="545">
        <f t="shared" si="28"/>
        <v>0</v>
      </c>
      <c r="J51" s="545">
        <f t="shared" si="28"/>
        <v>0</v>
      </c>
      <c r="K51" s="545">
        <f t="shared" si="28"/>
        <v>0</v>
      </c>
      <c r="L51" s="545">
        <f t="shared" si="28"/>
        <v>0</v>
      </c>
      <c r="M51" s="545">
        <f t="shared" si="28"/>
        <v>0</v>
      </c>
      <c r="N51" s="545">
        <f t="shared" si="28"/>
        <v>0</v>
      </c>
      <c r="O51" s="545">
        <f t="shared" si="29"/>
        <v>0</v>
      </c>
      <c r="P51" s="545">
        <f t="shared" si="29"/>
        <v>0</v>
      </c>
      <c r="Q51" s="545">
        <f t="shared" si="29"/>
        <v>0</v>
      </c>
      <c r="R51" s="545">
        <f t="shared" si="29"/>
        <v>0</v>
      </c>
      <c r="S51" s="545">
        <f t="shared" si="29"/>
        <v>0</v>
      </c>
      <c r="T51" s="545">
        <f t="shared" si="29"/>
        <v>0</v>
      </c>
      <c r="U51" s="545">
        <f t="shared" si="29"/>
        <v>0</v>
      </c>
      <c r="V51" s="545">
        <f t="shared" si="29"/>
        <v>0</v>
      </c>
      <c r="W51" s="546"/>
      <c r="X51" s="546"/>
      <c r="Y51" s="546"/>
      <c r="Z51" s="546"/>
      <c r="AA51" s="546"/>
      <c r="AB51" s="547"/>
      <c r="AC51" s="548"/>
      <c r="AD51" s="546"/>
      <c r="AE51" s="546"/>
      <c r="AF51" s="546"/>
      <c r="AG51" s="546"/>
      <c r="AH51" s="546"/>
      <c r="AI51" s="545">
        <v>0</v>
      </c>
      <c r="AJ51" s="546"/>
      <c r="AK51" s="546"/>
      <c r="AL51" s="546"/>
      <c r="AM51" s="546"/>
      <c r="AN51" s="546"/>
      <c r="AO51" s="546"/>
      <c r="AP51" s="546"/>
      <c r="AQ51" s="546"/>
      <c r="AR51" s="546"/>
      <c r="AS51" s="546"/>
      <c r="AT51" s="549"/>
      <c r="AU51" s="546"/>
      <c r="AY51" s="339">
        <f t="shared" si="30"/>
        <v>0</v>
      </c>
      <c r="AZ51" s="340" t="str">
        <f t="shared" si="31"/>
        <v>-</v>
      </c>
    </row>
    <row r="52" spans="2:52" s="1" customFormat="1" ht="14.4" x14ac:dyDescent="0.3">
      <c r="B52" s="271" t="s">
        <v>171</v>
      </c>
      <c r="C52" s="563" t="s">
        <v>172</v>
      </c>
      <c r="D52" s="561">
        <f>'Forma 2'!$F$47</f>
        <v>0</v>
      </c>
      <c r="E52" s="552">
        <f t="shared" ref="E52:AU52" si="32">SUM(E53:E55)</f>
        <v>0</v>
      </c>
      <c r="F52" s="553">
        <f t="shared" si="32"/>
        <v>0</v>
      </c>
      <c r="G52" s="553">
        <f t="shared" si="32"/>
        <v>0</v>
      </c>
      <c r="H52" s="553">
        <f t="shared" si="32"/>
        <v>0</v>
      </c>
      <c r="I52" s="553">
        <f t="shared" si="32"/>
        <v>0</v>
      </c>
      <c r="J52" s="553">
        <f t="shared" si="32"/>
        <v>0</v>
      </c>
      <c r="K52" s="553">
        <f t="shared" si="32"/>
        <v>0</v>
      </c>
      <c r="L52" s="553">
        <f t="shared" si="32"/>
        <v>0</v>
      </c>
      <c r="M52" s="553">
        <f t="shared" si="32"/>
        <v>0</v>
      </c>
      <c r="N52" s="553">
        <f t="shared" si="32"/>
        <v>0</v>
      </c>
      <c r="O52" s="553">
        <f t="shared" si="32"/>
        <v>0</v>
      </c>
      <c r="P52" s="553">
        <f t="shared" si="32"/>
        <v>0</v>
      </c>
      <c r="Q52" s="553">
        <f t="shared" si="32"/>
        <v>0</v>
      </c>
      <c r="R52" s="553">
        <f t="shared" si="32"/>
        <v>0</v>
      </c>
      <c r="S52" s="553">
        <f t="shared" si="32"/>
        <v>0</v>
      </c>
      <c r="T52" s="553">
        <f t="shared" si="32"/>
        <v>0</v>
      </c>
      <c r="U52" s="553">
        <f t="shared" si="32"/>
        <v>0</v>
      </c>
      <c r="V52" s="553">
        <f t="shared" si="32"/>
        <v>0</v>
      </c>
      <c r="W52" s="553">
        <f t="shared" si="32"/>
        <v>0</v>
      </c>
      <c r="X52" s="553">
        <f t="shared" si="32"/>
        <v>0</v>
      </c>
      <c r="Y52" s="553">
        <f t="shared" si="32"/>
        <v>0</v>
      </c>
      <c r="Z52" s="553">
        <f t="shared" si="32"/>
        <v>0</v>
      </c>
      <c r="AA52" s="553">
        <f t="shared" si="32"/>
        <v>0</v>
      </c>
      <c r="AB52" s="554">
        <f t="shared" si="32"/>
        <v>0</v>
      </c>
      <c r="AC52" s="555">
        <f t="shared" si="32"/>
        <v>0</v>
      </c>
      <c r="AD52" s="553">
        <f t="shared" si="32"/>
        <v>0</v>
      </c>
      <c r="AE52" s="553">
        <f t="shared" si="32"/>
        <v>0</v>
      </c>
      <c r="AF52" s="553">
        <f t="shared" si="32"/>
        <v>0</v>
      </c>
      <c r="AG52" s="553">
        <f t="shared" si="32"/>
        <v>0</v>
      </c>
      <c r="AH52" s="553">
        <f t="shared" si="32"/>
        <v>0</v>
      </c>
      <c r="AI52" s="562">
        <f t="shared" si="32"/>
        <v>0</v>
      </c>
      <c r="AJ52" s="553">
        <f t="shared" si="32"/>
        <v>0</v>
      </c>
      <c r="AK52" s="553">
        <f t="shared" si="32"/>
        <v>0</v>
      </c>
      <c r="AL52" s="553">
        <f t="shared" si="32"/>
        <v>0</v>
      </c>
      <c r="AM52" s="553">
        <f t="shared" si="32"/>
        <v>0</v>
      </c>
      <c r="AN52" s="553">
        <f t="shared" si="32"/>
        <v>0</v>
      </c>
      <c r="AO52" s="553">
        <f t="shared" si="32"/>
        <v>0</v>
      </c>
      <c r="AP52" s="553">
        <f t="shared" si="32"/>
        <v>0</v>
      </c>
      <c r="AQ52" s="553">
        <f t="shared" si="32"/>
        <v>0</v>
      </c>
      <c r="AR52" s="553">
        <f t="shared" si="32"/>
        <v>0</v>
      </c>
      <c r="AS52" s="553">
        <f t="shared" si="32"/>
        <v>0</v>
      </c>
      <c r="AT52" s="557">
        <f t="shared" si="32"/>
        <v>0</v>
      </c>
      <c r="AU52" s="553">
        <f t="shared" si="32"/>
        <v>0</v>
      </c>
      <c r="AY52" s="339">
        <f t="shared" si="30"/>
        <v>0</v>
      </c>
      <c r="AZ52" s="340" t="str">
        <f t="shared" si="31"/>
        <v>-</v>
      </c>
    </row>
    <row r="53" spans="2:52" s="1" customFormat="1" ht="14.4" x14ac:dyDescent="0.3">
      <c r="B53" s="260" t="s">
        <v>173</v>
      </c>
      <c r="C53" s="564" t="s">
        <v>174</v>
      </c>
      <c r="D53" s="396">
        <f>'Forma 2'!$F$48</f>
        <v>0</v>
      </c>
      <c r="E53" s="544">
        <f t="shared" ref="E53:N55" si="33">SUM(AC53)</f>
        <v>0</v>
      </c>
      <c r="F53" s="545">
        <f t="shared" si="33"/>
        <v>0</v>
      </c>
      <c r="G53" s="545">
        <f t="shared" si="33"/>
        <v>0</v>
      </c>
      <c r="H53" s="545">
        <f t="shared" si="33"/>
        <v>0</v>
      </c>
      <c r="I53" s="545">
        <f t="shared" si="33"/>
        <v>0</v>
      </c>
      <c r="J53" s="545">
        <f t="shared" si="33"/>
        <v>0</v>
      </c>
      <c r="K53" s="545">
        <f t="shared" si="33"/>
        <v>0</v>
      </c>
      <c r="L53" s="545">
        <f t="shared" si="33"/>
        <v>0</v>
      </c>
      <c r="M53" s="545">
        <f t="shared" si="33"/>
        <v>0</v>
      </c>
      <c r="N53" s="545">
        <f t="shared" si="33"/>
        <v>0</v>
      </c>
      <c r="O53" s="545">
        <f t="shared" ref="O53:V55" si="34">SUM(AM53)</f>
        <v>0</v>
      </c>
      <c r="P53" s="545">
        <f t="shared" si="34"/>
        <v>0</v>
      </c>
      <c r="Q53" s="545">
        <f t="shared" si="34"/>
        <v>0</v>
      </c>
      <c r="R53" s="545">
        <f t="shared" si="34"/>
        <v>0</v>
      </c>
      <c r="S53" s="545">
        <f t="shared" si="34"/>
        <v>0</v>
      </c>
      <c r="T53" s="545">
        <f t="shared" si="34"/>
        <v>0</v>
      </c>
      <c r="U53" s="545">
        <f t="shared" si="34"/>
        <v>0</v>
      </c>
      <c r="V53" s="545">
        <f t="shared" si="34"/>
        <v>0</v>
      </c>
      <c r="W53" s="565"/>
      <c r="X53" s="565"/>
      <c r="Y53" s="565"/>
      <c r="Z53" s="565"/>
      <c r="AA53" s="565"/>
      <c r="AB53" s="566"/>
      <c r="AC53" s="567"/>
      <c r="AD53" s="565"/>
      <c r="AE53" s="565"/>
      <c r="AF53" s="565"/>
      <c r="AG53" s="565"/>
      <c r="AH53" s="565"/>
      <c r="AI53" s="545">
        <v>0</v>
      </c>
      <c r="AJ53" s="546"/>
      <c r="AK53" s="546"/>
      <c r="AL53" s="546"/>
      <c r="AM53" s="546"/>
      <c r="AN53" s="565"/>
      <c r="AO53" s="565"/>
      <c r="AP53" s="565"/>
      <c r="AQ53" s="565"/>
      <c r="AR53" s="565"/>
      <c r="AS53" s="565"/>
      <c r="AT53" s="568"/>
      <c r="AU53" s="565"/>
      <c r="AY53" s="339">
        <f t="shared" si="30"/>
        <v>0</v>
      </c>
      <c r="AZ53" s="340" t="str">
        <f t="shared" si="31"/>
        <v>-</v>
      </c>
    </row>
    <row r="54" spans="2:52" s="1" customFormat="1" ht="14.4" x14ac:dyDescent="0.3">
      <c r="B54" s="260" t="s">
        <v>175</v>
      </c>
      <c r="C54" s="564" t="s">
        <v>176</v>
      </c>
      <c r="D54" s="396">
        <f>'Forma 2'!$F$49</f>
        <v>0</v>
      </c>
      <c r="E54" s="544">
        <f t="shared" si="33"/>
        <v>0</v>
      </c>
      <c r="F54" s="545">
        <f t="shared" si="33"/>
        <v>0</v>
      </c>
      <c r="G54" s="545">
        <f t="shared" si="33"/>
        <v>0</v>
      </c>
      <c r="H54" s="545">
        <f t="shared" si="33"/>
        <v>0</v>
      </c>
      <c r="I54" s="545">
        <f t="shared" si="33"/>
        <v>0</v>
      </c>
      <c r="J54" s="545">
        <f t="shared" si="33"/>
        <v>0</v>
      </c>
      <c r="K54" s="545">
        <f t="shared" si="33"/>
        <v>0</v>
      </c>
      <c r="L54" s="545">
        <f t="shared" si="33"/>
        <v>0</v>
      </c>
      <c r="M54" s="545">
        <f t="shared" si="33"/>
        <v>0</v>
      </c>
      <c r="N54" s="545">
        <f t="shared" si="33"/>
        <v>0</v>
      </c>
      <c r="O54" s="545">
        <f t="shared" si="34"/>
        <v>0</v>
      </c>
      <c r="P54" s="545">
        <f t="shared" si="34"/>
        <v>0</v>
      </c>
      <c r="Q54" s="545">
        <f t="shared" si="34"/>
        <v>0</v>
      </c>
      <c r="R54" s="545">
        <f t="shared" si="34"/>
        <v>0</v>
      </c>
      <c r="S54" s="545">
        <f t="shared" si="34"/>
        <v>0</v>
      </c>
      <c r="T54" s="545">
        <f t="shared" si="34"/>
        <v>0</v>
      </c>
      <c r="U54" s="545">
        <f t="shared" si="34"/>
        <v>0</v>
      </c>
      <c r="V54" s="545">
        <f t="shared" si="34"/>
        <v>0</v>
      </c>
      <c r="W54" s="565"/>
      <c r="X54" s="565"/>
      <c r="Y54" s="565"/>
      <c r="Z54" s="565"/>
      <c r="AA54" s="565"/>
      <c r="AB54" s="566"/>
      <c r="AC54" s="567"/>
      <c r="AD54" s="565"/>
      <c r="AE54" s="565"/>
      <c r="AF54" s="565"/>
      <c r="AG54" s="565"/>
      <c r="AH54" s="565"/>
      <c r="AI54" s="545">
        <v>0</v>
      </c>
      <c r="AJ54" s="546"/>
      <c r="AK54" s="546"/>
      <c r="AL54" s="546"/>
      <c r="AM54" s="546"/>
      <c r="AN54" s="565"/>
      <c r="AO54" s="565"/>
      <c r="AP54" s="565"/>
      <c r="AQ54" s="565"/>
      <c r="AR54" s="565"/>
      <c r="AS54" s="565"/>
      <c r="AT54" s="568"/>
      <c r="AU54" s="565"/>
      <c r="AY54" s="339">
        <f t="shared" si="30"/>
        <v>0</v>
      </c>
      <c r="AZ54" s="340" t="str">
        <f t="shared" si="31"/>
        <v>-</v>
      </c>
    </row>
    <row r="55" spans="2:52" s="1" customFormat="1" ht="14.4" x14ac:dyDescent="0.3">
      <c r="B55" s="260" t="s">
        <v>177</v>
      </c>
      <c r="C55" s="564" t="s">
        <v>142</v>
      </c>
      <c r="D55" s="396">
        <f>'Forma 2'!$F$50</f>
        <v>0</v>
      </c>
      <c r="E55" s="544">
        <f t="shared" si="33"/>
        <v>0</v>
      </c>
      <c r="F55" s="545">
        <f t="shared" si="33"/>
        <v>0</v>
      </c>
      <c r="G55" s="545">
        <f t="shared" si="33"/>
        <v>0</v>
      </c>
      <c r="H55" s="545">
        <f t="shared" si="33"/>
        <v>0</v>
      </c>
      <c r="I55" s="545">
        <f t="shared" si="33"/>
        <v>0</v>
      </c>
      <c r="J55" s="545">
        <f t="shared" si="33"/>
        <v>0</v>
      </c>
      <c r="K55" s="545">
        <f t="shared" si="33"/>
        <v>0</v>
      </c>
      <c r="L55" s="545">
        <f t="shared" si="33"/>
        <v>0</v>
      </c>
      <c r="M55" s="545">
        <f t="shared" si="33"/>
        <v>0</v>
      </c>
      <c r="N55" s="545">
        <f t="shared" si="33"/>
        <v>0</v>
      </c>
      <c r="O55" s="545">
        <f t="shared" si="34"/>
        <v>0</v>
      </c>
      <c r="P55" s="545">
        <f t="shared" si="34"/>
        <v>0</v>
      </c>
      <c r="Q55" s="545">
        <f t="shared" si="34"/>
        <v>0</v>
      </c>
      <c r="R55" s="545">
        <f t="shared" si="34"/>
        <v>0</v>
      </c>
      <c r="S55" s="545">
        <f t="shared" si="34"/>
        <v>0</v>
      </c>
      <c r="T55" s="545">
        <f t="shared" si="34"/>
        <v>0</v>
      </c>
      <c r="U55" s="545">
        <f t="shared" si="34"/>
        <v>0</v>
      </c>
      <c r="V55" s="545">
        <f t="shared" si="34"/>
        <v>0</v>
      </c>
      <c r="W55" s="565"/>
      <c r="X55" s="565"/>
      <c r="Y55" s="565"/>
      <c r="Z55" s="565"/>
      <c r="AA55" s="565"/>
      <c r="AB55" s="566"/>
      <c r="AC55" s="567"/>
      <c r="AD55" s="565"/>
      <c r="AE55" s="565"/>
      <c r="AF55" s="565"/>
      <c r="AG55" s="565"/>
      <c r="AH55" s="565"/>
      <c r="AI55" s="545">
        <v>0</v>
      </c>
      <c r="AJ55" s="546"/>
      <c r="AK55" s="546"/>
      <c r="AL55" s="546"/>
      <c r="AM55" s="546"/>
      <c r="AN55" s="565"/>
      <c r="AO55" s="565"/>
      <c r="AP55" s="565"/>
      <c r="AQ55" s="565"/>
      <c r="AR55" s="565"/>
      <c r="AS55" s="565"/>
      <c r="AT55" s="568"/>
      <c r="AU55" s="565"/>
      <c r="AY55" s="339">
        <f t="shared" si="30"/>
        <v>0</v>
      </c>
      <c r="AZ55" s="340" t="str">
        <f t="shared" si="31"/>
        <v>-</v>
      </c>
    </row>
    <row r="56" spans="2:52" s="1" customFormat="1" ht="14.4" x14ac:dyDescent="0.3">
      <c r="B56" s="569" t="s">
        <v>178</v>
      </c>
      <c r="C56" s="563" t="s">
        <v>179</v>
      </c>
      <c r="D56" s="561">
        <f>'Forma 2'!$F$51</f>
        <v>0</v>
      </c>
      <c r="E56" s="552">
        <f t="shared" ref="E56:AU56" si="35">SUM(E57:E63)</f>
        <v>0</v>
      </c>
      <c r="F56" s="553">
        <f t="shared" si="35"/>
        <v>0</v>
      </c>
      <c r="G56" s="553">
        <f t="shared" si="35"/>
        <v>0</v>
      </c>
      <c r="H56" s="553">
        <f t="shared" si="35"/>
        <v>0</v>
      </c>
      <c r="I56" s="553">
        <f t="shared" si="35"/>
        <v>0</v>
      </c>
      <c r="J56" s="553">
        <f t="shared" si="35"/>
        <v>0</v>
      </c>
      <c r="K56" s="553">
        <f t="shared" si="35"/>
        <v>0</v>
      </c>
      <c r="L56" s="553">
        <f t="shared" si="35"/>
        <v>0</v>
      </c>
      <c r="M56" s="553">
        <f t="shared" si="35"/>
        <v>0</v>
      </c>
      <c r="N56" s="553">
        <f t="shared" si="35"/>
        <v>0</v>
      </c>
      <c r="O56" s="553">
        <f t="shared" si="35"/>
        <v>0</v>
      </c>
      <c r="P56" s="553">
        <f t="shared" si="35"/>
        <v>0</v>
      </c>
      <c r="Q56" s="553">
        <f t="shared" si="35"/>
        <v>0</v>
      </c>
      <c r="R56" s="553">
        <f t="shared" si="35"/>
        <v>0</v>
      </c>
      <c r="S56" s="553">
        <f t="shared" si="35"/>
        <v>0</v>
      </c>
      <c r="T56" s="553">
        <f t="shared" si="35"/>
        <v>0</v>
      </c>
      <c r="U56" s="553">
        <f t="shared" si="35"/>
        <v>0</v>
      </c>
      <c r="V56" s="553">
        <f t="shared" si="35"/>
        <v>0</v>
      </c>
      <c r="W56" s="553">
        <f t="shared" si="35"/>
        <v>0</v>
      </c>
      <c r="X56" s="553">
        <f t="shared" si="35"/>
        <v>0</v>
      </c>
      <c r="Y56" s="553">
        <f t="shared" si="35"/>
        <v>0</v>
      </c>
      <c r="Z56" s="553">
        <f t="shared" si="35"/>
        <v>0</v>
      </c>
      <c r="AA56" s="553">
        <f t="shared" si="35"/>
        <v>0</v>
      </c>
      <c r="AB56" s="554">
        <f t="shared" si="35"/>
        <v>0</v>
      </c>
      <c r="AC56" s="555">
        <f t="shared" si="35"/>
        <v>0</v>
      </c>
      <c r="AD56" s="553">
        <f t="shared" si="35"/>
        <v>0</v>
      </c>
      <c r="AE56" s="553">
        <f t="shared" si="35"/>
        <v>0</v>
      </c>
      <c r="AF56" s="553">
        <f t="shared" si="35"/>
        <v>0</v>
      </c>
      <c r="AG56" s="553">
        <f t="shared" si="35"/>
        <v>0</v>
      </c>
      <c r="AH56" s="553">
        <f t="shared" si="35"/>
        <v>0</v>
      </c>
      <c r="AI56" s="562">
        <f t="shared" si="35"/>
        <v>0</v>
      </c>
      <c r="AJ56" s="553">
        <f t="shared" si="35"/>
        <v>0</v>
      </c>
      <c r="AK56" s="553">
        <f t="shared" si="35"/>
        <v>0</v>
      </c>
      <c r="AL56" s="553">
        <f t="shared" si="35"/>
        <v>0</v>
      </c>
      <c r="AM56" s="553">
        <f t="shared" si="35"/>
        <v>0</v>
      </c>
      <c r="AN56" s="553">
        <f t="shared" si="35"/>
        <v>0</v>
      </c>
      <c r="AO56" s="553">
        <f t="shared" si="35"/>
        <v>0</v>
      </c>
      <c r="AP56" s="553">
        <f t="shared" si="35"/>
        <v>0</v>
      </c>
      <c r="AQ56" s="553">
        <f t="shared" si="35"/>
        <v>0</v>
      </c>
      <c r="AR56" s="553">
        <f t="shared" si="35"/>
        <v>0</v>
      </c>
      <c r="AS56" s="553">
        <f t="shared" si="35"/>
        <v>0</v>
      </c>
      <c r="AT56" s="557">
        <f t="shared" si="35"/>
        <v>0</v>
      </c>
      <c r="AU56" s="553">
        <f t="shared" si="35"/>
        <v>0</v>
      </c>
      <c r="AY56" s="339">
        <f t="shared" si="30"/>
        <v>0</v>
      </c>
      <c r="AZ56" s="340" t="str">
        <f t="shared" si="31"/>
        <v>-</v>
      </c>
    </row>
    <row r="57" spans="2:52" s="1" customFormat="1" ht="14.4" x14ac:dyDescent="0.3">
      <c r="B57" s="288" t="s">
        <v>180</v>
      </c>
      <c r="C57" s="564" t="s">
        <v>181</v>
      </c>
      <c r="D57" s="396">
        <f>'Forma 2'!$F$52</f>
        <v>0</v>
      </c>
      <c r="E57" s="544">
        <f t="shared" ref="E57:N63" si="36">SUM(AC57)</f>
        <v>0</v>
      </c>
      <c r="F57" s="545">
        <f t="shared" si="36"/>
        <v>0</v>
      </c>
      <c r="G57" s="545">
        <f t="shared" si="36"/>
        <v>0</v>
      </c>
      <c r="H57" s="545">
        <f t="shared" si="36"/>
        <v>0</v>
      </c>
      <c r="I57" s="545">
        <f t="shared" si="36"/>
        <v>0</v>
      </c>
      <c r="J57" s="545">
        <f t="shared" si="36"/>
        <v>0</v>
      </c>
      <c r="K57" s="545">
        <f t="shared" si="36"/>
        <v>0</v>
      </c>
      <c r="L57" s="545">
        <f t="shared" si="36"/>
        <v>0</v>
      </c>
      <c r="M57" s="545">
        <f t="shared" si="36"/>
        <v>0</v>
      </c>
      <c r="N57" s="545">
        <f t="shared" si="36"/>
        <v>0</v>
      </c>
      <c r="O57" s="545">
        <f t="shared" ref="O57:V63" si="37">SUM(AM57)</f>
        <v>0</v>
      </c>
      <c r="P57" s="545">
        <f t="shared" si="37"/>
        <v>0</v>
      </c>
      <c r="Q57" s="545">
        <f t="shared" si="37"/>
        <v>0</v>
      </c>
      <c r="R57" s="545">
        <f t="shared" si="37"/>
        <v>0</v>
      </c>
      <c r="S57" s="545">
        <f t="shared" si="37"/>
        <v>0</v>
      </c>
      <c r="T57" s="545">
        <f t="shared" si="37"/>
        <v>0</v>
      </c>
      <c r="U57" s="545">
        <f t="shared" si="37"/>
        <v>0</v>
      </c>
      <c r="V57" s="545">
        <f t="shared" si="37"/>
        <v>0</v>
      </c>
      <c r="W57" s="546"/>
      <c r="X57" s="546"/>
      <c r="Y57" s="546"/>
      <c r="Z57" s="546"/>
      <c r="AA57" s="546"/>
      <c r="AB57" s="547"/>
      <c r="AC57" s="548"/>
      <c r="AD57" s="546"/>
      <c r="AE57" s="546"/>
      <c r="AF57" s="546"/>
      <c r="AG57" s="546"/>
      <c r="AH57" s="546"/>
      <c r="AI57" s="545">
        <v>0</v>
      </c>
      <c r="AJ57" s="546"/>
      <c r="AK57" s="546"/>
      <c r="AL57" s="546"/>
      <c r="AM57" s="546"/>
      <c r="AN57" s="546"/>
      <c r="AO57" s="546"/>
      <c r="AP57" s="546"/>
      <c r="AQ57" s="546"/>
      <c r="AR57" s="546"/>
      <c r="AS57" s="546"/>
      <c r="AT57" s="549"/>
      <c r="AU57" s="546"/>
      <c r="AY57" s="339">
        <f t="shared" si="30"/>
        <v>0</v>
      </c>
      <c r="AZ57" s="340" t="str">
        <f t="shared" si="31"/>
        <v>-</v>
      </c>
    </row>
    <row r="58" spans="2:52" s="1" customFormat="1" ht="14.4" x14ac:dyDescent="0.3">
      <c r="B58" s="288" t="s">
        <v>182</v>
      </c>
      <c r="C58" s="564" t="s">
        <v>183</v>
      </c>
      <c r="D58" s="396">
        <f>'Forma 2'!$F$53</f>
        <v>0</v>
      </c>
      <c r="E58" s="544">
        <f t="shared" si="36"/>
        <v>0</v>
      </c>
      <c r="F58" s="545">
        <f t="shared" si="36"/>
        <v>0</v>
      </c>
      <c r="G58" s="545">
        <f t="shared" si="36"/>
        <v>0</v>
      </c>
      <c r="H58" s="545">
        <f t="shared" si="36"/>
        <v>0</v>
      </c>
      <c r="I58" s="545">
        <f t="shared" si="36"/>
        <v>0</v>
      </c>
      <c r="J58" s="545">
        <f t="shared" si="36"/>
        <v>0</v>
      </c>
      <c r="K58" s="545">
        <f t="shared" si="36"/>
        <v>0</v>
      </c>
      <c r="L58" s="545">
        <f t="shared" si="36"/>
        <v>0</v>
      </c>
      <c r="M58" s="545">
        <f t="shared" si="36"/>
        <v>0</v>
      </c>
      <c r="N58" s="545">
        <f t="shared" si="36"/>
        <v>0</v>
      </c>
      <c r="O58" s="545">
        <f t="shared" si="37"/>
        <v>0</v>
      </c>
      <c r="P58" s="545">
        <f t="shared" si="37"/>
        <v>0</v>
      </c>
      <c r="Q58" s="545">
        <f t="shared" si="37"/>
        <v>0</v>
      </c>
      <c r="R58" s="545">
        <f t="shared" si="37"/>
        <v>0</v>
      </c>
      <c r="S58" s="545">
        <f t="shared" si="37"/>
        <v>0</v>
      </c>
      <c r="T58" s="545">
        <f t="shared" si="37"/>
        <v>0</v>
      </c>
      <c r="U58" s="545">
        <f t="shared" si="37"/>
        <v>0</v>
      </c>
      <c r="V58" s="545">
        <f t="shared" si="37"/>
        <v>0</v>
      </c>
      <c r="W58" s="546"/>
      <c r="X58" s="546"/>
      <c r="Y58" s="546"/>
      <c r="Z58" s="546"/>
      <c r="AA58" s="546"/>
      <c r="AB58" s="547"/>
      <c r="AC58" s="548"/>
      <c r="AD58" s="546"/>
      <c r="AE58" s="546"/>
      <c r="AF58" s="546"/>
      <c r="AG58" s="546"/>
      <c r="AH58" s="546"/>
      <c r="AI58" s="545">
        <v>0</v>
      </c>
      <c r="AJ58" s="546"/>
      <c r="AK58" s="546"/>
      <c r="AL58" s="546"/>
      <c r="AM58" s="546"/>
      <c r="AN58" s="546"/>
      <c r="AO58" s="546"/>
      <c r="AP58" s="546"/>
      <c r="AQ58" s="546"/>
      <c r="AR58" s="546"/>
      <c r="AS58" s="546"/>
      <c r="AT58" s="549"/>
      <c r="AU58" s="546"/>
      <c r="AY58" s="339">
        <f t="shared" si="30"/>
        <v>0</v>
      </c>
      <c r="AZ58" s="340" t="str">
        <f t="shared" si="31"/>
        <v>-</v>
      </c>
    </row>
    <row r="59" spans="2:52" s="1" customFormat="1" ht="14.4" x14ac:dyDescent="0.3">
      <c r="B59" s="288" t="s">
        <v>184</v>
      </c>
      <c r="C59" s="543" t="s">
        <v>185</v>
      </c>
      <c r="D59" s="396">
        <f>'Forma 2'!$F$54</f>
        <v>0</v>
      </c>
      <c r="E59" s="544">
        <f t="shared" si="36"/>
        <v>0</v>
      </c>
      <c r="F59" s="545">
        <f t="shared" si="36"/>
        <v>0</v>
      </c>
      <c r="G59" s="545">
        <f t="shared" si="36"/>
        <v>0</v>
      </c>
      <c r="H59" s="545">
        <f t="shared" si="36"/>
        <v>0</v>
      </c>
      <c r="I59" s="545">
        <f t="shared" si="36"/>
        <v>0</v>
      </c>
      <c r="J59" s="545">
        <f t="shared" si="36"/>
        <v>0</v>
      </c>
      <c r="K59" s="545">
        <f t="shared" si="36"/>
        <v>0</v>
      </c>
      <c r="L59" s="545">
        <f t="shared" si="36"/>
        <v>0</v>
      </c>
      <c r="M59" s="545">
        <f t="shared" si="36"/>
        <v>0</v>
      </c>
      <c r="N59" s="545">
        <f t="shared" si="36"/>
        <v>0</v>
      </c>
      <c r="O59" s="545">
        <f t="shared" si="37"/>
        <v>0</v>
      </c>
      <c r="P59" s="545">
        <f t="shared" si="37"/>
        <v>0</v>
      </c>
      <c r="Q59" s="545">
        <f t="shared" si="37"/>
        <v>0</v>
      </c>
      <c r="R59" s="545">
        <f t="shared" si="37"/>
        <v>0</v>
      </c>
      <c r="S59" s="545">
        <f t="shared" si="37"/>
        <v>0</v>
      </c>
      <c r="T59" s="545">
        <f t="shared" si="37"/>
        <v>0</v>
      </c>
      <c r="U59" s="545">
        <f t="shared" si="37"/>
        <v>0</v>
      </c>
      <c r="V59" s="545">
        <f t="shared" si="37"/>
        <v>0</v>
      </c>
      <c r="W59" s="546"/>
      <c r="X59" s="546"/>
      <c r="Y59" s="546"/>
      <c r="Z59" s="546"/>
      <c r="AA59" s="546"/>
      <c r="AB59" s="547"/>
      <c r="AC59" s="548"/>
      <c r="AD59" s="546"/>
      <c r="AE59" s="546"/>
      <c r="AF59" s="546"/>
      <c r="AG59" s="546"/>
      <c r="AH59" s="546"/>
      <c r="AI59" s="545">
        <v>0</v>
      </c>
      <c r="AJ59" s="546"/>
      <c r="AK59" s="546"/>
      <c r="AL59" s="546"/>
      <c r="AM59" s="546"/>
      <c r="AN59" s="546"/>
      <c r="AO59" s="546"/>
      <c r="AP59" s="546"/>
      <c r="AQ59" s="546"/>
      <c r="AR59" s="546"/>
      <c r="AS59" s="546"/>
      <c r="AT59" s="549"/>
      <c r="AU59" s="546"/>
      <c r="AY59" s="339">
        <f t="shared" si="30"/>
        <v>0</v>
      </c>
      <c r="AZ59" s="340" t="str">
        <f t="shared" si="31"/>
        <v>-</v>
      </c>
    </row>
    <row r="60" spans="2:52" s="1" customFormat="1" ht="14.4" x14ac:dyDescent="0.3">
      <c r="B60" s="288" t="s">
        <v>186</v>
      </c>
      <c r="C60" s="558" t="s">
        <v>187</v>
      </c>
      <c r="D60" s="396">
        <f>'Forma 2'!$F$55</f>
        <v>0</v>
      </c>
      <c r="E60" s="544">
        <f t="shared" si="36"/>
        <v>0</v>
      </c>
      <c r="F60" s="545">
        <f t="shared" si="36"/>
        <v>0</v>
      </c>
      <c r="G60" s="545">
        <f t="shared" si="36"/>
        <v>0</v>
      </c>
      <c r="H60" s="545">
        <f t="shared" si="36"/>
        <v>0</v>
      </c>
      <c r="I60" s="545">
        <f t="shared" si="36"/>
        <v>0</v>
      </c>
      <c r="J60" s="545">
        <f t="shared" si="36"/>
        <v>0</v>
      </c>
      <c r="K60" s="545">
        <f t="shared" si="36"/>
        <v>0</v>
      </c>
      <c r="L60" s="545">
        <f t="shared" si="36"/>
        <v>0</v>
      </c>
      <c r="M60" s="545">
        <f t="shared" si="36"/>
        <v>0</v>
      </c>
      <c r="N60" s="545">
        <f t="shared" si="36"/>
        <v>0</v>
      </c>
      <c r="O60" s="545">
        <f t="shared" si="37"/>
        <v>0</v>
      </c>
      <c r="P60" s="545">
        <f t="shared" si="37"/>
        <v>0</v>
      </c>
      <c r="Q60" s="545">
        <f t="shared" si="37"/>
        <v>0</v>
      </c>
      <c r="R60" s="545">
        <f t="shared" si="37"/>
        <v>0</v>
      </c>
      <c r="S60" s="545">
        <f t="shared" si="37"/>
        <v>0</v>
      </c>
      <c r="T60" s="545">
        <f t="shared" si="37"/>
        <v>0</v>
      </c>
      <c r="U60" s="545">
        <f t="shared" si="37"/>
        <v>0</v>
      </c>
      <c r="V60" s="545">
        <f t="shared" si="37"/>
        <v>0</v>
      </c>
      <c r="W60" s="546"/>
      <c r="X60" s="546"/>
      <c r="Y60" s="546"/>
      <c r="Z60" s="546"/>
      <c r="AA60" s="546"/>
      <c r="AB60" s="547"/>
      <c r="AC60" s="548"/>
      <c r="AD60" s="546"/>
      <c r="AE60" s="546"/>
      <c r="AF60" s="546"/>
      <c r="AG60" s="546"/>
      <c r="AH60" s="546"/>
      <c r="AI60" s="545">
        <v>0</v>
      </c>
      <c r="AJ60" s="546"/>
      <c r="AK60" s="546"/>
      <c r="AL60" s="546"/>
      <c r="AM60" s="546"/>
      <c r="AN60" s="546"/>
      <c r="AO60" s="546"/>
      <c r="AP60" s="546"/>
      <c r="AQ60" s="546"/>
      <c r="AR60" s="546"/>
      <c r="AS60" s="546"/>
      <c r="AT60" s="549"/>
      <c r="AU60" s="546"/>
      <c r="AY60" s="339">
        <f t="shared" si="30"/>
        <v>0</v>
      </c>
      <c r="AZ60" s="340" t="str">
        <f t="shared" si="31"/>
        <v>-</v>
      </c>
    </row>
    <row r="61" spans="2:52" s="1" customFormat="1" ht="14.4" x14ac:dyDescent="0.3">
      <c r="B61" s="288" t="s">
        <v>188</v>
      </c>
      <c r="C61" s="543" t="s">
        <v>189</v>
      </c>
      <c r="D61" s="396">
        <f>'Forma 2'!$F$56</f>
        <v>0</v>
      </c>
      <c r="E61" s="544">
        <f t="shared" si="36"/>
        <v>0</v>
      </c>
      <c r="F61" s="545">
        <f t="shared" si="36"/>
        <v>0</v>
      </c>
      <c r="G61" s="545">
        <f t="shared" si="36"/>
        <v>0</v>
      </c>
      <c r="H61" s="545">
        <f t="shared" si="36"/>
        <v>0</v>
      </c>
      <c r="I61" s="545">
        <f t="shared" si="36"/>
        <v>0</v>
      </c>
      <c r="J61" s="545">
        <f t="shared" si="36"/>
        <v>0</v>
      </c>
      <c r="K61" s="545">
        <f t="shared" si="36"/>
        <v>0</v>
      </c>
      <c r="L61" s="545">
        <f t="shared" si="36"/>
        <v>0</v>
      </c>
      <c r="M61" s="545">
        <f t="shared" si="36"/>
        <v>0</v>
      </c>
      <c r="N61" s="545">
        <f t="shared" si="36"/>
        <v>0</v>
      </c>
      <c r="O61" s="545">
        <f t="shared" si="37"/>
        <v>0</v>
      </c>
      <c r="P61" s="545">
        <f t="shared" si="37"/>
        <v>0</v>
      </c>
      <c r="Q61" s="545">
        <f t="shared" si="37"/>
        <v>0</v>
      </c>
      <c r="R61" s="545">
        <f t="shared" si="37"/>
        <v>0</v>
      </c>
      <c r="S61" s="545">
        <f t="shared" si="37"/>
        <v>0</v>
      </c>
      <c r="T61" s="545">
        <f t="shared" si="37"/>
        <v>0</v>
      </c>
      <c r="U61" s="545">
        <f t="shared" si="37"/>
        <v>0</v>
      </c>
      <c r="V61" s="545">
        <f t="shared" si="37"/>
        <v>0</v>
      </c>
      <c r="W61" s="546"/>
      <c r="X61" s="546"/>
      <c r="Y61" s="546"/>
      <c r="Z61" s="546"/>
      <c r="AA61" s="546"/>
      <c r="AB61" s="547"/>
      <c r="AC61" s="548"/>
      <c r="AD61" s="546"/>
      <c r="AE61" s="546"/>
      <c r="AF61" s="546"/>
      <c r="AG61" s="546"/>
      <c r="AH61" s="546"/>
      <c r="AI61" s="545">
        <v>0</v>
      </c>
      <c r="AJ61" s="546"/>
      <c r="AK61" s="546"/>
      <c r="AL61" s="546"/>
      <c r="AM61" s="546"/>
      <c r="AN61" s="546"/>
      <c r="AO61" s="546"/>
      <c r="AP61" s="546"/>
      <c r="AQ61" s="546"/>
      <c r="AR61" s="546"/>
      <c r="AS61" s="546"/>
      <c r="AT61" s="549"/>
      <c r="AU61" s="546"/>
      <c r="AY61" s="339">
        <f t="shared" si="30"/>
        <v>0</v>
      </c>
      <c r="AZ61" s="340" t="str">
        <f t="shared" si="31"/>
        <v>-</v>
      </c>
    </row>
    <row r="62" spans="2:52" s="1" customFormat="1" ht="14.4" x14ac:dyDescent="0.3">
      <c r="B62" s="288" t="s">
        <v>190</v>
      </c>
      <c r="C62" s="564" t="s">
        <v>191</v>
      </c>
      <c r="D62" s="396">
        <f>'Forma 2'!$F$57</f>
        <v>0</v>
      </c>
      <c r="E62" s="544">
        <f t="shared" si="36"/>
        <v>0</v>
      </c>
      <c r="F62" s="545">
        <f t="shared" si="36"/>
        <v>0</v>
      </c>
      <c r="G62" s="545">
        <f t="shared" si="36"/>
        <v>0</v>
      </c>
      <c r="H62" s="545">
        <f t="shared" si="36"/>
        <v>0</v>
      </c>
      <c r="I62" s="545">
        <f t="shared" si="36"/>
        <v>0</v>
      </c>
      <c r="J62" s="545">
        <f t="shared" si="36"/>
        <v>0</v>
      </c>
      <c r="K62" s="545">
        <f t="shared" si="36"/>
        <v>0</v>
      </c>
      <c r="L62" s="545">
        <f t="shared" si="36"/>
        <v>0</v>
      </c>
      <c r="M62" s="545">
        <f t="shared" si="36"/>
        <v>0</v>
      </c>
      <c r="N62" s="545">
        <f t="shared" si="36"/>
        <v>0</v>
      </c>
      <c r="O62" s="545">
        <f t="shared" si="37"/>
        <v>0</v>
      </c>
      <c r="P62" s="545">
        <f t="shared" si="37"/>
        <v>0</v>
      </c>
      <c r="Q62" s="545">
        <f t="shared" si="37"/>
        <v>0</v>
      </c>
      <c r="R62" s="545">
        <f t="shared" si="37"/>
        <v>0</v>
      </c>
      <c r="S62" s="545">
        <f t="shared" si="37"/>
        <v>0</v>
      </c>
      <c r="T62" s="545">
        <f t="shared" si="37"/>
        <v>0</v>
      </c>
      <c r="U62" s="545">
        <f t="shared" si="37"/>
        <v>0</v>
      </c>
      <c r="V62" s="545">
        <f t="shared" si="37"/>
        <v>0</v>
      </c>
      <c r="W62" s="546"/>
      <c r="X62" s="546"/>
      <c r="Y62" s="546"/>
      <c r="Z62" s="546"/>
      <c r="AA62" s="546"/>
      <c r="AB62" s="547"/>
      <c r="AC62" s="548"/>
      <c r="AD62" s="546"/>
      <c r="AE62" s="546"/>
      <c r="AF62" s="546"/>
      <c r="AG62" s="546"/>
      <c r="AH62" s="546"/>
      <c r="AI62" s="545">
        <v>0</v>
      </c>
      <c r="AJ62" s="546"/>
      <c r="AK62" s="546"/>
      <c r="AL62" s="546"/>
      <c r="AM62" s="546"/>
      <c r="AN62" s="546"/>
      <c r="AO62" s="546"/>
      <c r="AP62" s="546"/>
      <c r="AQ62" s="546"/>
      <c r="AR62" s="546"/>
      <c r="AS62" s="546"/>
      <c r="AT62" s="549"/>
      <c r="AU62" s="546"/>
      <c r="AY62" s="339">
        <f t="shared" si="30"/>
        <v>0</v>
      </c>
      <c r="AZ62" s="340" t="str">
        <f t="shared" si="31"/>
        <v>-</v>
      </c>
    </row>
    <row r="63" spans="2:52" s="1" customFormat="1" ht="14.4" x14ac:dyDescent="0.3">
      <c r="B63" s="288" t="s">
        <v>192</v>
      </c>
      <c r="C63" s="564" t="s">
        <v>142</v>
      </c>
      <c r="D63" s="396">
        <f>'Forma 2'!$F$58</f>
        <v>0</v>
      </c>
      <c r="E63" s="544">
        <f t="shared" si="36"/>
        <v>0</v>
      </c>
      <c r="F63" s="545">
        <f t="shared" si="36"/>
        <v>0</v>
      </c>
      <c r="G63" s="545">
        <f t="shared" si="36"/>
        <v>0</v>
      </c>
      <c r="H63" s="545">
        <f t="shared" si="36"/>
        <v>0</v>
      </c>
      <c r="I63" s="545">
        <f t="shared" si="36"/>
        <v>0</v>
      </c>
      <c r="J63" s="545">
        <f t="shared" si="36"/>
        <v>0</v>
      </c>
      <c r="K63" s="545">
        <f t="shared" si="36"/>
        <v>0</v>
      </c>
      <c r="L63" s="545">
        <f t="shared" si="36"/>
        <v>0</v>
      </c>
      <c r="M63" s="545">
        <f t="shared" si="36"/>
        <v>0</v>
      </c>
      <c r="N63" s="545">
        <f t="shared" si="36"/>
        <v>0</v>
      </c>
      <c r="O63" s="545">
        <f t="shared" si="37"/>
        <v>0</v>
      </c>
      <c r="P63" s="545">
        <f t="shared" si="37"/>
        <v>0</v>
      </c>
      <c r="Q63" s="545">
        <f t="shared" si="37"/>
        <v>0</v>
      </c>
      <c r="R63" s="545">
        <f t="shared" si="37"/>
        <v>0</v>
      </c>
      <c r="S63" s="545">
        <f t="shared" si="37"/>
        <v>0</v>
      </c>
      <c r="T63" s="545">
        <f t="shared" si="37"/>
        <v>0</v>
      </c>
      <c r="U63" s="545">
        <f t="shared" si="37"/>
        <v>0</v>
      </c>
      <c r="V63" s="545">
        <f t="shared" si="37"/>
        <v>0</v>
      </c>
      <c r="W63" s="546"/>
      <c r="X63" s="546"/>
      <c r="Y63" s="546"/>
      <c r="Z63" s="546"/>
      <c r="AA63" s="546"/>
      <c r="AB63" s="547"/>
      <c r="AC63" s="548"/>
      <c r="AD63" s="546"/>
      <c r="AE63" s="546"/>
      <c r="AF63" s="546"/>
      <c r="AG63" s="546"/>
      <c r="AH63" s="546"/>
      <c r="AI63" s="545">
        <v>0</v>
      </c>
      <c r="AJ63" s="546"/>
      <c r="AK63" s="546"/>
      <c r="AL63" s="546"/>
      <c r="AM63" s="546"/>
      <c r="AN63" s="546"/>
      <c r="AO63" s="546"/>
      <c r="AP63" s="546"/>
      <c r="AQ63" s="546"/>
      <c r="AR63" s="546"/>
      <c r="AS63" s="546"/>
      <c r="AT63" s="549"/>
      <c r="AU63" s="546"/>
      <c r="AY63" s="339">
        <f t="shared" si="30"/>
        <v>0</v>
      </c>
      <c r="AZ63" s="340" t="str">
        <f t="shared" si="31"/>
        <v>-</v>
      </c>
    </row>
    <row r="64" spans="2:52" s="1" customFormat="1" ht="14.4" x14ac:dyDescent="0.3">
      <c r="B64" s="271" t="s">
        <v>193</v>
      </c>
      <c r="C64" s="563" t="s">
        <v>194</v>
      </c>
      <c r="D64" s="561">
        <f>'Forma 2'!$F$59</f>
        <v>0</v>
      </c>
      <c r="E64" s="552">
        <f t="shared" ref="E64:AU64" si="38">SUM(E65:E91)</f>
        <v>0</v>
      </c>
      <c r="F64" s="553">
        <f t="shared" si="38"/>
        <v>0</v>
      </c>
      <c r="G64" s="553">
        <f t="shared" si="38"/>
        <v>0</v>
      </c>
      <c r="H64" s="553">
        <f t="shared" si="38"/>
        <v>0</v>
      </c>
      <c r="I64" s="553">
        <f t="shared" si="38"/>
        <v>0</v>
      </c>
      <c r="J64" s="553">
        <f t="shared" si="38"/>
        <v>0</v>
      </c>
      <c r="K64" s="553">
        <f t="shared" si="38"/>
        <v>0</v>
      </c>
      <c r="L64" s="553">
        <f t="shared" si="38"/>
        <v>0</v>
      </c>
      <c r="M64" s="553">
        <f t="shared" si="38"/>
        <v>0</v>
      </c>
      <c r="N64" s="553">
        <f t="shared" si="38"/>
        <v>0</v>
      </c>
      <c r="O64" s="553">
        <f t="shared" si="38"/>
        <v>0</v>
      </c>
      <c r="P64" s="553">
        <f t="shared" si="38"/>
        <v>0</v>
      </c>
      <c r="Q64" s="553">
        <f t="shared" si="38"/>
        <v>0</v>
      </c>
      <c r="R64" s="553">
        <f t="shared" si="38"/>
        <v>0</v>
      </c>
      <c r="S64" s="553">
        <f t="shared" si="38"/>
        <v>0</v>
      </c>
      <c r="T64" s="553">
        <f t="shared" si="38"/>
        <v>0</v>
      </c>
      <c r="U64" s="553">
        <f t="shared" si="38"/>
        <v>0</v>
      </c>
      <c r="V64" s="553">
        <f t="shared" si="38"/>
        <v>0</v>
      </c>
      <c r="W64" s="553">
        <f t="shared" si="38"/>
        <v>0</v>
      </c>
      <c r="X64" s="553">
        <f t="shared" si="38"/>
        <v>0</v>
      </c>
      <c r="Y64" s="553">
        <f t="shared" si="38"/>
        <v>0</v>
      </c>
      <c r="Z64" s="553">
        <f t="shared" si="38"/>
        <v>0</v>
      </c>
      <c r="AA64" s="553">
        <f t="shared" si="38"/>
        <v>0</v>
      </c>
      <c r="AB64" s="554">
        <f t="shared" si="38"/>
        <v>0</v>
      </c>
      <c r="AC64" s="555">
        <f t="shared" si="38"/>
        <v>0</v>
      </c>
      <c r="AD64" s="553">
        <f t="shared" si="38"/>
        <v>0</v>
      </c>
      <c r="AE64" s="553">
        <f t="shared" si="38"/>
        <v>0</v>
      </c>
      <c r="AF64" s="553">
        <f t="shared" si="38"/>
        <v>0</v>
      </c>
      <c r="AG64" s="553">
        <f t="shared" si="38"/>
        <v>0</v>
      </c>
      <c r="AH64" s="553">
        <f t="shared" si="38"/>
        <v>0</v>
      </c>
      <c r="AI64" s="562">
        <f t="shared" si="38"/>
        <v>0</v>
      </c>
      <c r="AJ64" s="553">
        <f t="shared" si="38"/>
        <v>0</v>
      </c>
      <c r="AK64" s="553">
        <f t="shared" si="38"/>
        <v>0</v>
      </c>
      <c r="AL64" s="553">
        <f t="shared" si="38"/>
        <v>0</v>
      </c>
      <c r="AM64" s="553">
        <f t="shared" si="38"/>
        <v>0</v>
      </c>
      <c r="AN64" s="553">
        <f t="shared" si="38"/>
        <v>0</v>
      </c>
      <c r="AO64" s="553">
        <f t="shared" si="38"/>
        <v>0</v>
      </c>
      <c r="AP64" s="553">
        <f t="shared" si="38"/>
        <v>0</v>
      </c>
      <c r="AQ64" s="553">
        <f t="shared" si="38"/>
        <v>0</v>
      </c>
      <c r="AR64" s="553">
        <f t="shared" si="38"/>
        <v>0</v>
      </c>
      <c r="AS64" s="553">
        <f t="shared" si="38"/>
        <v>0</v>
      </c>
      <c r="AT64" s="557">
        <f t="shared" si="38"/>
        <v>0</v>
      </c>
      <c r="AU64" s="553">
        <f t="shared" si="38"/>
        <v>0</v>
      </c>
      <c r="AY64" s="339">
        <f t="shared" si="30"/>
        <v>0</v>
      </c>
      <c r="AZ64" s="340" t="str">
        <f t="shared" si="31"/>
        <v>-</v>
      </c>
    </row>
    <row r="65" spans="2:52" s="1" customFormat="1" ht="14.4" x14ac:dyDescent="0.3">
      <c r="B65" s="288" t="s">
        <v>195</v>
      </c>
      <c r="C65" s="564" t="s">
        <v>196</v>
      </c>
      <c r="D65" s="396">
        <f>'Forma 2'!$F$60</f>
        <v>0</v>
      </c>
      <c r="E65" s="544">
        <f t="shared" ref="E65:E91" si="39">SUM(AC65)</f>
        <v>0</v>
      </c>
      <c r="F65" s="545">
        <f t="shared" ref="F65:F91" si="40">SUM(AD65)</f>
        <v>0</v>
      </c>
      <c r="G65" s="545">
        <f t="shared" ref="G65:G91" si="41">SUM(AE65)</f>
        <v>0</v>
      </c>
      <c r="H65" s="545">
        <f t="shared" ref="H65:H91" si="42">SUM(AF65)</f>
        <v>0</v>
      </c>
      <c r="I65" s="545">
        <f t="shared" ref="I65:I91" si="43">SUM(AG65)</f>
        <v>0</v>
      </c>
      <c r="J65" s="545">
        <f t="shared" ref="J65:J91" si="44">SUM(AH65)</f>
        <v>0</v>
      </c>
      <c r="K65" s="545">
        <f t="shared" ref="K65:K91" si="45">SUM(AI65)</f>
        <v>0</v>
      </c>
      <c r="L65" s="545">
        <f t="shared" ref="L65:L91" si="46">SUM(AJ65)</f>
        <v>0</v>
      </c>
      <c r="M65" s="545">
        <f t="shared" ref="M65:M91" si="47">SUM(AK65)</f>
        <v>0</v>
      </c>
      <c r="N65" s="545">
        <f t="shared" ref="N65:N91" si="48">SUM(AL65)</f>
        <v>0</v>
      </c>
      <c r="O65" s="545">
        <f t="shared" ref="O65:O91" si="49">SUM(AM65)</f>
        <v>0</v>
      </c>
      <c r="P65" s="545">
        <f t="shared" ref="P65:P91" si="50">SUM(AN65)</f>
        <v>0</v>
      </c>
      <c r="Q65" s="545">
        <f t="shared" ref="Q65:Q91" si="51">SUM(AO65)</f>
        <v>0</v>
      </c>
      <c r="R65" s="545">
        <f t="shared" ref="R65:R91" si="52">SUM(AP65)</f>
        <v>0</v>
      </c>
      <c r="S65" s="545">
        <f t="shared" ref="S65:S91" si="53">SUM(AQ65)</f>
        <v>0</v>
      </c>
      <c r="T65" s="545">
        <f t="shared" ref="T65:T91" si="54">SUM(AR65)</f>
        <v>0</v>
      </c>
      <c r="U65" s="545">
        <f t="shared" ref="U65:U91" si="55">SUM(AS65)</f>
        <v>0</v>
      </c>
      <c r="V65" s="545">
        <f t="shared" ref="V65:V91" si="56">SUM(AT65)</f>
        <v>0</v>
      </c>
      <c r="W65" s="546"/>
      <c r="X65" s="546"/>
      <c r="Y65" s="546"/>
      <c r="Z65" s="546"/>
      <c r="AA65" s="546"/>
      <c r="AB65" s="547"/>
      <c r="AC65" s="548"/>
      <c r="AD65" s="546"/>
      <c r="AE65" s="546"/>
      <c r="AF65" s="546"/>
      <c r="AG65" s="546"/>
      <c r="AH65" s="546"/>
      <c r="AI65" s="545">
        <v>0</v>
      </c>
      <c r="AJ65" s="546"/>
      <c r="AK65" s="546"/>
      <c r="AL65" s="546"/>
      <c r="AM65" s="546"/>
      <c r="AN65" s="546"/>
      <c r="AO65" s="546"/>
      <c r="AP65" s="546"/>
      <c r="AQ65" s="546"/>
      <c r="AR65" s="546"/>
      <c r="AS65" s="546"/>
      <c r="AT65" s="549"/>
      <c r="AU65" s="546"/>
      <c r="AY65" s="339">
        <f t="shared" si="30"/>
        <v>0</v>
      </c>
      <c r="AZ65" s="340" t="str">
        <f t="shared" si="31"/>
        <v>-</v>
      </c>
    </row>
    <row r="66" spans="2:52" s="1" customFormat="1" ht="14.4" x14ac:dyDescent="0.3">
      <c r="B66" s="288" t="s">
        <v>197</v>
      </c>
      <c r="C66" s="564" t="s">
        <v>198</v>
      </c>
      <c r="D66" s="396">
        <f>'Forma 2'!$F$61</f>
        <v>0</v>
      </c>
      <c r="E66" s="544">
        <f t="shared" si="39"/>
        <v>0</v>
      </c>
      <c r="F66" s="545">
        <f t="shared" si="40"/>
        <v>0</v>
      </c>
      <c r="G66" s="545">
        <f t="shared" si="41"/>
        <v>0</v>
      </c>
      <c r="H66" s="545">
        <f t="shared" si="42"/>
        <v>0</v>
      </c>
      <c r="I66" s="545">
        <f t="shared" si="43"/>
        <v>0</v>
      </c>
      <c r="J66" s="545">
        <f t="shared" si="44"/>
        <v>0</v>
      </c>
      <c r="K66" s="545">
        <f t="shared" si="45"/>
        <v>0</v>
      </c>
      <c r="L66" s="545">
        <f t="shared" si="46"/>
        <v>0</v>
      </c>
      <c r="M66" s="545">
        <f t="shared" si="47"/>
        <v>0</v>
      </c>
      <c r="N66" s="545">
        <f t="shared" si="48"/>
        <v>0</v>
      </c>
      <c r="O66" s="545">
        <f t="shared" si="49"/>
        <v>0</v>
      </c>
      <c r="P66" s="545">
        <f t="shared" si="50"/>
        <v>0</v>
      </c>
      <c r="Q66" s="545">
        <f t="shared" si="51"/>
        <v>0</v>
      </c>
      <c r="R66" s="545">
        <f t="shared" si="52"/>
        <v>0</v>
      </c>
      <c r="S66" s="545">
        <f t="shared" si="53"/>
        <v>0</v>
      </c>
      <c r="T66" s="545">
        <f t="shared" si="54"/>
        <v>0</v>
      </c>
      <c r="U66" s="545">
        <f t="shared" si="55"/>
        <v>0</v>
      </c>
      <c r="V66" s="545">
        <f t="shared" si="56"/>
        <v>0</v>
      </c>
      <c r="W66" s="546"/>
      <c r="X66" s="546"/>
      <c r="Y66" s="546"/>
      <c r="Z66" s="546"/>
      <c r="AA66" s="546"/>
      <c r="AB66" s="547"/>
      <c r="AC66" s="548"/>
      <c r="AD66" s="546"/>
      <c r="AE66" s="546"/>
      <c r="AF66" s="546"/>
      <c r="AG66" s="546"/>
      <c r="AH66" s="546"/>
      <c r="AI66" s="545">
        <v>0</v>
      </c>
      <c r="AJ66" s="546"/>
      <c r="AK66" s="546"/>
      <c r="AL66" s="546"/>
      <c r="AM66" s="546"/>
      <c r="AN66" s="546"/>
      <c r="AO66" s="546"/>
      <c r="AP66" s="546"/>
      <c r="AQ66" s="546"/>
      <c r="AR66" s="546"/>
      <c r="AS66" s="546"/>
      <c r="AT66" s="549"/>
      <c r="AU66" s="546"/>
      <c r="AY66" s="339">
        <f t="shared" si="30"/>
        <v>0</v>
      </c>
      <c r="AZ66" s="340" t="str">
        <f t="shared" si="31"/>
        <v>-</v>
      </c>
    </row>
    <row r="67" spans="2:52" s="1" customFormat="1" ht="14.4" x14ac:dyDescent="0.3">
      <c r="B67" s="288" t="s">
        <v>199</v>
      </c>
      <c r="C67" s="564" t="s">
        <v>200</v>
      </c>
      <c r="D67" s="396">
        <f>'Forma 2'!$F$62</f>
        <v>0</v>
      </c>
      <c r="E67" s="544">
        <f t="shared" si="39"/>
        <v>0</v>
      </c>
      <c r="F67" s="545">
        <f t="shared" si="40"/>
        <v>0</v>
      </c>
      <c r="G67" s="545">
        <f t="shared" si="41"/>
        <v>0</v>
      </c>
      <c r="H67" s="545">
        <f t="shared" si="42"/>
        <v>0</v>
      </c>
      <c r="I67" s="545">
        <f t="shared" si="43"/>
        <v>0</v>
      </c>
      <c r="J67" s="545">
        <f t="shared" si="44"/>
        <v>0</v>
      </c>
      <c r="K67" s="545">
        <f t="shared" si="45"/>
        <v>0</v>
      </c>
      <c r="L67" s="545">
        <f t="shared" si="46"/>
        <v>0</v>
      </c>
      <c r="M67" s="545">
        <f t="shared" si="47"/>
        <v>0</v>
      </c>
      <c r="N67" s="545">
        <f t="shared" si="48"/>
        <v>0</v>
      </c>
      <c r="O67" s="545">
        <f t="shared" si="49"/>
        <v>0</v>
      </c>
      <c r="P67" s="545">
        <f t="shared" si="50"/>
        <v>0</v>
      </c>
      <c r="Q67" s="545">
        <f t="shared" si="51"/>
        <v>0</v>
      </c>
      <c r="R67" s="545">
        <f t="shared" si="52"/>
        <v>0</v>
      </c>
      <c r="S67" s="545">
        <f t="shared" si="53"/>
        <v>0</v>
      </c>
      <c r="T67" s="545">
        <f t="shared" si="54"/>
        <v>0</v>
      </c>
      <c r="U67" s="545">
        <f t="shared" si="55"/>
        <v>0</v>
      </c>
      <c r="V67" s="545">
        <f t="shared" si="56"/>
        <v>0</v>
      </c>
      <c r="W67" s="546"/>
      <c r="X67" s="546"/>
      <c r="Y67" s="546"/>
      <c r="Z67" s="546"/>
      <c r="AA67" s="546"/>
      <c r="AB67" s="547"/>
      <c r="AC67" s="548"/>
      <c r="AD67" s="546"/>
      <c r="AE67" s="546"/>
      <c r="AF67" s="546"/>
      <c r="AG67" s="546"/>
      <c r="AH67" s="546"/>
      <c r="AI67" s="545">
        <v>0</v>
      </c>
      <c r="AJ67" s="546"/>
      <c r="AK67" s="546"/>
      <c r="AL67" s="546"/>
      <c r="AM67" s="546"/>
      <c r="AN67" s="546"/>
      <c r="AO67" s="546"/>
      <c r="AP67" s="546"/>
      <c r="AQ67" s="546"/>
      <c r="AR67" s="546"/>
      <c r="AS67" s="546"/>
      <c r="AT67" s="549"/>
      <c r="AU67" s="546"/>
      <c r="AY67" s="339">
        <f t="shared" si="30"/>
        <v>0</v>
      </c>
      <c r="AZ67" s="340" t="str">
        <f t="shared" si="31"/>
        <v>-</v>
      </c>
    </row>
    <row r="68" spans="2:52" s="1" customFormat="1" ht="14.4" x14ac:dyDescent="0.3">
      <c r="B68" s="288" t="s">
        <v>201</v>
      </c>
      <c r="C68" s="564" t="s">
        <v>202</v>
      </c>
      <c r="D68" s="396">
        <f>'Forma 2'!$F$63</f>
        <v>0</v>
      </c>
      <c r="E68" s="544">
        <f t="shared" si="39"/>
        <v>0</v>
      </c>
      <c r="F68" s="545">
        <f t="shared" si="40"/>
        <v>0</v>
      </c>
      <c r="G68" s="545">
        <f t="shared" si="41"/>
        <v>0</v>
      </c>
      <c r="H68" s="545">
        <f t="shared" si="42"/>
        <v>0</v>
      </c>
      <c r="I68" s="545">
        <f t="shared" si="43"/>
        <v>0</v>
      </c>
      <c r="J68" s="545">
        <f t="shared" si="44"/>
        <v>0</v>
      </c>
      <c r="K68" s="545">
        <f t="shared" si="45"/>
        <v>0</v>
      </c>
      <c r="L68" s="545">
        <f t="shared" si="46"/>
        <v>0</v>
      </c>
      <c r="M68" s="545">
        <f t="shared" si="47"/>
        <v>0</v>
      </c>
      <c r="N68" s="545">
        <f t="shared" si="48"/>
        <v>0</v>
      </c>
      <c r="O68" s="545">
        <f t="shared" si="49"/>
        <v>0</v>
      </c>
      <c r="P68" s="545">
        <f t="shared" si="50"/>
        <v>0</v>
      </c>
      <c r="Q68" s="545">
        <f t="shared" si="51"/>
        <v>0</v>
      </c>
      <c r="R68" s="545">
        <f t="shared" si="52"/>
        <v>0</v>
      </c>
      <c r="S68" s="545">
        <f t="shared" si="53"/>
        <v>0</v>
      </c>
      <c r="T68" s="545">
        <f t="shared" si="54"/>
        <v>0</v>
      </c>
      <c r="U68" s="545">
        <f t="shared" si="55"/>
        <v>0</v>
      </c>
      <c r="V68" s="545">
        <f t="shared" si="56"/>
        <v>0</v>
      </c>
      <c r="W68" s="546"/>
      <c r="X68" s="546"/>
      <c r="Y68" s="546"/>
      <c r="Z68" s="546"/>
      <c r="AA68" s="546"/>
      <c r="AB68" s="547"/>
      <c r="AC68" s="548"/>
      <c r="AD68" s="546"/>
      <c r="AE68" s="546"/>
      <c r="AF68" s="546"/>
      <c r="AG68" s="546"/>
      <c r="AH68" s="546"/>
      <c r="AI68" s="545">
        <v>0</v>
      </c>
      <c r="AJ68" s="546"/>
      <c r="AK68" s="546"/>
      <c r="AL68" s="546"/>
      <c r="AM68" s="546"/>
      <c r="AN68" s="546"/>
      <c r="AO68" s="546"/>
      <c r="AP68" s="546"/>
      <c r="AQ68" s="546"/>
      <c r="AR68" s="546"/>
      <c r="AS68" s="546"/>
      <c r="AT68" s="549"/>
      <c r="AU68" s="546"/>
      <c r="AY68" s="339">
        <f t="shared" si="30"/>
        <v>0</v>
      </c>
      <c r="AZ68" s="340" t="str">
        <f t="shared" si="31"/>
        <v>-</v>
      </c>
    </row>
    <row r="69" spans="2:52" s="1" customFormat="1" ht="14.4" x14ac:dyDescent="0.3">
      <c r="B69" s="288" t="s">
        <v>203</v>
      </c>
      <c r="C69" s="564" t="s">
        <v>204</v>
      </c>
      <c r="D69" s="396">
        <f>'Forma 2'!$F$64</f>
        <v>0</v>
      </c>
      <c r="E69" s="544">
        <f t="shared" si="39"/>
        <v>0</v>
      </c>
      <c r="F69" s="545">
        <f t="shared" si="40"/>
        <v>0</v>
      </c>
      <c r="G69" s="545">
        <f t="shared" si="41"/>
        <v>0</v>
      </c>
      <c r="H69" s="545">
        <f t="shared" si="42"/>
        <v>0</v>
      </c>
      <c r="I69" s="545">
        <f t="shared" si="43"/>
        <v>0</v>
      </c>
      <c r="J69" s="545">
        <f t="shared" si="44"/>
        <v>0</v>
      </c>
      <c r="K69" s="545">
        <f t="shared" si="45"/>
        <v>0</v>
      </c>
      <c r="L69" s="545">
        <f t="shared" si="46"/>
        <v>0</v>
      </c>
      <c r="M69" s="545">
        <f t="shared" si="47"/>
        <v>0</v>
      </c>
      <c r="N69" s="545">
        <f t="shared" si="48"/>
        <v>0</v>
      </c>
      <c r="O69" s="545">
        <f t="shared" si="49"/>
        <v>0</v>
      </c>
      <c r="P69" s="545">
        <f t="shared" si="50"/>
        <v>0</v>
      </c>
      <c r="Q69" s="545">
        <f t="shared" si="51"/>
        <v>0</v>
      </c>
      <c r="R69" s="545">
        <f t="shared" si="52"/>
        <v>0</v>
      </c>
      <c r="S69" s="545">
        <f t="shared" si="53"/>
        <v>0</v>
      </c>
      <c r="T69" s="545">
        <f t="shared" si="54"/>
        <v>0</v>
      </c>
      <c r="U69" s="545">
        <f t="shared" si="55"/>
        <v>0</v>
      </c>
      <c r="V69" s="545">
        <f t="shared" si="56"/>
        <v>0</v>
      </c>
      <c r="W69" s="546"/>
      <c r="X69" s="546"/>
      <c r="Y69" s="546"/>
      <c r="Z69" s="546"/>
      <c r="AA69" s="546"/>
      <c r="AB69" s="547"/>
      <c r="AC69" s="548"/>
      <c r="AD69" s="546"/>
      <c r="AE69" s="546"/>
      <c r="AF69" s="546"/>
      <c r="AG69" s="546"/>
      <c r="AH69" s="546"/>
      <c r="AI69" s="545">
        <v>0</v>
      </c>
      <c r="AJ69" s="546"/>
      <c r="AK69" s="546"/>
      <c r="AL69" s="546"/>
      <c r="AM69" s="546"/>
      <c r="AN69" s="546"/>
      <c r="AO69" s="546"/>
      <c r="AP69" s="546"/>
      <c r="AQ69" s="546"/>
      <c r="AR69" s="546"/>
      <c r="AS69" s="546"/>
      <c r="AT69" s="549"/>
      <c r="AU69" s="546"/>
      <c r="AY69" s="339">
        <f t="shared" si="30"/>
        <v>0</v>
      </c>
      <c r="AZ69" s="340" t="str">
        <f t="shared" si="31"/>
        <v>-</v>
      </c>
    </row>
    <row r="70" spans="2:52" s="1" customFormat="1" ht="14.4" x14ac:dyDescent="0.3">
      <c r="B70" s="288" t="s">
        <v>205</v>
      </c>
      <c r="C70" s="564" t="s">
        <v>206</v>
      </c>
      <c r="D70" s="396">
        <f>'Forma 2'!$F$65</f>
        <v>0</v>
      </c>
      <c r="E70" s="544">
        <f t="shared" si="39"/>
        <v>0</v>
      </c>
      <c r="F70" s="545">
        <f t="shared" si="40"/>
        <v>0</v>
      </c>
      <c r="G70" s="545">
        <f t="shared" si="41"/>
        <v>0</v>
      </c>
      <c r="H70" s="545">
        <f t="shared" si="42"/>
        <v>0</v>
      </c>
      <c r="I70" s="545">
        <f t="shared" si="43"/>
        <v>0</v>
      </c>
      <c r="J70" s="545">
        <f t="shared" si="44"/>
        <v>0</v>
      </c>
      <c r="K70" s="545">
        <f t="shared" si="45"/>
        <v>0</v>
      </c>
      <c r="L70" s="545">
        <f t="shared" si="46"/>
        <v>0</v>
      </c>
      <c r="M70" s="545">
        <f t="shared" si="47"/>
        <v>0</v>
      </c>
      <c r="N70" s="545">
        <f t="shared" si="48"/>
        <v>0</v>
      </c>
      <c r="O70" s="545">
        <f t="shared" si="49"/>
        <v>0</v>
      </c>
      <c r="P70" s="545">
        <f t="shared" si="50"/>
        <v>0</v>
      </c>
      <c r="Q70" s="545">
        <f t="shared" si="51"/>
        <v>0</v>
      </c>
      <c r="R70" s="545">
        <f t="shared" si="52"/>
        <v>0</v>
      </c>
      <c r="S70" s="545">
        <f t="shared" si="53"/>
        <v>0</v>
      </c>
      <c r="T70" s="545">
        <f t="shared" si="54"/>
        <v>0</v>
      </c>
      <c r="U70" s="545">
        <f t="shared" si="55"/>
        <v>0</v>
      </c>
      <c r="V70" s="545">
        <f t="shared" si="56"/>
        <v>0</v>
      </c>
      <c r="W70" s="570"/>
      <c r="X70" s="570"/>
      <c r="Y70" s="570"/>
      <c r="Z70" s="570"/>
      <c r="AA70" s="570"/>
      <c r="AB70" s="571"/>
      <c r="AC70" s="572"/>
      <c r="AD70" s="570"/>
      <c r="AE70" s="570"/>
      <c r="AF70" s="570"/>
      <c r="AG70" s="570"/>
      <c r="AH70" s="570"/>
      <c r="AI70" s="545">
        <v>0</v>
      </c>
      <c r="AJ70" s="546"/>
      <c r="AK70" s="546"/>
      <c r="AL70" s="546"/>
      <c r="AM70" s="546"/>
      <c r="AN70" s="570"/>
      <c r="AO70" s="570"/>
      <c r="AP70" s="570"/>
      <c r="AQ70" s="570"/>
      <c r="AR70" s="570"/>
      <c r="AS70" s="570"/>
      <c r="AT70" s="573"/>
      <c r="AU70" s="570"/>
      <c r="AY70" s="339">
        <f t="shared" si="30"/>
        <v>0</v>
      </c>
      <c r="AZ70" s="340" t="str">
        <f t="shared" si="31"/>
        <v>-</v>
      </c>
    </row>
    <row r="71" spans="2:52" s="1" customFormat="1" ht="14.4" x14ac:dyDescent="0.3">
      <c r="B71" s="288" t="s">
        <v>207</v>
      </c>
      <c r="C71" s="564" t="s">
        <v>208</v>
      </c>
      <c r="D71" s="396">
        <f>'Forma 2'!$F$66</f>
        <v>0</v>
      </c>
      <c r="E71" s="544">
        <f t="shared" si="39"/>
        <v>0</v>
      </c>
      <c r="F71" s="545">
        <f t="shared" si="40"/>
        <v>0</v>
      </c>
      <c r="G71" s="545">
        <f t="shared" si="41"/>
        <v>0</v>
      </c>
      <c r="H71" s="545">
        <f t="shared" si="42"/>
        <v>0</v>
      </c>
      <c r="I71" s="545">
        <f t="shared" si="43"/>
        <v>0</v>
      </c>
      <c r="J71" s="545">
        <f t="shared" si="44"/>
        <v>0</v>
      </c>
      <c r="K71" s="545">
        <f t="shared" si="45"/>
        <v>0</v>
      </c>
      <c r="L71" s="545">
        <f t="shared" si="46"/>
        <v>0</v>
      </c>
      <c r="M71" s="545">
        <f t="shared" si="47"/>
        <v>0</v>
      </c>
      <c r="N71" s="545">
        <f t="shared" si="48"/>
        <v>0</v>
      </c>
      <c r="O71" s="545">
        <f t="shared" si="49"/>
        <v>0</v>
      </c>
      <c r="P71" s="545">
        <f t="shared" si="50"/>
        <v>0</v>
      </c>
      <c r="Q71" s="545">
        <f t="shared" si="51"/>
        <v>0</v>
      </c>
      <c r="R71" s="545">
        <f t="shared" si="52"/>
        <v>0</v>
      </c>
      <c r="S71" s="545">
        <f t="shared" si="53"/>
        <v>0</v>
      </c>
      <c r="T71" s="545">
        <f t="shared" si="54"/>
        <v>0</v>
      </c>
      <c r="U71" s="545">
        <f t="shared" si="55"/>
        <v>0</v>
      </c>
      <c r="V71" s="545">
        <f t="shared" si="56"/>
        <v>0</v>
      </c>
      <c r="W71" s="546"/>
      <c r="X71" s="546"/>
      <c r="Y71" s="546"/>
      <c r="Z71" s="546"/>
      <c r="AA71" s="546"/>
      <c r="AB71" s="547"/>
      <c r="AC71" s="548"/>
      <c r="AD71" s="546"/>
      <c r="AE71" s="546"/>
      <c r="AF71" s="546"/>
      <c r="AG71" s="546"/>
      <c r="AH71" s="546"/>
      <c r="AI71" s="545">
        <v>0</v>
      </c>
      <c r="AJ71" s="546"/>
      <c r="AK71" s="546"/>
      <c r="AL71" s="546"/>
      <c r="AM71" s="546"/>
      <c r="AN71" s="546"/>
      <c r="AO71" s="546"/>
      <c r="AP71" s="546"/>
      <c r="AQ71" s="546"/>
      <c r="AR71" s="546"/>
      <c r="AS71" s="546"/>
      <c r="AT71" s="549"/>
      <c r="AU71" s="546"/>
      <c r="AY71" s="339">
        <f t="shared" si="30"/>
        <v>0</v>
      </c>
      <c r="AZ71" s="340" t="str">
        <f t="shared" si="31"/>
        <v>-</v>
      </c>
    </row>
    <row r="72" spans="2:52" s="1" customFormat="1" ht="14.4" x14ac:dyDescent="0.3">
      <c r="B72" s="288" t="s">
        <v>209</v>
      </c>
      <c r="C72" s="564" t="s">
        <v>210</v>
      </c>
      <c r="D72" s="396">
        <f>'Forma 2'!$F$67</f>
        <v>0</v>
      </c>
      <c r="E72" s="544">
        <f t="shared" si="39"/>
        <v>0</v>
      </c>
      <c r="F72" s="545">
        <f t="shared" si="40"/>
        <v>0</v>
      </c>
      <c r="G72" s="545">
        <f t="shared" si="41"/>
        <v>0</v>
      </c>
      <c r="H72" s="545">
        <f t="shared" si="42"/>
        <v>0</v>
      </c>
      <c r="I72" s="545">
        <f t="shared" si="43"/>
        <v>0</v>
      </c>
      <c r="J72" s="545">
        <f t="shared" si="44"/>
        <v>0</v>
      </c>
      <c r="K72" s="545">
        <f t="shared" si="45"/>
        <v>0</v>
      </c>
      <c r="L72" s="545">
        <f t="shared" si="46"/>
        <v>0</v>
      </c>
      <c r="M72" s="545">
        <f t="shared" si="47"/>
        <v>0</v>
      </c>
      <c r="N72" s="545">
        <f t="shared" si="48"/>
        <v>0</v>
      </c>
      <c r="O72" s="545">
        <f t="shared" si="49"/>
        <v>0</v>
      </c>
      <c r="P72" s="545">
        <f t="shared" si="50"/>
        <v>0</v>
      </c>
      <c r="Q72" s="545">
        <f t="shared" si="51"/>
        <v>0</v>
      </c>
      <c r="R72" s="545">
        <f t="shared" si="52"/>
        <v>0</v>
      </c>
      <c r="S72" s="545">
        <f t="shared" si="53"/>
        <v>0</v>
      </c>
      <c r="T72" s="545">
        <f t="shared" si="54"/>
        <v>0</v>
      </c>
      <c r="U72" s="545">
        <f t="shared" si="55"/>
        <v>0</v>
      </c>
      <c r="V72" s="545">
        <f t="shared" si="56"/>
        <v>0</v>
      </c>
      <c r="W72" s="546"/>
      <c r="X72" s="546"/>
      <c r="Y72" s="546"/>
      <c r="Z72" s="546"/>
      <c r="AA72" s="546"/>
      <c r="AB72" s="547"/>
      <c r="AC72" s="548"/>
      <c r="AD72" s="546"/>
      <c r="AE72" s="546"/>
      <c r="AF72" s="546"/>
      <c r="AG72" s="546"/>
      <c r="AH72" s="546"/>
      <c r="AI72" s="545">
        <v>0</v>
      </c>
      <c r="AJ72" s="546"/>
      <c r="AK72" s="546"/>
      <c r="AL72" s="546"/>
      <c r="AM72" s="546"/>
      <c r="AN72" s="546"/>
      <c r="AO72" s="546"/>
      <c r="AP72" s="546"/>
      <c r="AQ72" s="546"/>
      <c r="AR72" s="546"/>
      <c r="AS72" s="546"/>
      <c r="AT72" s="549"/>
      <c r="AU72" s="546"/>
      <c r="AY72" s="339">
        <f t="shared" si="30"/>
        <v>0</v>
      </c>
      <c r="AZ72" s="340" t="str">
        <f t="shared" si="31"/>
        <v>-</v>
      </c>
    </row>
    <row r="73" spans="2:52" s="1" customFormat="1" ht="14.4" x14ac:dyDescent="0.3">
      <c r="B73" s="288" t="s">
        <v>211</v>
      </c>
      <c r="C73" s="564" t="s">
        <v>212</v>
      </c>
      <c r="D73" s="396">
        <f>'Forma 2'!$F$68</f>
        <v>0</v>
      </c>
      <c r="E73" s="544">
        <f t="shared" si="39"/>
        <v>0</v>
      </c>
      <c r="F73" s="545">
        <f t="shared" si="40"/>
        <v>0</v>
      </c>
      <c r="G73" s="545">
        <f t="shared" si="41"/>
        <v>0</v>
      </c>
      <c r="H73" s="545">
        <f t="shared" si="42"/>
        <v>0</v>
      </c>
      <c r="I73" s="545">
        <f t="shared" si="43"/>
        <v>0</v>
      </c>
      <c r="J73" s="545">
        <f t="shared" si="44"/>
        <v>0</v>
      </c>
      <c r="K73" s="545">
        <f t="shared" si="45"/>
        <v>0</v>
      </c>
      <c r="L73" s="545">
        <f t="shared" si="46"/>
        <v>0</v>
      </c>
      <c r="M73" s="545">
        <f t="shared" si="47"/>
        <v>0</v>
      </c>
      <c r="N73" s="545">
        <f t="shared" si="48"/>
        <v>0</v>
      </c>
      <c r="O73" s="545">
        <f t="shared" si="49"/>
        <v>0</v>
      </c>
      <c r="P73" s="545">
        <f t="shared" si="50"/>
        <v>0</v>
      </c>
      <c r="Q73" s="545">
        <f t="shared" si="51"/>
        <v>0</v>
      </c>
      <c r="R73" s="545">
        <f t="shared" si="52"/>
        <v>0</v>
      </c>
      <c r="S73" s="545">
        <f t="shared" si="53"/>
        <v>0</v>
      </c>
      <c r="T73" s="545">
        <f t="shared" si="54"/>
        <v>0</v>
      </c>
      <c r="U73" s="545">
        <f t="shared" si="55"/>
        <v>0</v>
      </c>
      <c r="V73" s="545">
        <f t="shared" si="56"/>
        <v>0</v>
      </c>
      <c r="W73" s="546"/>
      <c r="X73" s="546"/>
      <c r="Y73" s="546"/>
      <c r="Z73" s="546"/>
      <c r="AA73" s="546"/>
      <c r="AB73" s="547"/>
      <c r="AC73" s="548"/>
      <c r="AD73" s="546"/>
      <c r="AE73" s="546"/>
      <c r="AF73" s="546"/>
      <c r="AG73" s="546"/>
      <c r="AH73" s="546"/>
      <c r="AI73" s="545">
        <v>0</v>
      </c>
      <c r="AJ73" s="546"/>
      <c r="AK73" s="546"/>
      <c r="AL73" s="546"/>
      <c r="AM73" s="546"/>
      <c r="AN73" s="546"/>
      <c r="AO73" s="546"/>
      <c r="AP73" s="546"/>
      <c r="AQ73" s="546"/>
      <c r="AR73" s="546"/>
      <c r="AS73" s="546"/>
      <c r="AT73" s="549"/>
      <c r="AU73" s="546"/>
      <c r="AY73" s="339">
        <f t="shared" si="30"/>
        <v>0</v>
      </c>
      <c r="AZ73" s="340" t="str">
        <f t="shared" si="31"/>
        <v>-</v>
      </c>
    </row>
    <row r="74" spans="2:52" s="1" customFormat="1" ht="14.4" x14ac:dyDescent="0.3">
      <c r="B74" s="288" t="s">
        <v>213</v>
      </c>
      <c r="C74" s="558" t="s">
        <v>214</v>
      </c>
      <c r="D74" s="396">
        <f>'Forma 2'!$F$69</f>
        <v>0</v>
      </c>
      <c r="E74" s="544">
        <f t="shared" si="39"/>
        <v>0</v>
      </c>
      <c r="F74" s="545">
        <f t="shared" si="40"/>
        <v>0</v>
      </c>
      <c r="G74" s="545">
        <f t="shared" si="41"/>
        <v>0</v>
      </c>
      <c r="H74" s="545">
        <f t="shared" si="42"/>
        <v>0</v>
      </c>
      <c r="I74" s="545">
        <f t="shared" si="43"/>
        <v>0</v>
      </c>
      <c r="J74" s="545">
        <f t="shared" si="44"/>
        <v>0</v>
      </c>
      <c r="K74" s="545">
        <f t="shared" si="45"/>
        <v>0</v>
      </c>
      <c r="L74" s="545">
        <f t="shared" si="46"/>
        <v>0</v>
      </c>
      <c r="M74" s="545">
        <f t="shared" si="47"/>
        <v>0</v>
      </c>
      <c r="N74" s="545">
        <f t="shared" si="48"/>
        <v>0</v>
      </c>
      <c r="O74" s="545">
        <f t="shared" si="49"/>
        <v>0</v>
      </c>
      <c r="P74" s="545">
        <f t="shared" si="50"/>
        <v>0</v>
      </c>
      <c r="Q74" s="545">
        <f t="shared" si="51"/>
        <v>0</v>
      </c>
      <c r="R74" s="545">
        <f t="shared" si="52"/>
        <v>0</v>
      </c>
      <c r="S74" s="545">
        <f t="shared" si="53"/>
        <v>0</v>
      </c>
      <c r="T74" s="545">
        <f t="shared" si="54"/>
        <v>0</v>
      </c>
      <c r="U74" s="545">
        <f t="shared" si="55"/>
        <v>0</v>
      </c>
      <c r="V74" s="545">
        <f t="shared" si="56"/>
        <v>0</v>
      </c>
      <c r="W74" s="546"/>
      <c r="X74" s="546"/>
      <c r="Y74" s="546"/>
      <c r="Z74" s="546"/>
      <c r="AA74" s="546"/>
      <c r="AB74" s="547"/>
      <c r="AC74" s="548"/>
      <c r="AD74" s="546"/>
      <c r="AE74" s="546"/>
      <c r="AF74" s="546"/>
      <c r="AG74" s="546"/>
      <c r="AH74" s="546"/>
      <c r="AI74" s="545">
        <v>0</v>
      </c>
      <c r="AJ74" s="546"/>
      <c r="AK74" s="546"/>
      <c r="AL74" s="546"/>
      <c r="AM74" s="546"/>
      <c r="AN74" s="546"/>
      <c r="AO74" s="546"/>
      <c r="AP74" s="546"/>
      <c r="AQ74" s="546"/>
      <c r="AR74" s="546"/>
      <c r="AS74" s="546"/>
      <c r="AT74" s="549"/>
      <c r="AU74" s="546"/>
      <c r="AY74" s="339">
        <f t="shared" si="30"/>
        <v>0</v>
      </c>
      <c r="AZ74" s="340" t="str">
        <f t="shared" si="31"/>
        <v>-</v>
      </c>
    </row>
    <row r="75" spans="2:52" s="1" customFormat="1" ht="14.4" x14ac:dyDescent="0.3">
      <c r="B75" s="288" t="s">
        <v>215</v>
      </c>
      <c r="C75" s="558" t="s">
        <v>216</v>
      </c>
      <c r="D75" s="396">
        <f>'Forma 2'!$F$70</f>
        <v>0</v>
      </c>
      <c r="E75" s="544">
        <f t="shared" si="39"/>
        <v>0</v>
      </c>
      <c r="F75" s="545">
        <f t="shared" si="40"/>
        <v>0</v>
      </c>
      <c r="G75" s="545">
        <f t="shared" si="41"/>
        <v>0</v>
      </c>
      <c r="H75" s="545">
        <f t="shared" si="42"/>
        <v>0</v>
      </c>
      <c r="I75" s="545">
        <f t="shared" si="43"/>
        <v>0</v>
      </c>
      <c r="J75" s="545">
        <f t="shared" si="44"/>
        <v>0</v>
      </c>
      <c r="K75" s="545">
        <f t="shared" si="45"/>
        <v>0</v>
      </c>
      <c r="L75" s="545">
        <f t="shared" si="46"/>
        <v>0</v>
      </c>
      <c r="M75" s="545">
        <f t="shared" si="47"/>
        <v>0</v>
      </c>
      <c r="N75" s="545">
        <f t="shared" si="48"/>
        <v>0</v>
      </c>
      <c r="O75" s="545">
        <f t="shared" si="49"/>
        <v>0</v>
      </c>
      <c r="P75" s="545">
        <f t="shared" si="50"/>
        <v>0</v>
      </c>
      <c r="Q75" s="545">
        <f t="shared" si="51"/>
        <v>0</v>
      </c>
      <c r="R75" s="545">
        <f t="shared" si="52"/>
        <v>0</v>
      </c>
      <c r="S75" s="545">
        <f t="shared" si="53"/>
        <v>0</v>
      </c>
      <c r="T75" s="545">
        <f t="shared" si="54"/>
        <v>0</v>
      </c>
      <c r="U75" s="545">
        <f t="shared" si="55"/>
        <v>0</v>
      </c>
      <c r="V75" s="545">
        <f t="shared" si="56"/>
        <v>0</v>
      </c>
      <c r="W75" s="546"/>
      <c r="X75" s="546"/>
      <c r="Y75" s="546"/>
      <c r="Z75" s="546"/>
      <c r="AA75" s="546"/>
      <c r="AB75" s="547"/>
      <c r="AC75" s="548"/>
      <c r="AD75" s="546"/>
      <c r="AE75" s="546"/>
      <c r="AF75" s="546"/>
      <c r="AG75" s="546"/>
      <c r="AH75" s="546"/>
      <c r="AI75" s="545">
        <v>0</v>
      </c>
      <c r="AJ75" s="546"/>
      <c r="AK75" s="546"/>
      <c r="AL75" s="546"/>
      <c r="AM75" s="546"/>
      <c r="AN75" s="546"/>
      <c r="AO75" s="546"/>
      <c r="AP75" s="546"/>
      <c r="AQ75" s="546"/>
      <c r="AR75" s="546"/>
      <c r="AS75" s="546"/>
      <c r="AT75" s="549"/>
      <c r="AU75" s="546"/>
      <c r="AY75" s="339">
        <f t="shared" si="30"/>
        <v>0</v>
      </c>
      <c r="AZ75" s="340" t="str">
        <f t="shared" si="31"/>
        <v>-</v>
      </c>
    </row>
    <row r="76" spans="2:52" s="1" customFormat="1" ht="14.4" x14ac:dyDescent="0.3">
      <c r="B76" s="288" t="s">
        <v>217</v>
      </c>
      <c r="C76" s="558" t="s">
        <v>218</v>
      </c>
      <c r="D76" s="396">
        <f>'Forma 2'!$F$71</f>
        <v>0</v>
      </c>
      <c r="E76" s="544">
        <f t="shared" si="39"/>
        <v>0</v>
      </c>
      <c r="F76" s="545">
        <f t="shared" si="40"/>
        <v>0</v>
      </c>
      <c r="G76" s="545">
        <f t="shared" si="41"/>
        <v>0</v>
      </c>
      <c r="H76" s="545">
        <f t="shared" si="42"/>
        <v>0</v>
      </c>
      <c r="I76" s="545">
        <f t="shared" si="43"/>
        <v>0</v>
      </c>
      <c r="J76" s="545">
        <f t="shared" si="44"/>
        <v>0</v>
      </c>
      <c r="K76" s="545">
        <f t="shared" si="45"/>
        <v>0</v>
      </c>
      <c r="L76" s="545">
        <f t="shared" si="46"/>
        <v>0</v>
      </c>
      <c r="M76" s="545">
        <f t="shared" si="47"/>
        <v>0</v>
      </c>
      <c r="N76" s="545">
        <f t="shared" si="48"/>
        <v>0</v>
      </c>
      <c r="O76" s="545">
        <f t="shared" si="49"/>
        <v>0</v>
      </c>
      <c r="P76" s="545">
        <f t="shared" si="50"/>
        <v>0</v>
      </c>
      <c r="Q76" s="545">
        <f t="shared" si="51"/>
        <v>0</v>
      </c>
      <c r="R76" s="545">
        <f t="shared" si="52"/>
        <v>0</v>
      </c>
      <c r="S76" s="545">
        <f t="shared" si="53"/>
        <v>0</v>
      </c>
      <c r="T76" s="545">
        <f t="shared" si="54"/>
        <v>0</v>
      </c>
      <c r="U76" s="545">
        <f t="shared" si="55"/>
        <v>0</v>
      </c>
      <c r="V76" s="545">
        <f t="shared" si="56"/>
        <v>0</v>
      </c>
      <c r="W76" s="546"/>
      <c r="X76" s="546"/>
      <c r="Y76" s="546"/>
      <c r="Z76" s="546"/>
      <c r="AA76" s="546"/>
      <c r="AB76" s="547"/>
      <c r="AC76" s="548"/>
      <c r="AD76" s="546"/>
      <c r="AE76" s="546"/>
      <c r="AF76" s="546"/>
      <c r="AG76" s="546"/>
      <c r="AH76" s="546"/>
      <c r="AI76" s="545">
        <v>0</v>
      </c>
      <c r="AJ76" s="546"/>
      <c r="AK76" s="546"/>
      <c r="AL76" s="546"/>
      <c r="AM76" s="546"/>
      <c r="AN76" s="546"/>
      <c r="AO76" s="546"/>
      <c r="AP76" s="546"/>
      <c r="AQ76" s="546"/>
      <c r="AR76" s="546"/>
      <c r="AS76" s="546"/>
      <c r="AT76" s="549"/>
      <c r="AU76" s="546"/>
      <c r="AY76" s="339">
        <f t="shared" si="30"/>
        <v>0</v>
      </c>
      <c r="AZ76" s="340" t="str">
        <f t="shared" si="31"/>
        <v>-</v>
      </c>
    </row>
    <row r="77" spans="2:52" s="1" customFormat="1" ht="14.4" x14ac:dyDescent="0.3">
      <c r="B77" s="288" t="s">
        <v>219</v>
      </c>
      <c r="C77" s="564" t="s">
        <v>220</v>
      </c>
      <c r="D77" s="396">
        <f>'Forma 2'!$F$72</f>
        <v>0</v>
      </c>
      <c r="E77" s="544">
        <f t="shared" si="39"/>
        <v>0</v>
      </c>
      <c r="F77" s="545">
        <f t="shared" si="40"/>
        <v>0</v>
      </c>
      <c r="G77" s="545">
        <f t="shared" si="41"/>
        <v>0</v>
      </c>
      <c r="H77" s="545">
        <f t="shared" si="42"/>
        <v>0</v>
      </c>
      <c r="I77" s="545">
        <f t="shared" si="43"/>
        <v>0</v>
      </c>
      <c r="J77" s="545">
        <f t="shared" si="44"/>
        <v>0</v>
      </c>
      <c r="K77" s="545">
        <f t="shared" si="45"/>
        <v>0</v>
      </c>
      <c r="L77" s="545">
        <f t="shared" si="46"/>
        <v>0</v>
      </c>
      <c r="M77" s="545">
        <f t="shared" si="47"/>
        <v>0</v>
      </c>
      <c r="N77" s="545">
        <f t="shared" si="48"/>
        <v>0</v>
      </c>
      <c r="O77" s="545">
        <f t="shared" si="49"/>
        <v>0</v>
      </c>
      <c r="P77" s="545">
        <f t="shared" si="50"/>
        <v>0</v>
      </c>
      <c r="Q77" s="545">
        <f t="shared" si="51"/>
        <v>0</v>
      </c>
      <c r="R77" s="545">
        <f t="shared" si="52"/>
        <v>0</v>
      </c>
      <c r="S77" s="545">
        <f t="shared" si="53"/>
        <v>0</v>
      </c>
      <c r="T77" s="545">
        <f t="shared" si="54"/>
        <v>0</v>
      </c>
      <c r="U77" s="545">
        <f t="shared" si="55"/>
        <v>0</v>
      </c>
      <c r="V77" s="545">
        <f t="shared" si="56"/>
        <v>0</v>
      </c>
      <c r="W77" s="565"/>
      <c r="X77" s="565"/>
      <c r="Y77" s="565"/>
      <c r="Z77" s="565"/>
      <c r="AA77" s="565"/>
      <c r="AB77" s="566"/>
      <c r="AC77" s="567"/>
      <c r="AD77" s="565"/>
      <c r="AE77" s="565"/>
      <c r="AF77" s="565"/>
      <c r="AG77" s="565"/>
      <c r="AH77" s="565"/>
      <c r="AI77" s="545">
        <v>0</v>
      </c>
      <c r="AJ77" s="546"/>
      <c r="AK77" s="546"/>
      <c r="AL77" s="546"/>
      <c r="AM77" s="546"/>
      <c r="AN77" s="565"/>
      <c r="AO77" s="565"/>
      <c r="AP77" s="565"/>
      <c r="AQ77" s="565"/>
      <c r="AR77" s="565"/>
      <c r="AS77" s="565"/>
      <c r="AT77" s="568"/>
      <c r="AU77" s="565"/>
      <c r="AY77" s="339">
        <f t="shared" si="30"/>
        <v>0</v>
      </c>
      <c r="AZ77" s="340" t="str">
        <f t="shared" si="31"/>
        <v>-</v>
      </c>
    </row>
    <row r="78" spans="2:52" s="1" customFormat="1" ht="14.4" x14ac:dyDescent="0.3">
      <c r="B78" s="288" t="s">
        <v>221</v>
      </c>
      <c r="C78" s="564" t="s">
        <v>222</v>
      </c>
      <c r="D78" s="396">
        <f>'Forma 2'!$F$73</f>
        <v>0</v>
      </c>
      <c r="E78" s="544">
        <f t="shared" si="39"/>
        <v>0</v>
      </c>
      <c r="F78" s="545">
        <f t="shared" si="40"/>
        <v>0</v>
      </c>
      <c r="G78" s="545">
        <f t="shared" si="41"/>
        <v>0</v>
      </c>
      <c r="H78" s="545">
        <f t="shared" si="42"/>
        <v>0</v>
      </c>
      <c r="I78" s="545">
        <f t="shared" si="43"/>
        <v>0</v>
      </c>
      <c r="J78" s="545">
        <f t="shared" si="44"/>
        <v>0</v>
      </c>
      <c r="K78" s="545">
        <f t="shared" si="45"/>
        <v>0</v>
      </c>
      <c r="L78" s="545">
        <f t="shared" si="46"/>
        <v>0</v>
      </c>
      <c r="M78" s="545">
        <f t="shared" si="47"/>
        <v>0</v>
      </c>
      <c r="N78" s="545">
        <f t="shared" si="48"/>
        <v>0</v>
      </c>
      <c r="O78" s="545">
        <f t="shared" si="49"/>
        <v>0</v>
      </c>
      <c r="P78" s="545">
        <f t="shared" si="50"/>
        <v>0</v>
      </c>
      <c r="Q78" s="545">
        <f t="shared" si="51"/>
        <v>0</v>
      </c>
      <c r="R78" s="545">
        <f t="shared" si="52"/>
        <v>0</v>
      </c>
      <c r="S78" s="545">
        <f t="shared" si="53"/>
        <v>0</v>
      </c>
      <c r="T78" s="545">
        <f t="shared" si="54"/>
        <v>0</v>
      </c>
      <c r="U78" s="545">
        <f t="shared" si="55"/>
        <v>0</v>
      </c>
      <c r="V78" s="545">
        <f t="shared" si="56"/>
        <v>0</v>
      </c>
      <c r="W78" s="546"/>
      <c r="X78" s="546"/>
      <c r="Y78" s="546"/>
      <c r="Z78" s="546"/>
      <c r="AA78" s="546"/>
      <c r="AB78" s="547"/>
      <c r="AC78" s="548"/>
      <c r="AD78" s="546"/>
      <c r="AE78" s="546"/>
      <c r="AF78" s="546"/>
      <c r="AG78" s="546"/>
      <c r="AH78" s="546"/>
      <c r="AI78" s="545">
        <v>0</v>
      </c>
      <c r="AJ78" s="546"/>
      <c r="AK78" s="546"/>
      <c r="AL78" s="546"/>
      <c r="AM78" s="546"/>
      <c r="AN78" s="546"/>
      <c r="AO78" s="546"/>
      <c r="AP78" s="546"/>
      <c r="AQ78" s="546"/>
      <c r="AR78" s="546"/>
      <c r="AS78" s="546"/>
      <c r="AT78" s="549"/>
      <c r="AU78" s="546"/>
      <c r="AY78" s="339">
        <f t="shared" si="30"/>
        <v>0</v>
      </c>
      <c r="AZ78" s="340" t="str">
        <f t="shared" si="31"/>
        <v>-</v>
      </c>
    </row>
    <row r="79" spans="2:52" s="1" customFormat="1" ht="26.4" x14ac:dyDescent="0.3">
      <c r="B79" s="288" t="s">
        <v>223</v>
      </c>
      <c r="C79" s="564" t="s">
        <v>224</v>
      </c>
      <c r="D79" s="396">
        <f>'Forma 2'!$F$74</f>
        <v>0</v>
      </c>
      <c r="E79" s="544">
        <f t="shared" si="39"/>
        <v>0</v>
      </c>
      <c r="F79" s="545">
        <f t="shared" si="40"/>
        <v>0</v>
      </c>
      <c r="G79" s="545">
        <f t="shared" si="41"/>
        <v>0</v>
      </c>
      <c r="H79" s="545">
        <f t="shared" si="42"/>
        <v>0</v>
      </c>
      <c r="I79" s="545">
        <f t="shared" si="43"/>
        <v>0</v>
      </c>
      <c r="J79" s="545">
        <f t="shared" si="44"/>
        <v>0</v>
      </c>
      <c r="K79" s="545">
        <f t="shared" si="45"/>
        <v>0</v>
      </c>
      <c r="L79" s="545">
        <f t="shared" si="46"/>
        <v>0</v>
      </c>
      <c r="M79" s="545">
        <f t="shared" si="47"/>
        <v>0</v>
      </c>
      <c r="N79" s="545">
        <f t="shared" si="48"/>
        <v>0</v>
      </c>
      <c r="O79" s="545">
        <f t="shared" si="49"/>
        <v>0</v>
      </c>
      <c r="P79" s="545">
        <f t="shared" si="50"/>
        <v>0</v>
      </c>
      <c r="Q79" s="545">
        <f t="shared" si="51"/>
        <v>0</v>
      </c>
      <c r="R79" s="545">
        <f t="shared" si="52"/>
        <v>0</v>
      </c>
      <c r="S79" s="545">
        <f t="shared" si="53"/>
        <v>0</v>
      </c>
      <c r="T79" s="545">
        <f t="shared" si="54"/>
        <v>0</v>
      </c>
      <c r="U79" s="545">
        <f t="shared" si="55"/>
        <v>0</v>
      </c>
      <c r="V79" s="545">
        <f t="shared" si="56"/>
        <v>0</v>
      </c>
      <c r="W79" s="546"/>
      <c r="X79" s="546"/>
      <c r="Y79" s="546"/>
      <c r="Z79" s="546"/>
      <c r="AA79" s="546"/>
      <c r="AB79" s="547"/>
      <c r="AC79" s="548"/>
      <c r="AD79" s="546"/>
      <c r="AE79" s="546"/>
      <c r="AF79" s="546"/>
      <c r="AG79" s="546"/>
      <c r="AH79" s="546"/>
      <c r="AI79" s="545">
        <v>0</v>
      </c>
      <c r="AJ79" s="546"/>
      <c r="AK79" s="546"/>
      <c r="AL79" s="546"/>
      <c r="AM79" s="546"/>
      <c r="AN79" s="546"/>
      <c r="AO79" s="546"/>
      <c r="AP79" s="546"/>
      <c r="AQ79" s="546"/>
      <c r="AR79" s="546"/>
      <c r="AS79" s="546"/>
      <c r="AT79" s="549"/>
      <c r="AU79" s="546"/>
      <c r="AY79" s="339">
        <f t="shared" si="30"/>
        <v>0</v>
      </c>
      <c r="AZ79" s="340" t="str">
        <f t="shared" si="31"/>
        <v>-</v>
      </c>
    </row>
    <row r="80" spans="2:52" s="1" customFormat="1" ht="14.4" x14ac:dyDescent="0.3">
      <c r="B80" s="288" t="s">
        <v>225</v>
      </c>
      <c r="C80" s="564" t="s">
        <v>226</v>
      </c>
      <c r="D80" s="396">
        <f>'Forma 2'!$F$75</f>
        <v>0</v>
      </c>
      <c r="E80" s="544">
        <f t="shared" si="39"/>
        <v>0</v>
      </c>
      <c r="F80" s="545">
        <f t="shared" si="40"/>
        <v>0</v>
      </c>
      <c r="G80" s="545">
        <f t="shared" si="41"/>
        <v>0</v>
      </c>
      <c r="H80" s="545">
        <f t="shared" si="42"/>
        <v>0</v>
      </c>
      <c r="I80" s="545">
        <f t="shared" si="43"/>
        <v>0</v>
      </c>
      <c r="J80" s="545">
        <f t="shared" si="44"/>
        <v>0</v>
      </c>
      <c r="K80" s="545">
        <f t="shared" si="45"/>
        <v>0</v>
      </c>
      <c r="L80" s="545">
        <f t="shared" si="46"/>
        <v>0</v>
      </c>
      <c r="M80" s="545">
        <f t="shared" si="47"/>
        <v>0</v>
      </c>
      <c r="N80" s="545">
        <f t="shared" si="48"/>
        <v>0</v>
      </c>
      <c r="O80" s="545">
        <f t="shared" si="49"/>
        <v>0</v>
      </c>
      <c r="P80" s="545">
        <f t="shared" si="50"/>
        <v>0</v>
      </c>
      <c r="Q80" s="545">
        <f t="shared" si="51"/>
        <v>0</v>
      </c>
      <c r="R80" s="545">
        <f t="shared" si="52"/>
        <v>0</v>
      </c>
      <c r="S80" s="545">
        <f t="shared" si="53"/>
        <v>0</v>
      </c>
      <c r="T80" s="545">
        <f t="shared" si="54"/>
        <v>0</v>
      </c>
      <c r="U80" s="545">
        <f t="shared" si="55"/>
        <v>0</v>
      </c>
      <c r="V80" s="545">
        <f t="shared" si="56"/>
        <v>0</v>
      </c>
      <c r="W80" s="546"/>
      <c r="X80" s="546"/>
      <c r="Y80" s="546"/>
      <c r="Z80" s="546"/>
      <c r="AA80" s="546"/>
      <c r="AB80" s="547"/>
      <c r="AC80" s="548"/>
      <c r="AD80" s="546"/>
      <c r="AE80" s="546"/>
      <c r="AF80" s="546"/>
      <c r="AG80" s="546"/>
      <c r="AH80" s="546"/>
      <c r="AI80" s="545">
        <v>0</v>
      </c>
      <c r="AJ80" s="546"/>
      <c r="AK80" s="546"/>
      <c r="AL80" s="546"/>
      <c r="AM80" s="546"/>
      <c r="AN80" s="546"/>
      <c r="AO80" s="546"/>
      <c r="AP80" s="546"/>
      <c r="AQ80" s="546"/>
      <c r="AR80" s="546"/>
      <c r="AS80" s="546"/>
      <c r="AT80" s="549"/>
      <c r="AU80" s="546"/>
      <c r="AY80" s="339">
        <f t="shared" si="30"/>
        <v>0</v>
      </c>
      <c r="AZ80" s="340" t="str">
        <f t="shared" si="31"/>
        <v>-</v>
      </c>
    </row>
    <row r="81" spans="2:52" s="1" customFormat="1" ht="14.4" x14ac:dyDescent="0.3">
      <c r="B81" s="288" t="s">
        <v>227</v>
      </c>
      <c r="C81" s="564" t="s">
        <v>228</v>
      </c>
      <c r="D81" s="396">
        <f>'Forma 2'!$F$76</f>
        <v>0</v>
      </c>
      <c r="E81" s="544">
        <f t="shared" si="39"/>
        <v>0</v>
      </c>
      <c r="F81" s="545">
        <f t="shared" si="40"/>
        <v>0</v>
      </c>
      <c r="G81" s="545">
        <f t="shared" si="41"/>
        <v>0</v>
      </c>
      <c r="H81" s="545">
        <f t="shared" si="42"/>
        <v>0</v>
      </c>
      <c r="I81" s="545">
        <f t="shared" si="43"/>
        <v>0</v>
      </c>
      <c r="J81" s="545">
        <f t="shared" si="44"/>
        <v>0</v>
      </c>
      <c r="K81" s="545">
        <f t="shared" si="45"/>
        <v>0</v>
      </c>
      <c r="L81" s="545">
        <f t="shared" si="46"/>
        <v>0</v>
      </c>
      <c r="M81" s="545">
        <f t="shared" si="47"/>
        <v>0</v>
      </c>
      <c r="N81" s="545">
        <f t="shared" si="48"/>
        <v>0</v>
      </c>
      <c r="O81" s="545">
        <f t="shared" si="49"/>
        <v>0</v>
      </c>
      <c r="P81" s="545">
        <f t="shared" si="50"/>
        <v>0</v>
      </c>
      <c r="Q81" s="545">
        <f t="shared" si="51"/>
        <v>0</v>
      </c>
      <c r="R81" s="545">
        <f t="shared" si="52"/>
        <v>0</v>
      </c>
      <c r="S81" s="545">
        <f t="shared" si="53"/>
        <v>0</v>
      </c>
      <c r="T81" s="545">
        <f t="shared" si="54"/>
        <v>0</v>
      </c>
      <c r="U81" s="545">
        <f t="shared" si="55"/>
        <v>0</v>
      </c>
      <c r="V81" s="545">
        <f t="shared" si="56"/>
        <v>0</v>
      </c>
      <c r="W81" s="546"/>
      <c r="X81" s="546"/>
      <c r="Y81" s="546"/>
      <c r="Z81" s="546"/>
      <c r="AA81" s="546"/>
      <c r="AB81" s="547"/>
      <c r="AC81" s="548"/>
      <c r="AD81" s="546"/>
      <c r="AE81" s="546"/>
      <c r="AF81" s="546"/>
      <c r="AG81" s="546"/>
      <c r="AH81" s="546"/>
      <c r="AI81" s="545">
        <v>0</v>
      </c>
      <c r="AJ81" s="546"/>
      <c r="AK81" s="546"/>
      <c r="AL81" s="546"/>
      <c r="AM81" s="546"/>
      <c r="AN81" s="546"/>
      <c r="AO81" s="546"/>
      <c r="AP81" s="546"/>
      <c r="AQ81" s="546"/>
      <c r="AR81" s="546"/>
      <c r="AS81" s="546"/>
      <c r="AT81" s="549"/>
      <c r="AU81" s="546"/>
      <c r="AY81" s="339">
        <f t="shared" si="30"/>
        <v>0</v>
      </c>
      <c r="AZ81" s="340" t="str">
        <f t="shared" si="31"/>
        <v>-</v>
      </c>
    </row>
    <row r="82" spans="2:52" s="1" customFormat="1" ht="14.4" x14ac:dyDescent="0.3">
      <c r="B82" s="288" t="s">
        <v>229</v>
      </c>
      <c r="C82" s="564" t="s">
        <v>230</v>
      </c>
      <c r="D82" s="396">
        <f>'Forma 2'!$F$77</f>
        <v>0</v>
      </c>
      <c r="E82" s="544">
        <f t="shared" si="39"/>
        <v>0</v>
      </c>
      <c r="F82" s="545">
        <f t="shared" si="40"/>
        <v>0</v>
      </c>
      <c r="G82" s="545">
        <f t="shared" si="41"/>
        <v>0</v>
      </c>
      <c r="H82" s="545">
        <f t="shared" si="42"/>
        <v>0</v>
      </c>
      <c r="I82" s="545">
        <f t="shared" si="43"/>
        <v>0</v>
      </c>
      <c r="J82" s="545">
        <f t="shared" si="44"/>
        <v>0</v>
      </c>
      <c r="K82" s="545">
        <f t="shared" si="45"/>
        <v>0</v>
      </c>
      <c r="L82" s="545">
        <f t="shared" si="46"/>
        <v>0</v>
      </c>
      <c r="M82" s="545">
        <f t="shared" si="47"/>
        <v>0</v>
      </c>
      <c r="N82" s="545">
        <f t="shared" si="48"/>
        <v>0</v>
      </c>
      <c r="O82" s="545">
        <f t="shared" si="49"/>
        <v>0</v>
      </c>
      <c r="P82" s="545">
        <f t="shared" si="50"/>
        <v>0</v>
      </c>
      <c r="Q82" s="545">
        <f t="shared" si="51"/>
        <v>0</v>
      </c>
      <c r="R82" s="545">
        <f t="shared" si="52"/>
        <v>0</v>
      </c>
      <c r="S82" s="545">
        <f t="shared" si="53"/>
        <v>0</v>
      </c>
      <c r="T82" s="545">
        <f t="shared" si="54"/>
        <v>0</v>
      </c>
      <c r="U82" s="545">
        <f t="shared" si="55"/>
        <v>0</v>
      </c>
      <c r="V82" s="545">
        <f t="shared" si="56"/>
        <v>0</v>
      </c>
      <c r="W82" s="546"/>
      <c r="X82" s="546"/>
      <c r="Y82" s="546"/>
      <c r="Z82" s="546"/>
      <c r="AA82" s="546"/>
      <c r="AB82" s="547"/>
      <c r="AC82" s="548"/>
      <c r="AD82" s="546"/>
      <c r="AE82" s="546"/>
      <c r="AF82" s="546"/>
      <c r="AG82" s="546"/>
      <c r="AH82" s="546"/>
      <c r="AI82" s="545">
        <v>0</v>
      </c>
      <c r="AJ82" s="546"/>
      <c r="AK82" s="546"/>
      <c r="AL82" s="546"/>
      <c r="AM82" s="546"/>
      <c r="AN82" s="546"/>
      <c r="AO82" s="546"/>
      <c r="AP82" s="546"/>
      <c r="AQ82" s="546"/>
      <c r="AR82" s="546"/>
      <c r="AS82" s="546"/>
      <c r="AT82" s="549"/>
      <c r="AU82" s="546"/>
      <c r="AY82" s="339">
        <f t="shared" ref="AY82:AY113" si="57">D82-SUM(E82:AB82)</f>
        <v>0</v>
      </c>
      <c r="AZ82" s="340" t="str">
        <f t="shared" ref="AZ82:AZ113" si="58">IF(AY82&gt;0.5,"Prašome paskirstyti likusias sąnaudas",IF(AY82&lt;-0.5,"Paskirstėte daugiau sąnaudų negu yra priskirta šiam pogrupiui","-"))</f>
        <v>-</v>
      </c>
    </row>
    <row r="83" spans="2:52" s="1" customFormat="1" ht="14.4" x14ac:dyDescent="0.3">
      <c r="B83" s="288" t="s">
        <v>231</v>
      </c>
      <c r="C83" s="564" t="s">
        <v>232</v>
      </c>
      <c r="D83" s="396">
        <f>'Forma 2'!$F$78</f>
        <v>0</v>
      </c>
      <c r="E83" s="544">
        <f t="shared" si="39"/>
        <v>0</v>
      </c>
      <c r="F83" s="545">
        <f t="shared" si="40"/>
        <v>0</v>
      </c>
      <c r="G83" s="545">
        <f t="shared" si="41"/>
        <v>0</v>
      </c>
      <c r="H83" s="545">
        <f t="shared" si="42"/>
        <v>0</v>
      </c>
      <c r="I83" s="545">
        <f t="shared" si="43"/>
        <v>0</v>
      </c>
      <c r="J83" s="545">
        <f t="shared" si="44"/>
        <v>0</v>
      </c>
      <c r="K83" s="545">
        <f t="shared" si="45"/>
        <v>0</v>
      </c>
      <c r="L83" s="545">
        <f t="shared" si="46"/>
        <v>0</v>
      </c>
      <c r="M83" s="545">
        <f t="shared" si="47"/>
        <v>0</v>
      </c>
      <c r="N83" s="545">
        <f t="shared" si="48"/>
        <v>0</v>
      </c>
      <c r="O83" s="545">
        <f t="shared" si="49"/>
        <v>0</v>
      </c>
      <c r="P83" s="545">
        <f t="shared" si="50"/>
        <v>0</v>
      </c>
      <c r="Q83" s="545">
        <f t="shared" si="51"/>
        <v>0</v>
      </c>
      <c r="R83" s="545">
        <f t="shared" si="52"/>
        <v>0</v>
      </c>
      <c r="S83" s="545">
        <f t="shared" si="53"/>
        <v>0</v>
      </c>
      <c r="T83" s="545">
        <f t="shared" si="54"/>
        <v>0</v>
      </c>
      <c r="U83" s="545">
        <f t="shared" si="55"/>
        <v>0</v>
      </c>
      <c r="V83" s="545">
        <f t="shared" si="56"/>
        <v>0</v>
      </c>
      <c r="W83" s="546"/>
      <c r="X83" s="546"/>
      <c r="Y83" s="546"/>
      <c r="Z83" s="546"/>
      <c r="AA83" s="546"/>
      <c r="AB83" s="547"/>
      <c r="AC83" s="548"/>
      <c r="AD83" s="546"/>
      <c r="AE83" s="546"/>
      <c r="AF83" s="546"/>
      <c r="AG83" s="546"/>
      <c r="AH83" s="546"/>
      <c r="AI83" s="545">
        <v>0</v>
      </c>
      <c r="AJ83" s="546"/>
      <c r="AK83" s="546"/>
      <c r="AL83" s="546"/>
      <c r="AM83" s="546"/>
      <c r="AN83" s="546"/>
      <c r="AO83" s="546"/>
      <c r="AP83" s="546"/>
      <c r="AQ83" s="546"/>
      <c r="AR83" s="546"/>
      <c r="AS83" s="546"/>
      <c r="AT83" s="549"/>
      <c r="AU83" s="546"/>
      <c r="AY83" s="339">
        <f t="shared" si="57"/>
        <v>0</v>
      </c>
      <c r="AZ83" s="340" t="str">
        <f t="shared" si="58"/>
        <v>-</v>
      </c>
    </row>
    <row r="84" spans="2:52" s="1" customFormat="1" ht="14.4" x14ac:dyDescent="0.3">
      <c r="B84" s="288" t="s">
        <v>233</v>
      </c>
      <c r="C84" s="564" t="s">
        <v>234</v>
      </c>
      <c r="D84" s="396">
        <f>'Forma 2'!$F$79</f>
        <v>0</v>
      </c>
      <c r="E84" s="544">
        <f t="shared" si="39"/>
        <v>0</v>
      </c>
      <c r="F84" s="545">
        <f t="shared" si="40"/>
        <v>0</v>
      </c>
      <c r="G84" s="545">
        <f t="shared" si="41"/>
        <v>0</v>
      </c>
      <c r="H84" s="545">
        <f t="shared" si="42"/>
        <v>0</v>
      </c>
      <c r="I84" s="545">
        <f t="shared" si="43"/>
        <v>0</v>
      </c>
      <c r="J84" s="545">
        <f t="shared" si="44"/>
        <v>0</v>
      </c>
      <c r="K84" s="545">
        <f t="shared" si="45"/>
        <v>0</v>
      </c>
      <c r="L84" s="545">
        <f t="shared" si="46"/>
        <v>0</v>
      </c>
      <c r="M84" s="545">
        <f t="shared" si="47"/>
        <v>0</v>
      </c>
      <c r="N84" s="545">
        <f t="shared" si="48"/>
        <v>0</v>
      </c>
      <c r="O84" s="545">
        <f t="shared" si="49"/>
        <v>0</v>
      </c>
      <c r="P84" s="545">
        <f t="shared" si="50"/>
        <v>0</v>
      </c>
      <c r="Q84" s="545">
        <f t="shared" si="51"/>
        <v>0</v>
      </c>
      <c r="R84" s="545">
        <f t="shared" si="52"/>
        <v>0</v>
      </c>
      <c r="S84" s="545">
        <f t="shared" si="53"/>
        <v>0</v>
      </c>
      <c r="T84" s="545">
        <f t="shared" si="54"/>
        <v>0</v>
      </c>
      <c r="U84" s="545">
        <f t="shared" si="55"/>
        <v>0</v>
      </c>
      <c r="V84" s="545">
        <f t="shared" si="56"/>
        <v>0</v>
      </c>
      <c r="W84" s="546"/>
      <c r="X84" s="546"/>
      <c r="Y84" s="546"/>
      <c r="Z84" s="546"/>
      <c r="AA84" s="546"/>
      <c r="AB84" s="547"/>
      <c r="AC84" s="548"/>
      <c r="AD84" s="546"/>
      <c r="AE84" s="546"/>
      <c r="AF84" s="546"/>
      <c r="AG84" s="546"/>
      <c r="AH84" s="546"/>
      <c r="AI84" s="545">
        <v>0</v>
      </c>
      <c r="AJ84" s="546"/>
      <c r="AK84" s="546"/>
      <c r="AL84" s="546"/>
      <c r="AM84" s="546"/>
      <c r="AN84" s="546"/>
      <c r="AO84" s="546"/>
      <c r="AP84" s="546"/>
      <c r="AQ84" s="546"/>
      <c r="AR84" s="546"/>
      <c r="AS84" s="546"/>
      <c r="AT84" s="549"/>
      <c r="AU84" s="546"/>
      <c r="AY84" s="339">
        <f t="shared" si="57"/>
        <v>0</v>
      </c>
      <c r="AZ84" s="340" t="str">
        <f t="shared" si="58"/>
        <v>-</v>
      </c>
    </row>
    <row r="85" spans="2:52" s="1" customFormat="1" ht="14.4" x14ac:dyDescent="0.3">
      <c r="B85" s="288" t="s">
        <v>235</v>
      </c>
      <c r="C85" s="564" t="s">
        <v>236</v>
      </c>
      <c r="D85" s="396">
        <f>'Forma 2'!$F$80</f>
        <v>0</v>
      </c>
      <c r="E85" s="544">
        <f t="shared" si="39"/>
        <v>0</v>
      </c>
      <c r="F85" s="545">
        <f t="shared" si="40"/>
        <v>0</v>
      </c>
      <c r="G85" s="545">
        <f t="shared" si="41"/>
        <v>0</v>
      </c>
      <c r="H85" s="545">
        <f t="shared" si="42"/>
        <v>0</v>
      </c>
      <c r="I85" s="545">
        <f t="shared" si="43"/>
        <v>0</v>
      </c>
      <c r="J85" s="545">
        <f t="shared" si="44"/>
        <v>0</v>
      </c>
      <c r="K85" s="545">
        <f t="shared" si="45"/>
        <v>0</v>
      </c>
      <c r="L85" s="545">
        <f t="shared" si="46"/>
        <v>0</v>
      </c>
      <c r="M85" s="545">
        <f t="shared" si="47"/>
        <v>0</v>
      </c>
      <c r="N85" s="545">
        <f t="shared" si="48"/>
        <v>0</v>
      </c>
      <c r="O85" s="545">
        <f t="shared" si="49"/>
        <v>0</v>
      </c>
      <c r="P85" s="545">
        <f t="shared" si="50"/>
        <v>0</v>
      </c>
      <c r="Q85" s="545">
        <f t="shared" si="51"/>
        <v>0</v>
      </c>
      <c r="R85" s="545">
        <f t="shared" si="52"/>
        <v>0</v>
      </c>
      <c r="S85" s="545">
        <f t="shared" si="53"/>
        <v>0</v>
      </c>
      <c r="T85" s="545">
        <f t="shared" si="54"/>
        <v>0</v>
      </c>
      <c r="U85" s="545">
        <f t="shared" si="55"/>
        <v>0</v>
      </c>
      <c r="V85" s="545">
        <f t="shared" si="56"/>
        <v>0</v>
      </c>
      <c r="W85" s="546"/>
      <c r="X85" s="546"/>
      <c r="Y85" s="546"/>
      <c r="Z85" s="546"/>
      <c r="AA85" s="546"/>
      <c r="AB85" s="547"/>
      <c r="AC85" s="548"/>
      <c r="AD85" s="546"/>
      <c r="AE85" s="546"/>
      <c r="AF85" s="546"/>
      <c r="AG85" s="546"/>
      <c r="AH85" s="546"/>
      <c r="AI85" s="545">
        <v>0</v>
      </c>
      <c r="AJ85" s="546"/>
      <c r="AK85" s="546"/>
      <c r="AL85" s="546"/>
      <c r="AM85" s="546"/>
      <c r="AN85" s="546"/>
      <c r="AO85" s="546"/>
      <c r="AP85" s="546"/>
      <c r="AQ85" s="546"/>
      <c r="AR85" s="546"/>
      <c r="AS85" s="546"/>
      <c r="AT85" s="549"/>
      <c r="AU85" s="546"/>
      <c r="AY85" s="339">
        <f t="shared" si="57"/>
        <v>0</v>
      </c>
      <c r="AZ85" s="340" t="str">
        <f t="shared" si="58"/>
        <v>-</v>
      </c>
    </row>
    <row r="86" spans="2:52" s="1" customFormat="1" ht="26.4" x14ac:dyDescent="0.3">
      <c r="B86" s="288" t="s">
        <v>237</v>
      </c>
      <c r="C86" s="564" t="s">
        <v>238</v>
      </c>
      <c r="D86" s="396">
        <f>'Forma 2'!$F$81</f>
        <v>0</v>
      </c>
      <c r="E86" s="544">
        <f t="shared" si="39"/>
        <v>0</v>
      </c>
      <c r="F86" s="545">
        <f t="shared" si="40"/>
        <v>0</v>
      </c>
      <c r="G86" s="545">
        <f t="shared" si="41"/>
        <v>0</v>
      </c>
      <c r="H86" s="545">
        <f t="shared" si="42"/>
        <v>0</v>
      </c>
      <c r="I86" s="545">
        <f t="shared" si="43"/>
        <v>0</v>
      </c>
      <c r="J86" s="545">
        <f t="shared" si="44"/>
        <v>0</v>
      </c>
      <c r="K86" s="545">
        <f t="shared" si="45"/>
        <v>0</v>
      </c>
      <c r="L86" s="545">
        <f t="shared" si="46"/>
        <v>0</v>
      </c>
      <c r="M86" s="545">
        <f t="shared" si="47"/>
        <v>0</v>
      </c>
      <c r="N86" s="545">
        <f t="shared" si="48"/>
        <v>0</v>
      </c>
      <c r="O86" s="545">
        <f t="shared" si="49"/>
        <v>0</v>
      </c>
      <c r="P86" s="545">
        <f t="shared" si="50"/>
        <v>0</v>
      </c>
      <c r="Q86" s="545">
        <f t="shared" si="51"/>
        <v>0</v>
      </c>
      <c r="R86" s="545">
        <f t="shared" si="52"/>
        <v>0</v>
      </c>
      <c r="S86" s="545">
        <f t="shared" si="53"/>
        <v>0</v>
      </c>
      <c r="T86" s="545">
        <f t="shared" si="54"/>
        <v>0</v>
      </c>
      <c r="U86" s="545">
        <f t="shared" si="55"/>
        <v>0</v>
      </c>
      <c r="V86" s="545">
        <f t="shared" si="56"/>
        <v>0</v>
      </c>
      <c r="W86" s="546"/>
      <c r="X86" s="546"/>
      <c r="Y86" s="546"/>
      <c r="Z86" s="546"/>
      <c r="AA86" s="546"/>
      <c r="AB86" s="547"/>
      <c r="AC86" s="548"/>
      <c r="AD86" s="546"/>
      <c r="AE86" s="546"/>
      <c r="AF86" s="546"/>
      <c r="AG86" s="546"/>
      <c r="AH86" s="546"/>
      <c r="AI86" s="545">
        <v>0</v>
      </c>
      <c r="AJ86" s="546"/>
      <c r="AK86" s="546"/>
      <c r="AL86" s="546"/>
      <c r="AM86" s="546"/>
      <c r="AN86" s="546"/>
      <c r="AO86" s="546"/>
      <c r="AP86" s="546"/>
      <c r="AQ86" s="546"/>
      <c r="AR86" s="546"/>
      <c r="AS86" s="546"/>
      <c r="AT86" s="549"/>
      <c r="AU86" s="546"/>
      <c r="AY86" s="339">
        <f t="shared" si="57"/>
        <v>0</v>
      </c>
      <c r="AZ86" s="340" t="str">
        <f t="shared" si="58"/>
        <v>-</v>
      </c>
    </row>
    <row r="87" spans="2:52" s="1" customFormat="1" ht="26.4" x14ac:dyDescent="0.3">
      <c r="B87" s="288" t="s">
        <v>239</v>
      </c>
      <c r="C87" s="564" t="s">
        <v>240</v>
      </c>
      <c r="D87" s="396">
        <f>'Forma 2'!$F$82</f>
        <v>0</v>
      </c>
      <c r="E87" s="544">
        <f t="shared" si="39"/>
        <v>0</v>
      </c>
      <c r="F87" s="545">
        <f t="shared" si="40"/>
        <v>0</v>
      </c>
      <c r="G87" s="545">
        <f t="shared" si="41"/>
        <v>0</v>
      </c>
      <c r="H87" s="545">
        <f t="shared" si="42"/>
        <v>0</v>
      </c>
      <c r="I87" s="545">
        <f t="shared" si="43"/>
        <v>0</v>
      </c>
      <c r="J87" s="545">
        <f t="shared" si="44"/>
        <v>0</v>
      </c>
      <c r="K87" s="545">
        <f t="shared" si="45"/>
        <v>0</v>
      </c>
      <c r="L87" s="545">
        <f t="shared" si="46"/>
        <v>0</v>
      </c>
      <c r="M87" s="545">
        <f t="shared" si="47"/>
        <v>0</v>
      </c>
      <c r="N87" s="545">
        <f t="shared" si="48"/>
        <v>0</v>
      </c>
      <c r="O87" s="545">
        <f t="shared" si="49"/>
        <v>0</v>
      </c>
      <c r="P87" s="545">
        <f t="shared" si="50"/>
        <v>0</v>
      </c>
      <c r="Q87" s="545">
        <f t="shared" si="51"/>
        <v>0</v>
      </c>
      <c r="R87" s="545">
        <f t="shared" si="52"/>
        <v>0</v>
      </c>
      <c r="S87" s="545">
        <f t="shared" si="53"/>
        <v>0</v>
      </c>
      <c r="T87" s="545">
        <f t="shared" si="54"/>
        <v>0</v>
      </c>
      <c r="U87" s="545">
        <f t="shared" si="55"/>
        <v>0</v>
      </c>
      <c r="V87" s="545">
        <f t="shared" si="56"/>
        <v>0</v>
      </c>
      <c r="W87" s="546"/>
      <c r="X87" s="546"/>
      <c r="Y87" s="546"/>
      <c r="Z87" s="546"/>
      <c r="AA87" s="546"/>
      <c r="AB87" s="547"/>
      <c r="AC87" s="548"/>
      <c r="AD87" s="546"/>
      <c r="AE87" s="546"/>
      <c r="AF87" s="546"/>
      <c r="AG87" s="546"/>
      <c r="AH87" s="546"/>
      <c r="AI87" s="545">
        <v>0</v>
      </c>
      <c r="AJ87" s="546"/>
      <c r="AK87" s="546"/>
      <c r="AL87" s="546"/>
      <c r="AM87" s="546"/>
      <c r="AN87" s="546"/>
      <c r="AO87" s="546"/>
      <c r="AP87" s="546"/>
      <c r="AQ87" s="546"/>
      <c r="AR87" s="546"/>
      <c r="AS87" s="546"/>
      <c r="AT87" s="549"/>
      <c r="AU87" s="546"/>
      <c r="AY87" s="339">
        <f t="shared" si="57"/>
        <v>0</v>
      </c>
      <c r="AZ87" s="340" t="str">
        <f t="shared" si="58"/>
        <v>-</v>
      </c>
    </row>
    <row r="88" spans="2:52" s="1" customFormat="1" ht="14.4" x14ac:dyDescent="0.3">
      <c r="B88" s="288" t="s">
        <v>241</v>
      </c>
      <c r="C88" s="564" t="s">
        <v>242</v>
      </c>
      <c r="D88" s="396">
        <f>'Forma 2'!$F$83</f>
        <v>0</v>
      </c>
      <c r="E88" s="544">
        <f t="shared" si="39"/>
        <v>0</v>
      </c>
      <c r="F88" s="545">
        <f t="shared" si="40"/>
        <v>0</v>
      </c>
      <c r="G88" s="545">
        <f t="shared" si="41"/>
        <v>0</v>
      </c>
      <c r="H88" s="545">
        <f t="shared" si="42"/>
        <v>0</v>
      </c>
      <c r="I88" s="545">
        <f t="shared" si="43"/>
        <v>0</v>
      </c>
      <c r="J88" s="545">
        <f t="shared" si="44"/>
        <v>0</v>
      </c>
      <c r="K88" s="545">
        <f t="shared" si="45"/>
        <v>0</v>
      </c>
      <c r="L88" s="545">
        <f t="shared" si="46"/>
        <v>0</v>
      </c>
      <c r="M88" s="545">
        <f t="shared" si="47"/>
        <v>0</v>
      </c>
      <c r="N88" s="545">
        <f t="shared" si="48"/>
        <v>0</v>
      </c>
      <c r="O88" s="545">
        <f t="shared" si="49"/>
        <v>0</v>
      </c>
      <c r="P88" s="545">
        <f t="shared" si="50"/>
        <v>0</v>
      </c>
      <c r="Q88" s="545">
        <f t="shared" si="51"/>
        <v>0</v>
      </c>
      <c r="R88" s="545">
        <f t="shared" si="52"/>
        <v>0</v>
      </c>
      <c r="S88" s="545">
        <f t="shared" si="53"/>
        <v>0</v>
      </c>
      <c r="T88" s="545">
        <f t="shared" si="54"/>
        <v>0</v>
      </c>
      <c r="U88" s="545">
        <f t="shared" si="55"/>
        <v>0</v>
      </c>
      <c r="V88" s="545">
        <f t="shared" si="56"/>
        <v>0</v>
      </c>
      <c r="W88" s="546"/>
      <c r="X88" s="546"/>
      <c r="Y88" s="546"/>
      <c r="Z88" s="546"/>
      <c r="AA88" s="546"/>
      <c r="AB88" s="547"/>
      <c r="AC88" s="548"/>
      <c r="AD88" s="546"/>
      <c r="AE88" s="546"/>
      <c r="AF88" s="546"/>
      <c r="AG88" s="546"/>
      <c r="AH88" s="546"/>
      <c r="AI88" s="545">
        <v>0</v>
      </c>
      <c r="AJ88" s="546"/>
      <c r="AK88" s="546"/>
      <c r="AL88" s="546"/>
      <c r="AM88" s="546"/>
      <c r="AN88" s="546"/>
      <c r="AO88" s="546"/>
      <c r="AP88" s="546"/>
      <c r="AQ88" s="546"/>
      <c r="AR88" s="546"/>
      <c r="AS88" s="546"/>
      <c r="AT88" s="549"/>
      <c r="AU88" s="546"/>
      <c r="AY88" s="339">
        <f t="shared" si="57"/>
        <v>0</v>
      </c>
      <c r="AZ88" s="340" t="str">
        <f t="shared" si="58"/>
        <v>-</v>
      </c>
    </row>
    <row r="89" spans="2:52" s="1" customFormat="1" ht="14.4" x14ac:dyDescent="0.3">
      <c r="B89" s="288" t="s">
        <v>243</v>
      </c>
      <c r="C89" s="564" t="s">
        <v>244</v>
      </c>
      <c r="D89" s="396">
        <f>'Forma 2'!$F$84</f>
        <v>0</v>
      </c>
      <c r="E89" s="544">
        <f t="shared" si="39"/>
        <v>0</v>
      </c>
      <c r="F89" s="545">
        <f t="shared" si="40"/>
        <v>0</v>
      </c>
      <c r="G89" s="545">
        <f t="shared" si="41"/>
        <v>0</v>
      </c>
      <c r="H89" s="545">
        <f t="shared" si="42"/>
        <v>0</v>
      </c>
      <c r="I89" s="545">
        <f t="shared" si="43"/>
        <v>0</v>
      </c>
      <c r="J89" s="545">
        <f t="shared" si="44"/>
        <v>0</v>
      </c>
      <c r="K89" s="545">
        <f t="shared" si="45"/>
        <v>0</v>
      </c>
      <c r="L89" s="545">
        <f t="shared" si="46"/>
        <v>0</v>
      </c>
      <c r="M89" s="545">
        <f t="shared" si="47"/>
        <v>0</v>
      </c>
      <c r="N89" s="545">
        <f t="shared" si="48"/>
        <v>0</v>
      </c>
      <c r="O89" s="545">
        <f t="shared" si="49"/>
        <v>0</v>
      </c>
      <c r="P89" s="545">
        <f t="shared" si="50"/>
        <v>0</v>
      </c>
      <c r="Q89" s="545">
        <f t="shared" si="51"/>
        <v>0</v>
      </c>
      <c r="R89" s="545">
        <f t="shared" si="52"/>
        <v>0</v>
      </c>
      <c r="S89" s="545">
        <f t="shared" si="53"/>
        <v>0</v>
      </c>
      <c r="T89" s="545">
        <f t="shared" si="54"/>
        <v>0</v>
      </c>
      <c r="U89" s="545">
        <f t="shared" si="55"/>
        <v>0</v>
      </c>
      <c r="V89" s="545">
        <f t="shared" si="56"/>
        <v>0</v>
      </c>
      <c r="W89" s="546"/>
      <c r="X89" s="546"/>
      <c r="Y89" s="546"/>
      <c r="Z89" s="546"/>
      <c r="AA89" s="546"/>
      <c r="AB89" s="547"/>
      <c r="AC89" s="548"/>
      <c r="AD89" s="546"/>
      <c r="AE89" s="546"/>
      <c r="AF89" s="546"/>
      <c r="AG89" s="546"/>
      <c r="AH89" s="546"/>
      <c r="AI89" s="545">
        <v>0</v>
      </c>
      <c r="AJ89" s="546"/>
      <c r="AK89" s="546"/>
      <c r="AL89" s="546"/>
      <c r="AM89" s="546"/>
      <c r="AN89" s="546"/>
      <c r="AO89" s="546"/>
      <c r="AP89" s="546"/>
      <c r="AQ89" s="546"/>
      <c r="AR89" s="546"/>
      <c r="AS89" s="546"/>
      <c r="AT89" s="549"/>
      <c r="AU89" s="546"/>
      <c r="AY89" s="339">
        <f t="shared" si="57"/>
        <v>0</v>
      </c>
      <c r="AZ89" s="340" t="str">
        <f t="shared" si="58"/>
        <v>-</v>
      </c>
    </row>
    <row r="90" spans="2:52" s="1" customFormat="1" ht="14.4" x14ac:dyDescent="0.3">
      <c r="B90" s="288" t="s">
        <v>245</v>
      </c>
      <c r="C90" s="564" t="s">
        <v>246</v>
      </c>
      <c r="D90" s="396">
        <f>'Forma 2'!$F$85</f>
        <v>0</v>
      </c>
      <c r="E90" s="544">
        <f t="shared" si="39"/>
        <v>0</v>
      </c>
      <c r="F90" s="545">
        <f t="shared" si="40"/>
        <v>0</v>
      </c>
      <c r="G90" s="545">
        <f t="shared" si="41"/>
        <v>0</v>
      </c>
      <c r="H90" s="545">
        <f t="shared" si="42"/>
        <v>0</v>
      </c>
      <c r="I90" s="545">
        <f t="shared" si="43"/>
        <v>0</v>
      </c>
      <c r="J90" s="545">
        <f t="shared" si="44"/>
        <v>0</v>
      </c>
      <c r="K90" s="545">
        <f t="shared" si="45"/>
        <v>0</v>
      </c>
      <c r="L90" s="545">
        <f t="shared" si="46"/>
        <v>0</v>
      </c>
      <c r="M90" s="545">
        <f t="shared" si="47"/>
        <v>0</v>
      </c>
      <c r="N90" s="545">
        <f t="shared" si="48"/>
        <v>0</v>
      </c>
      <c r="O90" s="545">
        <f t="shared" si="49"/>
        <v>0</v>
      </c>
      <c r="P90" s="545">
        <f t="shared" si="50"/>
        <v>0</v>
      </c>
      <c r="Q90" s="545">
        <f t="shared" si="51"/>
        <v>0</v>
      </c>
      <c r="R90" s="545">
        <f t="shared" si="52"/>
        <v>0</v>
      </c>
      <c r="S90" s="545">
        <f t="shared" si="53"/>
        <v>0</v>
      </c>
      <c r="T90" s="545">
        <f t="shared" si="54"/>
        <v>0</v>
      </c>
      <c r="U90" s="545">
        <f t="shared" si="55"/>
        <v>0</v>
      </c>
      <c r="V90" s="545">
        <f t="shared" si="56"/>
        <v>0</v>
      </c>
      <c r="W90" s="546"/>
      <c r="X90" s="546"/>
      <c r="Y90" s="546"/>
      <c r="Z90" s="546"/>
      <c r="AA90" s="546"/>
      <c r="AB90" s="547"/>
      <c r="AC90" s="548"/>
      <c r="AD90" s="546"/>
      <c r="AE90" s="546"/>
      <c r="AF90" s="546"/>
      <c r="AG90" s="546"/>
      <c r="AH90" s="546"/>
      <c r="AI90" s="545">
        <v>0</v>
      </c>
      <c r="AJ90" s="546"/>
      <c r="AK90" s="546"/>
      <c r="AL90" s="546"/>
      <c r="AM90" s="546"/>
      <c r="AN90" s="546"/>
      <c r="AO90" s="546"/>
      <c r="AP90" s="546"/>
      <c r="AQ90" s="546"/>
      <c r="AR90" s="546"/>
      <c r="AS90" s="546"/>
      <c r="AT90" s="549"/>
      <c r="AU90" s="546"/>
      <c r="AY90" s="339">
        <f t="shared" si="57"/>
        <v>0</v>
      </c>
      <c r="AZ90" s="340" t="str">
        <f t="shared" si="58"/>
        <v>-</v>
      </c>
    </row>
    <row r="91" spans="2:52" s="1" customFormat="1" ht="14.4" x14ac:dyDescent="0.3">
      <c r="B91" s="288" t="s">
        <v>247</v>
      </c>
      <c r="C91" s="564" t="s">
        <v>248</v>
      </c>
      <c r="D91" s="396">
        <f>'Forma 2'!$F$86</f>
        <v>0</v>
      </c>
      <c r="E91" s="544">
        <f t="shared" si="39"/>
        <v>0</v>
      </c>
      <c r="F91" s="545">
        <f t="shared" si="40"/>
        <v>0</v>
      </c>
      <c r="G91" s="545">
        <f t="shared" si="41"/>
        <v>0</v>
      </c>
      <c r="H91" s="545">
        <f t="shared" si="42"/>
        <v>0</v>
      </c>
      <c r="I91" s="545">
        <f t="shared" si="43"/>
        <v>0</v>
      </c>
      <c r="J91" s="545">
        <f t="shared" si="44"/>
        <v>0</v>
      </c>
      <c r="K91" s="545">
        <f t="shared" si="45"/>
        <v>0</v>
      </c>
      <c r="L91" s="545">
        <f t="shared" si="46"/>
        <v>0</v>
      </c>
      <c r="M91" s="545">
        <f t="shared" si="47"/>
        <v>0</v>
      </c>
      <c r="N91" s="545">
        <f t="shared" si="48"/>
        <v>0</v>
      </c>
      <c r="O91" s="545">
        <f t="shared" si="49"/>
        <v>0</v>
      </c>
      <c r="P91" s="545">
        <f t="shared" si="50"/>
        <v>0</v>
      </c>
      <c r="Q91" s="545">
        <f t="shared" si="51"/>
        <v>0</v>
      </c>
      <c r="R91" s="545">
        <f t="shared" si="52"/>
        <v>0</v>
      </c>
      <c r="S91" s="545">
        <f t="shared" si="53"/>
        <v>0</v>
      </c>
      <c r="T91" s="545">
        <f t="shared" si="54"/>
        <v>0</v>
      </c>
      <c r="U91" s="545">
        <f t="shared" si="55"/>
        <v>0</v>
      </c>
      <c r="V91" s="545">
        <f t="shared" si="56"/>
        <v>0</v>
      </c>
      <c r="W91" s="546"/>
      <c r="X91" s="546"/>
      <c r="Y91" s="546"/>
      <c r="Z91" s="546"/>
      <c r="AA91" s="546"/>
      <c r="AB91" s="547"/>
      <c r="AC91" s="548"/>
      <c r="AD91" s="546"/>
      <c r="AE91" s="546"/>
      <c r="AF91" s="546"/>
      <c r="AG91" s="546"/>
      <c r="AH91" s="546"/>
      <c r="AI91" s="545">
        <v>0</v>
      </c>
      <c r="AJ91" s="546"/>
      <c r="AK91" s="546"/>
      <c r="AL91" s="546"/>
      <c r="AM91" s="546"/>
      <c r="AN91" s="546"/>
      <c r="AO91" s="546"/>
      <c r="AP91" s="546"/>
      <c r="AQ91" s="546"/>
      <c r="AR91" s="546"/>
      <c r="AS91" s="546"/>
      <c r="AT91" s="549"/>
      <c r="AU91" s="546"/>
      <c r="AY91" s="339">
        <f t="shared" si="57"/>
        <v>0</v>
      </c>
      <c r="AZ91" s="340" t="str">
        <f t="shared" si="58"/>
        <v>-</v>
      </c>
    </row>
    <row r="92" spans="2:52" s="1" customFormat="1" ht="14.4" x14ac:dyDescent="0.3">
      <c r="B92" s="271" t="s">
        <v>249</v>
      </c>
      <c r="C92" s="563" t="s">
        <v>250</v>
      </c>
      <c r="D92" s="561">
        <f>'Forma 2'!$F$87</f>
        <v>0</v>
      </c>
      <c r="E92" s="552">
        <f t="shared" ref="E92:AU92" si="59">SUM(E93:E118)</f>
        <v>0</v>
      </c>
      <c r="F92" s="553">
        <f t="shared" si="59"/>
        <v>0</v>
      </c>
      <c r="G92" s="553">
        <f t="shared" si="59"/>
        <v>0</v>
      </c>
      <c r="H92" s="553">
        <f t="shared" si="59"/>
        <v>0</v>
      </c>
      <c r="I92" s="553">
        <f t="shared" si="59"/>
        <v>0</v>
      </c>
      <c r="J92" s="553">
        <f t="shared" si="59"/>
        <v>0</v>
      </c>
      <c r="K92" s="553">
        <f t="shared" si="59"/>
        <v>0</v>
      </c>
      <c r="L92" s="553">
        <f t="shared" si="59"/>
        <v>0</v>
      </c>
      <c r="M92" s="553">
        <f t="shared" si="59"/>
        <v>0</v>
      </c>
      <c r="N92" s="553">
        <f t="shared" si="59"/>
        <v>0</v>
      </c>
      <c r="O92" s="553">
        <f t="shared" si="59"/>
        <v>0</v>
      </c>
      <c r="P92" s="553">
        <f t="shared" si="59"/>
        <v>0</v>
      </c>
      <c r="Q92" s="553">
        <f t="shared" si="59"/>
        <v>0</v>
      </c>
      <c r="R92" s="553">
        <f t="shared" si="59"/>
        <v>0</v>
      </c>
      <c r="S92" s="553">
        <f t="shared" si="59"/>
        <v>0</v>
      </c>
      <c r="T92" s="553">
        <f t="shared" si="59"/>
        <v>0</v>
      </c>
      <c r="U92" s="553">
        <f t="shared" si="59"/>
        <v>0</v>
      </c>
      <c r="V92" s="553">
        <f t="shared" si="59"/>
        <v>0</v>
      </c>
      <c r="W92" s="553">
        <f t="shared" si="59"/>
        <v>0</v>
      </c>
      <c r="X92" s="553">
        <f t="shared" si="59"/>
        <v>0</v>
      </c>
      <c r="Y92" s="553">
        <f t="shared" si="59"/>
        <v>0</v>
      </c>
      <c r="Z92" s="553">
        <f t="shared" si="59"/>
        <v>0</v>
      </c>
      <c r="AA92" s="553">
        <f t="shared" si="59"/>
        <v>0</v>
      </c>
      <c r="AB92" s="554">
        <f t="shared" si="59"/>
        <v>0</v>
      </c>
      <c r="AC92" s="555">
        <f t="shared" si="59"/>
        <v>0</v>
      </c>
      <c r="AD92" s="553">
        <f t="shared" si="59"/>
        <v>0</v>
      </c>
      <c r="AE92" s="553">
        <f t="shared" si="59"/>
        <v>0</v>
      </c>
      <c r="AF92" s="553">
        <f t="shared" si="59"/>
        <v>0</v>
      </c>
      <c r="AG92" s="553">
        <f t="shared" si="59"/>
        <v>0</v>
      </c>
      <c r="AH92" s="553">
        <f t="shared" si="59"/>
        <v>0</v>
      </c>
      <c r="AI92" s="562">
        <f t="shared" si="59"/>
        <v>0</v>
      </c>
      <c r="AJ92" s="553">
        <f t="shared" si="59"/>
        <v>0</v>
      </c>
      <c r="AK92" s="553">
        <f t="shared" si="59"/>
        <v>0</v>
      </c>
      <c r="AL92" s="553">
        <f t="shared" si="59"/>
        <v>0</v>
      </c>
      <c r="AM92" s="553">
        <f t="shared" si="59"/>
        <v>0</v>
      </c>
      <c r="AN92" s="553">
        <f t="shared" si="59"/>
        <v>0</v>
      </c>
      <c r="AO92" s="553">
        <f t="shared" si="59"/>
        <v>0</v>
      </c>
      <c r="AP92" s="553">
        <f t="shared" si="59"/>
        <v>0</v>
      </c>
      <c r="AQ92" s="553">
        <f t="shared" si="59"/>
        <v>0</v>
      </c>
      <c r="AR92" s="553">
        <f t="shared" si="59"/>
        <v>0</v>
      </c>
      <c r="AS92" s="553">
        <f t="shared" si="59"/>
        <v>0</v>
      </c>
      <c r="AT92" s="557">
        <f t="shared" si="59"/>
        <v>0</v>
      </c>
      <c r="AU92" s="553">
        <f t="shared" si="59"/>
        <v>0</v>
      </c>
      <c r="AY92" s="339">
        <f t="shared" si="57"/>
        <v>0</v>
      </c>
      <c r="AZ92" s="340" t="str">
        <f t="shared" si="58"/>
        <v>-</v>
      </c>
    </row>
    <row r="93" spans="2:52" s="1" customFormat="1" ht="14.4" x14ac:dyDescent="0.3">
      <c r="B93" s="260" t="s">
        <v>251</v>
      </c>
      <c r="C93" s="564" t="s">
        <v>252</v>
      </c>
      <c r="D93" s="396">
        <f>'Forma 2'!$F$88</f>
        <v>0</v>
      </c>
      <c r="E93" s="544">
        <f t="shared" ref="E93:E118" si="60">SUM(AC93)</f>
        <v>0</v>
      </c>
      <c r="F93" s="545">
        <f t="shared" ref="F93:F118" si="61">SUM(AD93)</f>
        <v>0</v>
      </c>
      <c r="G93" s="545">
        <f t="shared" ref="G93:G118" si="62">SUM(AE93)</f>
        <v>0</v>
      </c>
      <c r="H93" s="545">
        <f t="shared" ref="H93:H118" si="63">SUM(AF93)</f>
        <v>0</v>
      </c>
      <c r="I93" s="545">
        <f t="shared" ref="I93:I118" si="64">SUM(AG93)</f>
        <v>0</v>
      </c>
      <c r="J93" s="545">
        <f t="shared" ref="J93:J118" si="65">SUM(AH93)</f>
        <v>0</v>
      </c>
      <c r="K93" s="545">
        <f t="shared" ref="K93:K118" si="66">SUM(AI93)</f>
        <v>0</v>
      </c>
      <c r="L93" s="545">
        <f t="shared" ref="L93:L118" si="67">SUM(AJ93)</f>
        <v>0</v>
      </c>
      <c r="M93" s="545">
        <f t="shared" ref="M93:M118" si="68">SUM(AK93)</f>
        <v>0</v>
      </c>
      <c r="N93" s="545">
        <f t="shared" ref="N93:N118" si="69">SUM(AL93)</f>
        <v>0</v>
      </c>
      <c r="O93" s="545">
        <f t="shared" ref="O93:O118" si="70">SUM(AM93)</f>
        <v>0</v>
      </c>
      <c r="P93" s="545">
        <f t="shared" ref="P93:P118" si="71">SUM(AN93)</f>
        <v>0</v>
      </c>
      <c r="Q93" s="545">
        <f t="shared" ref="Q93:Q118" si="72">SUM(AO93)</f>
        <v>0</v>
      </c>
      <c r="R93" s="545">
        <f t="shared" ref="R93:R118" si="73">SUM(AP93)</f>
        <v>0</v>
      </c>
      <c r="S93" s="545">
        <f t="shared" ref="S93:S118" si="74">SUM(AQ93)</f>
        <v>0</v>
      </c>
      <c r="T93" s="545">
        <f t="shared" ref="T93:T118" si="75">SUM(AR93)</f>
        <v>0</v>
      </c>
      <c r="U93" s="545">
        <f t="shared" ref="U93:U118" si="76">SUM(AS93)</f>
        <v>0</v>
      </c>
      <c r="V93" s="545">
        <f t="shared" ref="V93:V118" si="77">SUM(AT93)</f>
        <v>0</v>
      </c>
      <c r="W93" s="546"/>
      <c r="X93" s="546"/>
      <c r="Y93" s="546"/>
      <c r="Z93" s="546"/>
      <c r="AA93" s="546"/>
      <c r="AB93" s="547"/>
      <c r="AC93" s="548"/>
      <c r="AD93" s="546"/>
      <c r="AE93" s="546"/>
      <c r="AF93" s="546"/>
      <c r="AG93" s="546"/>
      <c r="AH93" s="546"/>
      <c r="AI93" s="545">
        <v>0</v>
      </c>
      <c r="AJ93" s="546"/>
      <c r="AK93" s="546"/>
      <c r="AL93" s="546"/>
      <c r="AM93" s="546"/>
      <c r="AN93" s="546"/>
      <c r="AO93" s="546"/>
      <c r="AP93" s="546"/>
      <c r="AQ93" s="546"/>
      <c r="AR93" s="546"/>
      <c r="AS93" s="546"/>
      <c r="AT93" s="549"/>
      <c r="AU93" s="546"/>
      <c r="AY93" s="339">
        <f t="shared" si="57"/>
        <v>0</v>
      </c>
      <c r="AZ93" s="340" t="str">
        <f t="shared" si="58"/>
        <v>-</v>
      </c>
    </row>
    <row r="94" spans="2:52" s="1" customFormat="1" ht="14.4" x14ac:dyDescent="0.3">
      <c r="B94" s="260" t="s">
        <v>253</v>
      </c>
      <c r="C94" s="564" t="s">
        <v>254</v>
      </c>
      <c r="D94" s="396">
        <f>'Forma 2'!$F$89</f>
        <v>0</v>
      </c>
      <c r="E94" s="544">
        <f t="shared" si="60"/>
        <v>0</v>
      </c>
      <c r="F94" s="545">
        <f t="shared" si="61"/>
        <v>0</v>
      </c>
      <c r="G94" s="545">
        <f t="shared" si="62"/>
        <v>0</v>
      </c>
      <c r="H94" s="545">
        <f t="shared" si="63"/>
        <v>0</v>
      </c>
      <c r="I94" s="545">
        <f t="shared" si="64"/>
        <v>0</v>
      </c>
      <c r="J94" s="545">
        <f t="shared" si="65"/>
        <v>0</v>
      </c>
      <c r="K94" s="545">
        <f t="shared" si="66"/>
        <v>0</v>
      </c>
      <c r="L94" s="545">
        <f t="shared" si="67"/>
        <v>0</v>
      </c>
      <c r="M94" s="545">
        <f t="shared" si="68"/>
        <v>0</v>
      </c>
      <c r="N94" s="545">
        <f t="shared" si="69"/>
        <v>0</v>
      </c>
      <c r="O94" s="545">
        <f t="shared" si="70"/>
        <v>0</v>
      </c>
      <c r="P94" s="545">
        <f t="shared" si="71"/>
        <v>0</v>
      </c>
      <c r="Q94" s="545">
        <f t="shared" si="72"/>
        <v>0</v>
      </c>
      <c r="R94" s="545">
        <f t="shared" si="73"/>
        <v>0</v>
      </c>
      <c r="S94" s="545">
        <f t="shared" si="74"/>
        <v>0</v>
      </c>
      <c r="T94" s="545">
        <f t="shared" si="75"/>
        <v>0</v>
      </c>
      <c r="U94" s="545">
        <f t="shared" si="76"/>
        <v>0</v>
      </c>
      <c r="V94" s="545">
        <f t="shared" si="77"/>
        <v>0</v>
      </c>
      <c r="W94" s="565"/>
      <c r="X94" s="565"/>
      <c r="Y94" s="565"/>
      <c r="Z94" s="565"/>
      <c r="AA94" s="565"/>
      <c r="AB94" s="566"/>
      <c r="AC94" s="567"/>
      <c r="AD94" s="565"/>
      <c r="AE94" s="565"/>
      <c r="AF94" s="565"/>
      <c r="AG94" s="565"/>
      <c r="AH94" s="565"/>
      <c r="AI94" s="545">
        <v>0</v>
      </c>
      <c r="AJ94" s="546"/>
      <c r="AK94" s="546"/>
      <c r="AL94" s="546"/>
      <c r="AM94" s="546"/>
      <c r="AN94" s="565"/>
      <c r="AO94" s="565"/>
      <c r="AP94" s="565"/>
      <c r="AQ94" s="565"/>
      <c r="AR94" s="565"/>
      <c r="AS94" s="565"/>
      <c r="AT94" s="568"/>
      <c r="AU94" s="565"/>
      <c r="AY94" s="339">
        <f t="shared" si="57"/>
        <v>0</v>
      </c>
      <c r="AZ94" s="340" t="str">
        <f t="shared" si="58"/>
        <v>-</v>
      </c>
    </row>
    <row r="95" spans="2:52" s="1" customFormat="1" ht="14.4" x14ac:dyDescent="0.3">
      <c r="B95" s="260" t="s">
        <v>255</v>
      </c>
      <c r="C95" s="564" t="s">
        <v>256</v>
      </c>
      <c r="D95" s="396">
        <f>'Forma 2'!$F$90</f>
        <v>0</v>
      </c>
      <c r="E95" s="544">
        <f t="shared" si="60"/>
        <v>0</v>
      </c>
      <c r="F95" s="545">
        <f t="shared" si="61"/>
        <v>0</v>
      </c>
      <c r="G95" s="545">
        <f t="shared" si="62"/>
        <v>0</v>
      </c>
      <c r="H95" s="545">
        <f t="shared" si="63"/>
        <v>0</v>
      </c>
      <c r="I95" s="545">
        <f t="shared" si="64"/>
        <v>0</v>
      </c>
      <c r="J95" s="545">
        <f t="shared" si="65"/>
        <v>0</v>
      </c>
      <c r="K95" s="545">
        <f t="shared" si="66"/>
        <v>0</v>
      </c>
      <c r="L95" s="545">
        <f t="shared" si="67"/>
        <v>0</v>
      </c>
      <c r="M95" s="545">
        <f t="shared" si="68"/>
        <v>0</v>
      </c>
      <c r="N95" s="545">
        <f t="shared" si="69"/>
        <v>0</v>
      </c>
      <c r="O95" s="545">
        <f t="shared" si="70"/>
        <v>0</v>
      </c>
      <c r="P95" s="545">
        <f t="shared" si="71"/>
        <v>0</v>
      </c>
      <c r="Q95" s="545">
        <f t="shared" si="72"/>
        <v>0</v>
      </c>
      <c r="R95" s="545">
        <f t="shared" si="73"/>
        <v>0</v>
      </c>
      <c r="S95" s="545">
        <f t="shared" si="74"/>
        <v>0</v>
      </c>
      <c r="T95" s="545">
        <f t="shared" si="75"/>
        <v>0</v>
      </c>
      <c r="U95" s="545">
        <f t="shared" si="76"/>
        <v>0</v>
      </c>
      <c r="V95" s="545">
        <f t="shared" si="77"/>
        <v>0</v>
      </c>
      <c r="W95" s="553"/>
      <c r="X95" s="553"/>
      <c r="Y95" s="553"/>
      <c r="Z95" s="553"/>
      <c r="AA95" s="553"/>
      <c r="AB95" s="554"/>
      <c r="AC95" s="555"/>
      <c r="AD95" s="553"/>
      <c r="AE95" s="553"/>
      <c r="AF95" s="553"/>
      <c r="AG95" s="553"/>
      <c r="AH95" s="553"/>
      <c r="AI95" s="545">
        <v>0</v>
      </c>
      <c r="AJ95" s="545"/>
      <c r="AK95" s="545"/>
      <c r="AL95" s="545"/>
      <c r="AM95" s="546"/>
      <c r="AN95" s="565"/>
      <c r="AO95" s="565"/>
      <c r="AP95" s="565"/>
      <c r="AQ95" s="565"/>
      <c r="AR95" s="565"/>
      <c r="AS95" s="565"/>
      <c r="AT95" s="568"/>
      <c r="AU95" s="574"/>
      <c r="AY95" s="339">
        <f t="shared" si="57"/>
        <v>0</v>
      </c>
      <c r="AZ95" s="340" t="str">
        <f t="shared" si="58"/>
        <v>-</v>
      </c>
    </row>
    <row r="96" spans="2:52" s="1" customFormat="1" ht="14.4" x14ac:dyDescent="0.3">
      <c r="B96" s="260" t="s">
        <v>257</v>
      </c>
      <c r="C96" s="564" t="s">
        <v>258</v>
      </c>
      <c r="D96" s="396">
        <f>'Forma 2'!$F$91</f>
        <v>0</v>
      </c>
      <c r="E96" s="544">
        <f t="shared" si="60"/>
        <v>0</v>
      </c>
      <c r="F96" s="545">
        <f t="shared" si="61"/>
        <v>0</v>
      </c>
      <c r="G96" s="545">
        <f t="shared" si="62"/>
        <v>0</v>
      </c>
      <c r="H96" s="545">
        <f t="shared" si="63"/>
        <v>0</v>
      </c>
      <c r="I96" s="545">
        <f t="shared" si="64"/>
        <v>0</v>
      </c>
      <c r="J96" s="545">
        <f t="shared" si="65"/>
        <v>0</v>
      </c>
      <c r="K96" s="545">
        <f t="shared" si="66"/>
        <v>0</v>
      </c>
      <c r="L96" s="545">
        <f t="shared" si="67"/>
        <v>0</v>
      </c>
      <c r="M96" s="545">
        <f t="shared" si="68"/>
        <v>0</v>
      </c>
      <c r="N96" s="545">
        <f t="shared" si="69"/>
        <v>0</v>
      </c>
      <c r="O96" s="545">
        <f t="shared" si="70"/>
        <v>0</v>
      </c>
      <c r="P96" s="545">
        <f t="shared" si="71"/>
        <v>0</v>
      </c>
      <c r="Q96" s="545">
        <f t="shared" si="72"/>
        <v>0</v>
      </c>
      <c r="R96" s="545">
        <f t="shared" si="73"/>
        <v>0</v>
      </c>
      <c r="S96" s="545">
        <f t="shared" si="74"/>
        <v>0</v>
      </c>
      <c r="T96" s="545">
        <f t="shared" si="75"/>
        <v>0</v>
      </c>
      <c r="U96" s="545">
        <f t="shared" si="76"/>
        <v>0</v>
      </c>
      <c r="V96" s="545">
        <f t="shared" si="77"/>
        <v>0</v>
      </c>
      <c r="W96" s="546"/>
      <c r="X96" s="546"/>
      <c r="Y96" s="546"/>
      <c r="Z96" s="546"/>
      <c r="AA96" s="546"/>
      <c r="AB96" s="547"/>
      <c r="AC96" s="548"/>
      <c r="AD96" s="546"/>
      <c r="AE96" s="546"/>
      <c r="AF96" s="546"/>
      <c r="AG96" s="546"/>
      <c r="AH96" s="546"/>
      <c r="AI96" s="545">
        <v>0</v>
      </c>
      <c r="AJ96" s="546"/>
      <c r="AK96" s="546"/>
      <c r="AL96" s="546"/>
      <c r="AM96" s="546"/>
      <c r="AN96" s="546"/>
      <c r="AO96" s="546"/>
      <c r="AP96" s="546"/>
      <c r="AQ96" s="546"/>
      <c r="AR96" s="546"/>
      <c r="AS96" s="546"/>
      <c r="AT96" s="549"/>
      <c r="AU96" s="546"/>
      <c r="AY96" s="339">
        <f t="shared" si="57"/>
        <v>0</v>
      </c>
      <c r="AZ96" s="340" t="str">
        <f t="shared" si="58"/>
        <v>-</v>
      </c>
    </row>
    <row r="97" spans="2:52" s="1" customFormat="1" ht="14.4" x14ac:dyDescent="0.3">
      <c r="B97" s="260" t="s">
        <v>259</v>
      </c>
      <c r="C97" s="564" t="s">
        <v>260</v>
      </c>
      <c r="D97" s="396">
        <f>'Forma 2'!$F$92</f>
        <v>0</v>
      </c>
      <c r="E97" s="544">
        <f t="shared" si="60"/>
        <v>0</v>
      </c>
      <c r="F97" s="545">
        <f t="shared" si="61"/>
        <v>0</v>
      </c>
      <c r="G97" s="545">
        <f t="shared" si="62"/>
        <v>0</v>
      </c>
      <c r="H97" s="545">
        <f t="shared" si="63"/>
        <v>0</v>
      </c>
      <c r="I97" s="545">
        <f t="shared" si="64"/>
        <v>0</v>
      </c>
      <c r="J97" s="545">
        <f t="shared" si="65"/>
        <v>0</v>
      </c>
      <c r="K97" s="545">
        <f t="shared" si="66"/>
        <v>0</v>
      </c>
      <c r="L97" s="545">
        <f t="shared" si="67"/>
        <v>0</v>
      </c>
      <c r="M97" s="545">
        <f t="shared" si="68"/>
        <v>0</v>
      </c>
      <c r="N97" s="545">
        <f t="shared" si="69"/>
        <v>0</v>
      </c>
      <c r="O97" s="545">
        <f t="shared" si="70"/>
        <v>0</v>
      </c>
      <c r="P97" s="545">
        <f t="shared" si="71"/>
        <v>0</v>
      </c>
      <c r="Q97" s="545">
        <f t="shared" si="72"/>
        <v>0</v>
      </c>
      <c r="R97" s="545">
        <f t="shared" si="73"/>
        <v>0</v>
      </c>
      <c r="S97" s="545">
        <f t="shared" si="74"/>
        <v>0</v>
      </c>
      <c r="T97" s="545">
        <f t="shared" si="75"/>
        <v>0</v>
      </c>
      <c r="U97" s="545">
        <f t="shared" si="76"/>
        <v>0</v>
      </c>
      <c r="V97" s="545">
        <f t="shared" si="77"/>
        <v>0</v>
      </c>
      <c r="W97" s="546"/>
      <c r="X97" s="546"/>
      <c r="Y97" s="546"/>
      <c r="Z97" s="546"/>
      <c r="AA97" s="546"/>
      <c r="AB97" s="547"/>
      <c r="AC97" s="548"/>
      <c r="AD97" s="546"/>
      <c r="AE97" s="546"/>
      <c r="AF97" s="546"/>
      <c r="AG97" s="546"/>
      <c r="AH97" s="546"/>
      <c r="AI97" s="545">
        <v>0</v>
      </c>
      <c r="AJ97" s="546"/>
      <c r="AK97" s="546"/>
      <c r="AL97" s="546"/>
      <c r="AM97" s="546"/>
      <c r="AN97" s="546"/>
      <c r="AO97" s="546"/>
      <c r="AP97" s="546"/>
      <c r="AQ97" s="546"/>
      <c r="AR97" s="546"/>
      <c r="AS97" s="546"/>
      <c r="AT97" s="549"/>
      <c r="AU97" s="546"/>
      <c r="AY97" s="339">
        <f t="shared" si="57"/>
        <v>0</v>
      </c>
      <c r="AZ97" s="340" t="str">
        <f t="shared" si="58"/>
        <v>-</v>
      </c>
    </row>
    <row r="98" spans="2:52" s="1" customFormat="1" ht="14.4" x14ac:dyDescent="0.3">
      <c r="B98" s="260" t="s">
        <v>261</v>
      </c>
      <c r="C98" s="564" t="s">
        <v>262</v>
      </c>
      <c r="D98" s="396">
        <f>'Forma 2'!$F$93</f>
        <v>0</v>
      </c>
      <c r="E98" s="544">
        <f t="shared" si="60"/>
        <v>0</v>
      </c>
      <c r="F98" s="545">
        <f t="shared" si="61"/>
        <v>0</v>
      </c>
      <c r="G98" s="545">
        <f t="shared" si="62"/>
        <v>0</v>
      </c>
      <c r="H98" s="545">
        <f t="shared" si="63"/>
        <v>0</v>
      </c>
      <c r="I98" s="545">
        <f t="shared" si="64"/>
        <v>0</v>
      </c>
      <c r="J98" s="545">
        <f t="shared" si="65"/>
        <v>0</v>
      </c>
      <c r="K98" s="545">
        <f t="shared" si="66"/>
        <v>0</v>
      </c>
      <c r="L98" s="545">
        <f t="shared" si="67"/>
        <v>0</v>
      </c>
      <c r="M98" s="545">
        <f t="shared" si="68"/>
        <v>0</v>
      </c>
      <c r="N98" s="545">
        <f t="shared" si="69"/>
        <v>0</v>
      </c>
      <c r="O98" s="545">
        <f t="shared" si="70"/>
        <v>0</v>
      </c>
      <c r="P98" s="545">
        <f t="shared" si="71"/>
        <v>0</v>
      </c>
      <c r="Q98" s="545">
        <f t="shared" si="72"/>
        <v>0</v>
      </c>
      <c r="R98" s="545">
        <f t="shared" si="73"/>
        <v>0</v>
      </c>
      <c r="S98" s="545">
        <f t="shared" si="74"/>
        <v>0</v>
      </c>
      <c r="T98" s="545">
        <f t="shared" si="75"/>
        <v>0</v>
      </c>
      <c r="U98" s="545">
        <f t="shared" si="76"/>
        <v>0</v>
      </c>
      <c r="V98" s="545">
        <f t="shared" si="77"/>
        <v>0</v>
      </c>
      <c r="W98" s="546"/>
      <c r="X98" s="546"/>
      <c r="Y98" s="546"/>
      <c r="Z98" s="546"/>
      <c r="AA98" s="546"/>
      <c r="AB98" s="547"/>
      <c r="AC98" s="548"/>
      <c r="AD98" s="546"/>
      <c r="AE98" s="546"/>
      <c r="AF98" s="546"/>
      <c r="AG98" s="546"/>
      <c r="AH98" s="546"/>
      <c r="AI98" s="545">
        <v>0</v>
      </c>
      <c r="AJ98" s="546"/>
      <c r="AK98" s="546"/>
      <c r="AL98" s="546"/>
      <c r="AM98" s="546"/>
      <c r="AN98" s="546"/>
      <c r="AO98" s="546"/>
      <c r="AP98" s="546"/>
      <c r="AQ98" s="546"/>
      <c r="AR98" s="546"/>
      <c r="AS98" s="546"/>
      <c r="AT98" s="549"/>
      <c r="AU98" s="546"/>
      <c r="AY98" s="339">
        <f t="shared" si="57"/>
        <v>0</v>
      </c>
      <c r="AZ98" s="340" t="str">
        <f t="shared" si="58"/>
        <v>-</v>
      </c>
    </row>
    <row r="99" spans="2:52" s="1" customFormat="1" ht="14.4" x14ac:dyDescent="0.3">
      <c r="B99" s="260" t="s">
        <v>263</v>
      </c>
      <c r="C99" s="564" t="s">
        <v>264</v>
      </c>
      <c r="D99" s="396">
        <f>'Forma 2'!$F$94</f>
        <v>0</v>
      </c>
      <c r="E99" s="544">
        <f t="shared" si="60"/>
        <v>0</v>
      </c>
      <c r="F99" s="545">
        <f t="shared" si="61"/>
        <v>0</v>
      </c>
      <c r="G99" s="545">
        <f t="shared" si="62"/>
        <v>0</v>
      </c>
      <c r="H99" s="545">
        <f t="shared" si="63"/>
        <v>0</v>
      </c>
      <c r="I99" s="545">
        <f t="shared" si="64"/>
        <v>0</v>
      </c>
      <c r="J99" s="545">
        <f t="shared" si="65"/>
        <v>0</v>
      </c>
      <c r="K99" s="545">
        <f t="shared" si="66"/>
        <v>0</v>
      </c>
      <c r="L99" s="545">
        <f t="shared" si="67"/>
        <v>0</v>
      </c>
      <c r="M99" s="545">
        <f t="shared" si="68"/>
        <v>0</v>
      </c>
      <c r="N99" s="545">
        <f t="shared" si="69"/>
        <v>0</v>
      </c>
      <c r="O99" s="545">
        <f t="shared" si="70"/>
        <v>0</v>
      </c>
      <c r="P99" s="545">
        <f t="shared" si="71"/>
        <v>0</v>
      </c>
      <c r="Q99" s="545">
        <f t="shared" si="72"/>
        <v>0</v>
      </c>
      <c r="R99" s="545">
        <f t="shared" si="73"/>
        <v>0</v>
      </c>
      <c r="S99" s="545">
        <f t="shared" si="74"/>
        <v>0</v>
      </c>
      <c r="T99" s="545">
        <f t="shared" si="75"/>
        <v>0</v>
      </c>
      <c r="U99" s="545">
        <f t="shared" si="76"/>
        <v>0</v>
      </c>
      <c r="V99" s="545">
        <f t="shared" si="77"/>
        <v>0</v>
      </c>
      <c r="W99" s="565"/>
      <c r="X99" s="565"/>
      <c r="Y99" s="565"/>
      <c r="Z99" s="565"/>
      <c r="AA99" s="565"/>
      <c r="AB99" s="566"/>
      <c r="AC99" s="567"/>
      <c r="AD99" s="565"/>
      <c r="AE99" s="565"/>
      <c r="AF99" s="565"/>
      <c r="AG99" s="565"/>
      <c r="AH99" s="565"/>
      <c r="AI99" s="545">
        <v>0</v>
      </c>
      <c r="AJ99" s="546"/>
      <c r="AK99" s="546"/>
      <c r="AL99" s="546"/>
      <c r="AM99" s="546"/>
      <c r="AN99" s="565"/>
      <c r="AO99" s="565"/>
      <c r="AP99" s="565"/>
      <c r="AQ99" s="565"/>
      <c r="AR99" s="565"/>
      <c r="AS99" s="565"/>
      <c r="AT99" s="568"/>
      <c r="AU99" s="565"/>
      <c r="AY99" s="339">
        <f t="shared" si="57"/>
        <v>0</v>
      </c>
      <c r="AZ99" s="340" t="str">
        <f t="shared" si="58"/>
        <v>-</v>
      </c>
    </row>
    <row r="100" spans="2:52" s="1" customFormat="1" ht="14.4" x14ac:dyDescent="0.3">
      <c r="B100" s="260" t="s">
        <v>265</v>
      </c>
      <c r="C100" s="564" t="s">
        <v>266</v>
      </c>
      <c r="D100" s="396">
        <f>'Forma 2'!$F$95</f>
        <v>0</v>
      </c>
      <c r="E100" s="544">
        <f t="shared" si="60"/>
        <v>0</v>
      </c>
      <c r="F100" s="545">
        <f t="shared" si="61"/>
        <v>0</v>
      </c>
      <c r="G100" s="545">
        <f t="shared" si="62"/>
        <v>0</v>
      </c>
      <c r="H100" s="545">
        <f t="shared" si="63"/>
        <v>0</v>
      </c>
      <c r="I100" s="545">
        <f t="shared" si="64"/>
        <v>0</v>
      </c>
      <c r="J100" s="545">
        <f t="shared" si="65"/>
        <v>0</v>
      </c>
      <c r="K100" s="545">
        <f t="shared" si="66"/>
        <v>0</v>
      </c>
      <c r="L100" s="545">
        <f t="shared" si="67"/>
        <v>0</v>
      </c>
      <c r="M100" s="545">
        <f t="shared" si="68"/>
        <v>0</v>
      </c>
      <c r="N100" s="545">
        <f t="shared" si="69"/>
        <v>0</v>
      </c>
      <c r="O100" s="545">
        <f t="shared" si="70"/>
        <v>0</v>
      </c>
      <c r="P100" s="545">
        <f t="shared" si="71"/>
        <v>0</v>
      </c>
      <c r="Q100" s="545">
        <f t="shared" si="72"/>
        <v>0</v>
      </c>
      <c r="R100" s="545">
        <f t="shared" si="73"/>
        <v>0</v>
      </c>
      <c r="S100" s="545">
        <f t="shared" si="74"/>
        <v>0</v>
      </c>
      <c r="T100" s="545">
        <f t="shared" si="75"/>
        <v>0</v>
      </c>
      <c r="U100" s="545">
        <f t="shared" si="76"/>
        <v>0</v>
      </c>
      <c r="V100" s="545">
        <f t="shared" si="77"/>
        <v>0</v>
      </c>
      <c r="W100" s="565"/>
      <c r="X100" s="565"/>
      <c r="Y100" s="565"/>
      <c r="Z100" s="565"/>
      <c r="AA100" s="565"/>
      <c r="AB100" s="566"/>
      <c r="AC100" s="567"/>
      <c r="AD100" s="565"/>
      <c r="AE100" s="565"/>
      <c r="AF100" s="565"/>
      <c r="AG100" s="565"/>
      <c r="AH100" s="565"/>
      <c r="AI100" s="545">
        <v>0</v>
      </c>
      <c r="AJ100" s="546"/>
      <c r="AK100" s="546"/>
      <c r="AL100" s="546"/>
      <c r="AM100" s="546"/>
      <c r="AN100" s="565"/>
      <c r="AO100" s="565"/>
      <c r="AP100" s="565"/>
      <c r="AQ100" s="565"/>
      <c r="AR100" s="565"/>
      <c r="AS100" s="565"/>
      <c r="AT100" s="568"/>
      <c r="AU100" s="565"/>
      <c r="AY100" s="339">
        <f t="shared" si="57"/>
        <v>0</v>
      </c>
      <c r="AZ100" s="340" t="str">
        <f t="shared" si="58"/>
        <v>-</v>
      </c>
    </row>
    <row r="101" spans="2:52" s="1" customFormat="1" ht="14.4" x14ac:dyDescent="0.3">
      <c r="B101" s="260" t="s">
        <v>267</v>
      </c>
      <c r="C101" s="564" t="s">
        <v>268</v>
      </c>
      <c r="D101" s="396">
        <f>'Forma 2'!$F$96</f>
        <v>0</v>
      </c>
      <c r="E101" s="544">
        <f t="shared" si="60"/>
        <v>0</v>
      </c>
      <c r="F101" s="545">
        <f t="shared" si="61"/>
        <v>0</v>
      </c>
      <c r="G101" s="545">
        <f t="shared" si="62"/>
        <v>0</v>
      </c>
      <c r="H101" s="545">
        <f t="shared" si="63"/>
        <v>0</v>
      </c>
      <c r="I101" s="545">
        <f t="shared" si="64"/>
        <v>0</v>
      </c>
      <c r="J101" s="545">
        <f t="shared" si="65"/>
        <v>0</v>
      </c>
      <c r="K101" s="545">
        <f t="shared" si="66"/>
        <v>0</v>
      </c>
      <c r="L101" s="545">
        <f t="shared" si="67"/>
        <v>0</v>
      </c>
      <c r="M101" s="545">
        <f t="shared" si="68"/>
        <v>0</v>
      </c>
      <c r="N101" s="545">
        <f t="shared" si="69"/>
        <v>0</v>
      </c>
      <c r="O101" s="545">
        <f t="shared" si="70"/>
        <v>0</v>
      </c>
      <c r="P101" s="545">
        <f t="shared" si="71"/>
        <v>0</v>
      </c>
      <c r="Q101" s="545">
        <f t="shared" si="72"/>
        <v>0</v>
      </c>
      <c r="R101" s="545">
        <f t="shared" si="73"/>
        <v>0</v>
      </c>
      <c r="S101" s="545">
        <f t="shared" si="74"/>
        <v>0</v>
      </c>
      <c r="T101" s="545">
        <f t="shared" si="75"/>
        <v>0</v>
      </c>
      <c r="U101" s="545">
        <f t="shared" si="76"/>
        <v>0</v>
      </c>
      <c r="V101" s="545">
        <f t="shared" si="77"/>
        <v>0</v>
      </c>
      <c r="W101" s="546"/>
      <c r="X101" s="546"/>
      <c r="Y101" s="546"/>
      <c r="Z101" s="546"/>
      <c r="AA101" s="546"/>
      <c r="AB101" s="547"/>
      <c r="AC101" s="548"/>
      <c r="AD101" s="546"/>
      <c r="AE101" s="546"/>
      <c r="AF101" s="546"/>
      <c r="AG101" s="546"/>
      <c r="AH101" s="546"/>
      <c r="AI101" s="545">
        <v>0</v>
      </c>
      <c r="AJ101" s="546"/>
      <c r="AK101" s="546"/>
      <c r="AL101" s="546"/>
      <c r="AM101" s="546"/>
      <c r="AN101" s="546"/>
      <c r="AO101" s="546"/>
      <c r="AP101" s="546"/>
      <c r="AQ101" s="546"/>
      <c r="AR101" s="546"/>
      <c r="AS101" s="546"/>
      <c r="AT101" s="549"/>
      <c r="AU101" s="546"/>
      <c r="AY101" s="339">
        <f t="shared" si="57"/>
        <v>0</v>
      </c>
      <c r="AZ101" s="340" t="str">
        <f t="shared" si="58"/>
        <v>-</v>
      </c>
    </row>
    <row r="102" spans="2:52" s="1" customFormat="1" ht="14.4" x14ac:dyDescent="0.3">
      <c r="B102" s="260" t="s">
        <v>269</v>
      </c>
      <c r="C102" s="564" t="s">
        <v>270</v>
      </c>
      <c r="D102" s="396">
        <f>'Forma 2'!$F$97</f>
        <v>0</v>
      </c>
      <c r="E102" s="544">
        <f t="shared" si="60"/>
        <v>0</v>
      </c>
      <c r="F102" s="545">
        <f t="shared" si="61"/>
        <v>0</v>
      </c>
      <c r="G102" s="545">
        <f t="shared" si="62"/>
        <v>0</v>
      </c>
      <c r="H102" s="545">
        <f t="shared" si="63"/>
        <v>0</v>
      </c>
      <c r="I102" s="545">
        <f t="shared" si="64"/>
        <v>0</v>
      </c>
      <c r="J102" s="545">
        <f t="shared" si="65"/>
        <v>0</v>
      </c>
      <c r="K102" s="545">
        <f t="shared" si="66"/>
        <v>0</v>
      </c>
      <c r="L102" s="545">
        <f t="shared" si="67"/>
        <v>0</v>
      </c>
      <c r="M102" s="545">
        <f t="shared" si="68"/>
        <v>0</v>
      </c>
      <c r="N102" s="545">
        <f t="shared" si="69"/>
        <v>0</v>
      </c>
      <c r="O102" s="545">
        <f t="shared" si="70"/>
        <v>0</v>
      </c>
      <c r="P102" s="545">
        <f t="shared" si="71"/>
        <v>0</v>
      </c>
      <c r="Q102" s="545">
        <f t="shared" si="72"/>
        <v>0</v>
      </c>
      <c r="R102" s="545">
        <f t="shared" si="73"/>
        <v>0</v>
      </c>
      <c r="S102" s="545">
        <f t="shared" si="74"/>
        <v>0</v>
      </c>
      <c r="T102" s="545">
        <f t="shared" si="75"/>
        <v>0</v>
      </c>
      <c r="U102" s="545">
        <f t="shared" si="76"/>
        <v>0</v>
      </c>
      <c r="V102" s="545">
        <f t="shared" si="77"/>
        <v>0</v>
      </c>
      <c r="W102" s="546"/>
      <c r="X102" s="546"/>
      <c r="Y102" s="546"/>
      <c r="Z102" s="546"/>
      <c r="AA102" s="546"/>
      <c r="AB102" s="547"/>
      <c r="AC102" s="548"/>
      <c r="AD102" s="546"/>
      <c r="AE102" s="546"/>
      <c r="AF102" s="546"/>
      <c r="AG102" s="546"/>
      <c r="AH102" s="546"/>
      <c r="AI102" s="545">
        <v>0</v>
      </c>
      <c r="AJ102" s="546"/>
      <c r="AK102" s="546"/>
      <c r="AL102" s="546"/>
      <c r="AM102" s="546"/>
      <c r="AN102" s="546"/>
      <c r="AO102" s="546"/>
      <c r="AP102" s="546"/>
      <c r="AQ102" s="546"/>
      <c r="AR102" s="546"/>
      <c r="AS102" s="546"/>
      <c r="AT102" s="549"/>
      <c r="AU102" s="546"/>
      <c r="AY102" s="339">
        <f t="shared" si="57"/>
        <v>0</v>
      </c>
      <c r="AZ102" s="340" t="str">
        <f t="shared" si="58"/>
        <v>-</v>
      </c>
    </row>
    <row r="103" spans="2:52" s="1" customFormat="1" ht="14.4" x14ac:dyDescent="0.3">
      <c r="B103" s="260" t="s">
        <v>271</v>
      </c>
      <c r="C103" s="558" t="s">
        <v>93</v>
      </c>
      <c r="D103" s="396">
        <f>'Forma 2'!$F$98</f>
        <v>0</v>
      </c>
      <c r="E103" s="544">
        <f t="shared" si="60"/>
        <v>0</v>
      </c>
      <c r="F103" s="545">
        <f t="shared" si="61"/>
        <v>0</v>
      </c>
      <c r="G103" s="545">
        <f t="shared" si="62"/>
        <v>0</v>
      </c>
      <c r="H103" s="545">
        <f t="shared" si="63"/>
        <v>0</v>
      </c>
      <c r="I103" s="545">
        <f t="shared" si="64"/>
        <v>0</v>
      </c>
      <c r="J103" s="545">
        <f t="shared" si="65"/>
        <v>0</v>
      </c>
      <c r="K103" s="545">
        <f t="shared" si="66"/>
        <v>0</v>
      </c>
      <c r="L103" s="545">
        <f t="shared" si="67"/>
        <v>0</v>
      </c>
      <c r="M103" s="545">
        <f t="shared" si="68"/>
        <v>0</v>
      </c>
      <c r="N103" s="545">
        <f t="shared" si="69"/>
        <v>0</v>
      </c>
      <c r="O103" s="545">
        <f t="shared" si="70"/>
        <v>0</v>
      </c>
      <c r="P103" s="545">
        <f t="shared" si="71"/>
        <v>0</v>
      </c>
      <c r="Q103" s="545">
        <f t="shared" si="72"/>
        <v>0</v>
      </c>
      <c r="R103" s="545">
        <f t="shared" si="73"/>
        <v>0</v>
      </c>
      <c r="S103" s="545">
        <f t="shared" si="74"/>
        <v>0</v>
      </c>
      <c r="T103" s="545">
        <f t="shared" si="75"/>
        <v>0</v>
      </c>
      <c r="U103" s="545">
        <f t="shared" si="76"/>
        <v>0</v>
      </c>
      <c r="V103" s="545">
        <f t="shared" si="77"/>
        <v>0</v>
      </c>
      <c r="W103" s="565"/>
      <c r="X103" s="565"/>
      <c r="Y103" s="565"/>
      <c r="Z103" s="565"/>
      <c r="AA103" s="565"/>
      <c r="AB103" s="566"/>
      <c r="AC103" s="567"/>
      <c r="AD103" s="565"/>
      <c r="AE103" s="565"/>
      <c r="AF103" s="565"/>
      <c r="AG103" s="565"/>
      <c r="AH103" s="565"/>
      <c r="AI103" s="545">
        <v>0</v>
      </c>
      <c r="AJ103" s="546"/>
      <c r="AK103" s="546"/>
      <c r="AL103" s="546"/>
      <c r="AM103" s="546"/>
      <c r="AN103" s="565"/>
      <c r="AO103" s="565"/>
      <c r="AP103" s="565"/>
      <c r="AQ103" s="565"/>
      <c r="AR103" s="565"/>
      <c r="AS103" s="565"/>
      <c r="AT103" s="568"/>
      <c r="AU103" s="565"/>
      <c r="AY103" s="339">
        <f t="shared" si="57"/>
        <v>0</v>
      </c>
      <c r="AZ103" s="340" t="str">
        <f t="shared" si="58"/>
        <v>-</v>
      </c>
    </row>
    <row r="104" spans="2:52" s="1" customFormat="1" ht="14.4" x14ac:dyDescent="0.3">
      <c r="B104" s="288" t="s">
        <v>272</v>
      </c>
      <c r="C104" s="558" t="s">
        <v>95</v>
      </c>
      <c r="D104" s="396">
        <f>'Forma 2'!$F$99</f>
        <v>0</v>
      </c>
      <c r="E104" s="544">
        <f t="shared" si="60"/>
        <v>0</v>
      </c>
      <c r="F104" s="545">
        <f t="shared" si="61"/>
        <v>0</v>
      </c>
      <c r="G104" s="545">
        <f t="shared" si="62"/>
        <v>0</v>
      </c>
      <c r="H104" s="545">
        <f t="shared" si="63"/>
        <v>0</v>
      </c>
      <c r="I104" s="545">
        <f t="shared" si="64"/>
        <v>0</v>
      </c>
      <c r="J104" s="545">
        <f t="shared" si="65"/>
        <v>0</v>
      </c>
      <c r="K104" s="545">
        <f t="shared" si="66"/>
        <v>0</v>
      </c>
      <c r="L104" s="545">
        <f t="shared" si="67"/>
        <v>0</v>
      </c>
      <c r="M104" s="545">
        <f t="shared" si="68"/>
        <v>0</v>
      </c>
      <c r="N104" s="545">
        <f t="shared" si="69"/>
        <v>0</v>
      </c>
      <c r="O104" s="545">
        <f t="shared" si="70"/>
        <v>0</v>
      </c>
      <c r="P104" s="545">
        <f t="shared" si="71"/>
        <v>0</v>
      </c>
      <c r="Q104" s="545">
        <f t="shared" si="72"/>
        <v>0</v>
      </c>
      <c r="R104" s="545">
        <f t="shared" si="73"/>
        <v>0</v>
      </c>
      <c r="S104" s="545">
        <f t="shared" si="74"/>
        <v>0</v>
      </c>
      <c r="T104" s="545">
        <f t="shared" si="75"/>
        <v>0</v>
      </c>
      <c r="U104" s="545">
        <f t="shared" si="76"/>
        <v>0</v>
      </c>
      <c r="V104" s="545">
        <f t="shared" si="77"/>
        <v>0</v>
      </c>
      <c r="W104" s="565"/>
      <c r="X104" s="565"/>
      <c r="Y104" s="565"/>
      <c r="Z104" s="565"/>
      <c r="AA104" s="565"/>
      <c r="AB104" s="566"/>
      <c r="AC104" s="567"/>
      <c r="AD104" s="565"/>
      <c r="AE104" s="565"/>
      <c r="AF104" s="565"/>
      <c r="AG104" s="565"/>
      <c r="AH104" s="565"/>
      <c r="AI104" s="545">
        <v>0</v>
      </c>
      <c r="AJ104" s="546"/>
      <c r="AK104" s="546"/>
      <c r="AL104" s="546"/>
      <c r="AM104" s="546"/>
      <c r="AN104" s="565"/>
      <c r="AO104" s="565"/>
      <c r="AP104" s="565"/>
      <c r="AQ104" s="565"/>
      <c r="AR104" s="565"/>
      <c r="AS104" s="565"/>
      <c r="AT104" s="568"/>
      <c r="AU104" s="565"/>
      <c r="AY104" s="339">
        <f t="shared" si="57"/>
        <v>0</v>
      </c>
      <c r="AZ104" s="340" t="str">
        <f t="shared" si="58"/>
        <v>-</v>
      </c>
    </row>
    <row r="105" spans="2:52" s="1" customFormat="1" ht="14.4" x14ac:dyDescent="0.3">
      <c r="B105" s="288" t="s">
        <v>273</v>
      </c>
      <c r="C105" s="564" t="s">
        <v>274</v>
      </c>
      <c r="D105" s="396">
        <f>'Forma 2'!$F$100</f>
        <v>0</v>
      </c>
      <c r="E105" s="544">
        <f t="shared" si="60"/>
        <v>0</v>
      </c>
      <c r="F105" s="545">
        <f t="shared" si="61"/>
        <v>0</v>
      </c>
      <c r="G105" s="545">
        <f t="shared" si="62"/>
        <v>0</v>
      </c>
      <c r="H105" s="545">
        <f t="shared" si="63"/>
        <v>0</v>
      </c>
      <c r="I105" s="545">
        <f t="shared" si="64"/>
        <v>0</v>
      </c>
      <c r="J105" s="545">
        <f t="shared" si="65"/>
        <v>0</v>
      </c>
      <c r="K105" s="545">
        <f t="shared" si="66"/>
        <v>0</v>
      </c>
      <c r="L105" s="545">
        <f t="shared" si="67"/>
        <v>0</v>
      </c>
      <c r="M105" s="545">
        <f t="shared" si="68"/>
        <v>0</v>
      </c>
      <c r="N105" s="545">
        <f t="shared" si="69"/>
        <v>0</v>
      </c>
      <c r="O105" s="545">
        <f t="shared" si="70"/>
        <v>0</v>
      </c>
      <c r="P105" s="545">
        <f t="shared" si="71"/>
        <v>0</v>
      </c>
      <c r="Q105" s="545">
        <f t="shared" si="72"/>
        <v>0</v>
      </c>
      <c r="R105" s="545">
        <f t="shared" si="73"/>
        <v>0</v>
      </c>
      <c r="S105" s="545">
        <f t="shared" si="74"/>
        <v>0</v>
      </c>
      <c r="T105" s="545">
        <f t="shared" si="75"/>
        <v>0</v>
      </c>
      <c r="U105" s="545">
        <f t="shared" si="76"/>
        <v>0</v>
      </c>
      <c r="V105" s="545">
        <f t="shared" si="77"/>
        <v>0</v>
      </c>
      <c r="W105" s="565"/>
      <c r="X105" s="565"/>
      <c r="Y105" s="565"/>
      <c r="Z105" s="565"/>
      <c r="AA105" s="565"/>
      <c r="AB105" s="566"/>
      <c r="AC105" s="567"/>
      <c r="AD105" s="565"/>
      <c r="AE105" s="565"/>
      <c r="AF105" s="565"/>
      <c r="AG105" s="565"/>
      <c r="AH105" s="565"/>
      <c r="AI105" s="545">
        <v>0</v>
      </c>
      <c r="AJ105" s="546"/>
      <c r="AK105" s="546"/>
      <c r="AL105" s="546"/>
      <c r="AM105" s="546"/>
      <c r="AN105" s="565"/>
      <c r="AO105" s="565"/>
      <c r="AP105" s="565"/>
      <c r="AQ105" s="565"/>
      <c r="AR105" s="565"/>
      <c r="AS105" s="565"/>
      <c r="AT105" s="568"/>
      <c r="AU105" s="565"/>
      <c r="AY105" s="339">
        <f t="shared" si="57"/>
        <v>0</v>
      </c>
      <c r="AZ105" s="340" t="str">
        <f t="shared" si="58"/>
        <v>-</v>
      </c>
    </row>
    <row r="106" spans="2:52" s="1" customFormat="1" ht="14.4" x14ac:dyDescent="0.3">
      <c r="B106" s="288" t="s">
        <v>275</v>
      </c>
      <c r="C106" s="558" t="s">
        <v>97</v>
      </c>
      <c r="D106" s="396">
        <f>'Forma 2'!$F$101</f>
        <v>0</v>
      </c>
      <c r="E106" s="544">
        <f t="shared" si="60"/>
        <v>0</v>
      </c>
      <c r="F106" s="545">
        <f t="shared" si="61"/>
        <v>0</v>
      </c>
      <c r="G106" s="545">
        <f t="shared" si="62"/>
        <v>0</v>
      </c>
      <c r="H106" s="545">
        <f t="shared" si="63"/>
        <v>0</v>
      </c>
      <c r="I106" s="545">
        <f t="shared" si="64"/>
        <v>0</v>
      </c>
      <c r="J106" s="545">
        <f t="shared" si="65"/>
        <v>0</v>
      </c>
      <c r="K106" s="545">
        <f t="shared" si="66"/>
        <v>0</v>
      </c>
      <c r="L106" s="545">
        <f t="shared" si="67"/>
        <v>0</v>
      </c>
      <c r="M106" s="545">
        <f t="shared" si="68"/>
        <v>0</v>
      </c>
      <c r="N106" s="545">
        <f t="shared" si="69"/>
        <v>0</v>
      </c>
      <c r="O106" s="545">
        <f t="shared" si="70"/>
        <v>0</v>
      </c>
      <c r="P106" s="545">
        <f t="shared" si="71"/>
        <v>0</v>
      </c>
      <c r="Q106" s="545">
        <f t="shared" si="72"/>
        <v>0</v>
      </c>
      <c r="R106" s="545">
        <f t="shared" si="73"/>
        <v>0</v>
      </c>
      <c r="S106" s="545">
        <f t="shared" si="74"/>
        <v>0</v>
      </c>
      <c r="T106" s="545">
        <f t="shared" si="75"/>
        <v>0</v>
      </c>
      <c r="U106" s="545">
        <f t="shared" si="76"/>
        <v>0</v>
      </c>
      <c r="V106" s="545">
        <f t="shared" si="77"/>
        <v>0</v>
      </c>
      <c r="W106" s="565"/>
      <c r="X106" s="565"/>
      <c r="Y106" s="565"/>
      <c r="Z106" s="565"/>
      <c r="AA106" s="565"/>
      <c r="AB106" s="566"/>
      <c r="AC106" s="567"/>
      <c r="AD106" s="565"/>
      <c r="AE106" s="565"/>
      <c r="AF106" s="565"/>
      <c r="AG106" s="565"/>
      <c r="AH106" s="565"/>
      <c r="AI106" s="545">
        <v>0</v>
      </c>
      <c r="AJ106" s="546"/>
      <c r="AK106" s="546"/>
      <c r="AL106" s="546"/>
      <c r="AM106" s="546"/>
      <c r="AN106" s="565"/>
      <c r="AO106" s="565"/>
      <c r="AP106" s="565"/>
      <c r="AQ106" s="565"/>
      <c r="AR106" s="565"/>
      <c r="AS106" s="565"/>
      <c r="AT106" s="568"/>
      <c r="AU106" s="565"/>
      <c r="AY106" s="339">
        <f t="shared" si="57"/>
        <v>0</v>
      </c>
      <c r="AZ106" s="340" t="str">
        <f t="shared" si="58"/>
        <v>-</v>
      </c>
    </row>
    <row r="107" spans="2:52" s="1" customFormat="1" ht="14.4" x14ac:dyDescent="0.3">
      <c r="B107" s="288" t="s">
        <v>276</v>
      </c>
      <c r="C107" s="564" t="s">
        <v>277</v>
      </c>
      <c r="D107" s="396">
        <f>'Forma 2'!$F$102</f>
        <v>0</v>
      </c>
      <c r="E107" s="544">
        <f t="shared" si="60"/>
        <v>0</v>
      </c>
      <c r="F107" s="545">
        <f t="shared" si="61"/>
        <v>0</v>
      </c>
      <c r="G107" s="545">
        <f t="shared" si="62"/>
        <v>0</v>
      </c>
      <c r="H107" s="545">
        <f t="shared" si="63"/>
        <v>0</v>
      </c>
      <c r="I107" s="545">
        <f t="shared" si="64"/>
        <v>0</v>
      </c>
      <c r="J107" s="545">
        <f t="shared" si="65"/>
        <v>0</v>
      </c>
      <c r="K107" s="545">
        <f t="shared" si="66"/>
        <v>0</v>
      </c>
      <c r="L107" s="545">
        <f t="shared" si="67"/>
        <v>0</v>
      </c>
      <c r="M107" s="545">
        <f t="shared" si="68"/>
        <v>0</v>
      </c>
      <c r="N107" s="545">
        <f t="shared" si="69"/>
        <v>0</v>
      </c>
      <c r="O107" s="545">
        <f t="shared" si="70"/>
        <v>0</v>
      </c>
      <c r="P107" s="545">
        <f t="shared" si="71"/>
        <v>0</v>
      </c>
      <c r="Q107" s="545">
        <f t="shared" si="72"/>
        <v>0</v>
      </c>
      <c r="R107" s="545">
        <f t="shared" si="73"/>
        <v>0</v>
      </c>
      <c r="S107" s="545">
        <f t="shared" si="74"/>
        <v>0</v>
      </c>
      <c r="T107" s="545">
        <f t="shared" si="75"/>
        <v>0</v>
      </c>
      <c r="U107" s="545">
        <f t="shared" si="76"/>
        <v>0</v>
      </c>
      <c r="V107" s="545">
        <f t="shared" si="77"/>
        <v>0</v>
      </c>
      <c r="W107" s="565"/>
      <c r="X107" s="565"/>
      <c r="Y107" s="565"/>
      <c r="Z107" s="565"/>
      <c r="AA107" s="565"/>
      <c r="AB107" s="566"/>
      <c r="AC107" s="567"/>
      <c r="AD107" s="565"/>
      <c r="AE107" s="565"/>
      <c r="AF107" s="565"/>
      <c r="AG107" s="565"/>
      <c r="AH107" s="565"/>
      <c r="AI107" s="545">
        <v>0</v>
      </c>
      <c r="AJ107" s="546"/>
      <c r="AK107" s="546"/>
      <c r="AL107" s="546"/>
      <c r="AM107" s="546"/>
      <c r="AN107" s="565"/>
      <c r="AO107" s="565"/>
      <c r="AP107" s="565"/>
      <c r="AQ107" s="565"/>
      <c r="AR107" s="565"/>
      <c r="AS107" s="565"/>
      <c r="AT107" s="568"/>
      <c r="AU107" s="565"/>
      <c r="AY107" s="339">
        <f t="shared" si="57"/>
        <v>0</v>
      </c>
      <c r="AZ107" s="340" t="str">
        <f t="shared" si="58"/>
        <v>-</v>
      </c>
    </row>
    <row r="108" spans="2:52" s="1" customFormat="1" ht="14.4" x14ac:dyDescent="0.3">
      <c r="B108" s="288" t="s">
        <v>278</v>
      </c>
      <c r="C108" s="564" t="s">
        <v>279</v>
      </c>
      <c r="D108" s="396">
        <f>'Forma 2'!$F$103</f>
        <v>0</v>
      </c>
      <c r="E108" s="544">
        <f t="shared" si="60"/>
        <v>0</v>
      </c>
      <c r="F108" s="545">
        <f t="shared" si="61"/>
        <v>0</v>
      </c>
      <c r="G108" s="545">
        <f t="shared" si="62"/>
        <v>0</v>
      </c>
      <c r="H108" s="545">
        <f t="shared" si="63"/>
        <v>0</v>
      </c>
      <c r="I108" s="545">
        <f t="shared" si="64"/>
        <v>0</v>
      </c>
      <c r="J108" s="545">
        <f t="shared" si="65"/>
        <v>0</v>
      </c>
      <c r="K108" s="545">
        <f t="shared" si="66"/>
        <v>0</v>
      </c>
      <c r="L108" s="545">
        <f t="shared" si="67"/>
        <v>0</v>
      </c>
      <c r="M108" s="545">
        <f t="shared" si="68"/>
        <v>0</v>
      </c>
      <c r="N108" s="545">
        <f t="shared" si="69"/>
        <v>0</v>
      </c>
      <c r="O108" s="545">
        <f t="shared" si="70"/>
        <v>0</v>
      </c>
      <c r="P108" s="545">
        <f t="shared" si="71"/>
        <v>0</v>
      </c>
      <c r="Q108" s="545">
        <f t="shared" si="72"/>
        <v>0</v>
      </c>
      <c r="R108" s="545">
        <f t="shared" si="73"/>
        <v>0</v>
      </c>
      <c r="S108" s="545">
        <f t="shared" si="74"/>
        <v>0</v>
      </c>
      <c r="T108" s="545">
        <f t="shared" si="75"/>
        <v>0</v>
      </c>
      <c r="U108" s="545">
        <f t="shared" si="76"/>
        <v>0</v>
      </c>
      <c r="V108" s="545">
        <f t="shared" si="77"/>
        <v>0</v>
      </c>
      <c r="W108" s="546"/>
      <c r="X108" s="546"/>
      <c r="Y108" s="546"/>
      <c r="Z108" s="546"/>
      <c r="AA108" s="546"/>
      <c r="AB108" s="547"/>
      <c r="AC108" s="548"/>
      <c r="AD108" s="546"/>
      <c r="AE108" s="546"/>
      <c r="AF108" s="546"/>
      <c r="AG108" s="546"/>
      <c r="AH108" s="546"/>
      <c r="AI108" s="545">
        <v>0</v>
      </c>
      <c r="AJ108" s="546"/>
      <c r="AK108" s="546"/>
      <c r="AL108" s="546"/>
      <c r="AM108" s="546"/>
      <c r="AN108" s="546"/>
      <c r="AO108" s="546"/>
      <c r="AP108" s="546"/>
      <c r="AQ108" s="546"/>
      <c r="AR108" s="546"/>
      <c r="AS108" s="546"/>
      <c r="AT108" s="549"/>
      <c r="AU108" s="546"/>
      <c r="AY108" s="339">
        <f t="shared" si="57"/>
        <v>0</v>
      </c>
      <c r="AZ108" s="340" t="str">
        <f t="shared" si="58"/>
        <v>-</v>
      </c>
    </row>
    <row r="109" spans="2:52" s="1" customFormat="1" ht="26.4" x14ac:dyDescent="0.3">
      <c r="B109" s="288" t="s">
        <v>280</v>
      </c>
      <c r="C109" s="564" t="s">
        <v>281</v>
      </c>
      <c r="D109" s="396">
        <f>'Forma 2'!$F$104</f>
        <v>0</v>
      </c>
      <c r="E109" s="544">
        <f t="shared" si="60"/>
        <v>0</v>
      </c>
      <c r="F109" s="545">
        <f t="shared" si="61"/>
        <v>0</v>
      </c>
      <c r="G109" s="545">
        <f t="shared" si="62"/>
        <v>0</v>
      </c>
      <c r="H109" s="545">
        <f t="shared" si="63"/>
        <v>0</v>
      </c>
      <c r="I109" s="545">
        <f t="shared" si="64"/>
        <v>0</v>
      </c>
      <c r="J109" s="545">
        <f t="shared" si="65"/>
        <v>0</v>
      </c>
      <c r="K109" s="545">
        <f t="shared" si="66"/>
        <v>0</v>
      </c>
      <c r="L109" s="545">
        <f t="shared" si="67"/>
        <v>0</v>
      </c>
      <c r="M109" s="545">
        <f t="shared" si="68"/>
        <v>0</v>
      </c>
      <c r="N109" s="545">
        <f t="shared" si="69"/>
        <v>0</v>
      </c>
      <c r="O109" s="545">
        <f t="shared" si="70"/>
        <v>0</v>
      </c>
      <c r="P109" s="545">
        <f t="shared" si="71"/>
        <v>0</v>
      </c>
      <c r="Q109" s="545">
        <f t="shared" si="72"/>
        <v>0</v>
      </c>
      <c r="R109" s="545">
        <f t="shared" si="73"/>
        <v>0</v>
      </c>
      <c r="S109" s="545">
        <f t="shared" si="74"/>
        <v>0</v>
      </c>
      <c r="T109" s="545">
        <f t="shared" si="75"/>
        <v>0</v>
      </c>
      <c r="U109" s="545">
        <f t="shared" si="76"/>
        <v>0</v>
      </c>
      <c r="V109" s="545">
        <f t="shared" si="77"/>
        <v>0</v>
      </c>
      <c r="W109" s="546"/>
      <c r="X109" s="546"/>
      <c r="Y109" s="546"/>
      <c r="Z109" s="546"/>
      <c r="AA109" s="546"/>
      <c r="AB109" s="547"/>
      <c r="AC109" s="548"/>
      <c r="AD109" s="546"/>
      <c r="AE109" s="546"/>
      <c r="AF109" s="546"/>
      <c r="AG109" s="546"/>
      <c r="AH109" s="546"/>
      <c r="AI109" s="545">
        <v>0</v>
      </c>
      <c r="AJ109" s="546"/>
      <c r="AK109" s="546"/>
      <c r="AL109" s="546"/>
      <c r="AM109" s="546"/>
      <c r="AN109" s="546"/>
      <c r="AO109" s="546"/>
      <c r="AP109" s="546"/>
      <c r="AQ109" s="546"/>
      <c r="AR109" s="546"/>
      <c r="AS109" s="546"/>
      <c r="AT109" s="549"/>
      <c r="AU109" s="546"/>
      <c r="AY109" s="339">
        <f t="shared" si="57"/>
        <v>0</v>
      </c>
      <c r="AZ109" s="340" t="str">
        <f t="shared" si="58"/>
        <v>-</v>
      </c>
    </row>
    <row r="110" spans="2:52" s="1" customFormat="1" ht="14.4" x14ac:dyDescent="0.3">
      <c r="B110" s="288" t="s">
        <v>282</v>
      </c>
      <c r="C110" s="564" t="s">
        <v>283</v>
      </c>
      <c r="D110" s="396">
        <f>'Forma 2'!$F$105</f>
        <v>0</v>
      </c>
      <c r="E110" s="544">
        <f t="shared" si="60"/>
        <v>0</v>
      </c>
      <c r="F110" s="545">
        <f t="shared" si="61"/>
        <v>0</v>
      </c>
      <c r="G110" s="545">
        <f t="shared" si="62"/>
        <v>0</v>
      </c>
      <c r="H110" s="545">
        <f t="shared" si="63"/>
        <v>0</v>
      </c>
      <c r="I110" s="545">
        <f t="shared" si="64"/>
        <v>0</v>
      </c>
      <c r="J110" s="545">
        <f t="shared" si="65"/>
        <v>0</v>
      </c>
      <c r="K110" s="545">
        <f t="shared" si="66"/>
        <v>0</v>
      </c>
      <c r="L110" s="545">
        <f t="shared" si="67"/>
        <v>0</v>
      </c>
      <c r="M110" s="545">
        <f t="shared" si="68"/>
        <v>0</v>
      </c>
      <c r="N110" s="545">
        <f t="shared" si="69"/>
        <v>0</v>
      </c>
      <c r="O110" s="545">
        <f t="shared" si="70"/>
        <v>0</v>
      </c>
      <c r="P110" s="545">
        <f t="shared" si="71"/>
        <v>0</v>
      </c>
      <c r="Q110" s="545">
        <f t="shared" si="72"/>
        <v>0</v>
      </c>
      <c r="R110" s="545">
        <f t="shared" si="73"/>
        <v>0</v>
      </c>
      <c r="S110" s="545">
        <f t="shared" si="74"/>
        <v>0</v>
      </c>
      <c r="T110" s="545">
        <f t="shared" si="75"/>
        <v>0</v>
      </c>
      <c r="U110" s="545">
        <f t="shared" si="76"/>
        <v>0</v>
      </c>
      <c r="V110" s="545">
        <f t="shared" si="77"/>
        <v>0</v>
      </c>
      <c r="W110" s="546"/>
      <c r="X110" s="546"/>
      <c r="Y110" s="546"/>
      <c r="Z110" s="546"/>
      <c r="AA110" s="546"/>
      <c r="AB110" s="547"/>
      <c r="AC110" s="548"/>
      <c r="AD110" s="546"/>
      <c r="AE110" s="546"/>
      <c r="AF110" s="546"/>
      <c r="AG110" s="546"/>
      <c r="AH110" s="546"/>
      <c r="AI110" s="545">
        <v>0</v>
      </c>
      <c r="AJ110" s="546"/>
      <c r="AK110" s="546"/>
      <c r="AL110" s="546"/>
      <c r="AM110" s="546"/>
      <c r="AN110" s="546"/>
      <c r="AO110" s="546"/>
      <c r="AP110" s="546"/>
      <c r="AQ110" s="546"/>
      <c r="AR110" s="546"/>
      <c r="AS110" s="546"/>
      <c r="AT110" s="549"/>
      <c r="AU110" s="546"/>
      <c r="AY110" s="339">
        <f t="shared" si="57"/>
        <v>0</v>
      </c>
      <c r="AZ110" s="340" t="str">
        <f t="shared" si="58"/>
        <v>-</v>
      </c>
    </row>
    <row r="111" spans="2:52" s="1" customFormat="1" ht="14.4" x14ac:dyDescent="0.3">
      <c r="B111" s="288" t="s">
        <v>284</v>
      </c>
      <c r="C111" s="564" t="s">
        <v>285</v>
      </c>
      <c r="D111" s="396">
        <f>'Forma 2'!$F$106</f>
        <v>0</v>
      </c>
      <c r="E111" s="544">
        <f t="shared" si="60"/>
        <v>0</v>
      </c>
      <c r="F111" s="545">
        <f t="shared" si="61"/>
        <v>0</v>
      </c>
      <c r="G111" s="545">
        <f t="shared" si="62"/>
        <v>0</v>
      </c>
      <c r="H111" s="545">
        <f t="shared" si="63"/>
        <v>0</v>
      </c>
      <c r="I111" s="545">
        <f t="shared" si="64"/>
        <v>0</v>
      </c>
      <c r="J111" s="545">
        <f t="shared" si="65"/>
        <v>0</v>
      </c>
      <c r="K111" s="545">
        <f t="shared" si="66"/>
        <v>0</v>
      </c>
      <c r="L111" s="545">
        <f t="shared" si="67"/>
        <v>0</v>
      </c>
      <c r="M111" s="545">
        <f t="shared" si="68"/>
        <v>0</v>
      </c>
      <c r="N111" s="545">
        <f t="shared" si="69"/>
        <v>0</v>
      </c>
      <c r="O111" s="545">
        <f t="shared" si="70"/>
        <v>0</v>
      </c>
      <c r="P111" s="545">
        <f t="shared" si="71"/>
        <v>0</v>
      </c>
      <c r="Q111" s="545">
        <f t="shared" si="72"/>
        <v>0</v>
      </c>
      <c r="R111" s="545">
        <f t="shared" si="73"/>
        <v>0</v>
      </c>
      <c r="S111" s="545">
        <f t="shared" si="74"/>
        <v>0</v>
      </c>
      <c r="T111" s="545">
        <f t="shared" si="75"/>
        <v>0</v>
      </c>
      <c r="U111" s="545">
        <f t="shared" si="76"/>
        <v>0</v>
      </c>
      <c r="V111" s="545">
        <f t="shared" si="77"/>
        <v>0</v>
      </c>
      <c r="W111" s="546"/>
      <c r="X111" s="546"/>
      <c r="Y111" s="546"/>
      <c r="Z111" s="546"/>
      <c r="AA111" s="546"/>
      <c r="AB111" s="547"/>
      <c r="AC111" s="548"/>
      <c r="AD111" s="546"/>
      <c r="AE111" s="546"/>
      <c r="AF111" s="546"/>
      <c r="AG111" s="546"/>
      <c r="AH111" s="546"/>
      <c r="AI111" s="545">
        <v>0</v>
      </c>
      <c r="AJ111" s="546"/>
      <c r="AK111" s="546"/>
      <c r="AL111" s="546"/>
      <c r="AM111" s="546"/>
      <c r="AN111" s="546"/>
      <c r="AO111" s="546"/>
      <c r="AP111" s="546"/>
      <c r="AQ111" s="546"/>
      <c r="AR111" s="546"/>
      <c r="AS111" s="546"/>
      <c r="AT111" s="549"/>
      <c r="AU111" s="546"/>
      <c r="AY111" s="339">
        <f t="shared" si="57"/>
        <v>0</v>
      </c>
      <c r="AZ111" s="340" t="str">
        <f t="shared" si="58"/>
        <v>-</v>
      </c>
    </row>
    <row r="112" spans="2:52" s="1" customFormat="1" ht="14.4" x14ac:dyDescent="0.3">
      <c r="B112" s="288" t="s">
        <v>286</v>
      </c>
      <c r="C112" s="564" t="s">
        <v>287</v>
      </c>
      <c r="D112" s="396">
        <f>'Forma 2'!$F$107</f>
        <v>0</v>
      </c>
      <c r="E112" s="544">
        <f t="shared" si="60"/>
        <v>0</v>
      </c>
      <c r="F112" s="545">
        <f t="shared" si="61"/>
        <v>0</v>
      </c>
      <c r="G112" s="545">
        <f t="shared" si="62"/>
        <v>0</v>
      </c>
      <c r="H112" s="545">
        <f t="shared" si="63"/>
        <v>0</v>
      </c>
      <c r="I112" s="545">
        <f t="shared" si="64"/>
        <v>0</v>
      </c>
      <c r="J112" s="545">
        <f t="shared" si="65"/>
        <v>0</v>
      </c>
      <c r="K112" s="545">
        <f t="shared" si="66"/>
        <v>0</v>
      </c>
      <c r="L112" s="545">
        <f t="shared" si="67"/>
        <v>0</v>
      </c>
      <c r="M112" s="545">
        <f t="shared" si="68"/>
        <v>0</v>
      </c>
      <c r="N112" s="545">
        <f t="shared" si="69"/>
        <v>0</v>
      </c>
      <c r="O112" s="545">
        <f t="shared" si="70"/>
        <v>0</v>
      </c>
      <c r="P112" s="545">
        <f t="shared" si="71"/>
        <v>0</v>
      </c>
      <c r="Q112" s="545">
        <f t="shared" si="72"/>
        <v>0</v>
      </c>
      <c r="R112" s="545">
        <f t="shared" si="73"/>
        <v>0</v>
      </c>
      <c r="S112" s="545">
        <f t="shared" si="74"/>
        <v>0</v>
      </c>
      <c r="T112" s="545">
        <f t="shared" si="75"/>
        <v>0</v>
      </c>
      <c r="U112" s="545">
        <f t="shared" si="76"/>
        <v>0</v>
      </c>
      <c r="V112" s="545">
        <f t="shared" si="77"/>
        <v>0</v>
      </c>
      <c r="W112" s="565"/>
      <c r="X112" s="565"/>
      <c r="Y112" s="565"/>
      <c r="Z112" s="565"/>
      <c r="AA112" s="565"/>
      <c r="AB112" s="566"/>
      <c r="AC112" s="567"/>
      <c r="AD112" s="565"/>
      <c r="AE112" s="565"/>
      <c r="AF112" s="565"/>
      <c r="AG112" s="565"/>
      <c r="AH112" s="565"/>
      <c r="AI112" s="545">
        <v>0</v>
      </c>
      <c r="AJ112" s="546"/>
      <c r="AK112" s="546"/>
      <c r="AL112" s="546"/>
      <c r="AM112" s="546"/>
      <c r="AN112" s="565"/>
      <c r="AO112" s="565"/>
      <c r="AP112" s="565"/>
      <c r="AQ112" s="565"/>
      <c r="AR112" s="565"/>
      <c r="AS112" s="565"/>
      <c r="AT112" s="568"/>
      <c r="AU112" s="565"/>
      <c r="AY112" s="339">
        <f t="shared" si="57"/>
        <v>0</v>
      </c>
      <c r="AZ112" s="340" t="str">
        <f t="shared" si="58"/>
        <v>-</v>
      </c>
    </row>
    <row r="113" spans="2:52" s="1" customFormat="1" ht="14.4" x14ac:dyDescent="0.3">
      <c r="B113" s="575" t="s">
        <v>288</v>
      </c>
      <c r="C113" s="564" t="s">
        <v>289</v>
      </c>
      <c r="D113" s="396">
        <f>'Forma 2'!$F$108</f>
        <v>0</v>
      </c>
      <c r="E113" s="544">
        <f t="shared" si="60"/>
        <v>0</v>
      </c>
      <c r="F113" s="545">
        <f t="shared" si="61"/>
        <v>0</v>
      </c>
      <c r="G113" s="545">
        <f t="shared" si="62"/>
        <v>0</v>
      </c>
      <c r="H113" s="545">
        <f t="shared" si="63"/>
        <v>0</v>
      </c>
      <c r="I113" s="545">
        <f t="shared" si="64"/>
        <v>0</v>
      </c>
      <c r="J113" s="545">
        <f t="shared" si="65"/>
        <v>0</v>
      </c>
      <c r="K113" s="545">
        <f t="shared" si="66"/>
        <v>0</v>
      </c>
      <c r="L113" s="545">
        <f t="shared" si="67"/>
        <v>0</v>
      </c>
      <c r="M113" s="545">
        <f t="shared" si="68"/>
        <v>0</v>
      </c>
      <c r="N113" s="545">
        <f t="shared" si="69"/>
        <v>0</v>
      </c>
      <c r="O113" s="545">
        <f t="shared" si="70"/>
        <v>0</v>
      </c>
      <c r="P113" s="545">
        <f t="shared" si="71"/>
        <v>0</v>
      </c>
      <c r="Q113" s="545">
        <f t="shared" si="72"/>
        <v>0</v>
      </c>
      <c r="R113" s="545">
        <f t="shared" si="73"/>
        <v>0</v>
      </c>
      <c r="S113" s="545">
        <f t="shared" si="74"/>
        <v>0</v>
      </c>
      <c r="T113" s="545">
        <f t="shared" si="75"/>
        <v>0</v>
      </c>
      <c r="U113" s="545">
        <f t="shared" si="76"/>
        <v>0</v>
      </c>
      <c r="V113" s="545">
        <f t="shared" si="77"/>
        <v>0</v>
      </c>
      <c r="W113" s="565"/>
      <c r="X113" s="565"/>
      <c r="Y113" s="565"/>
      <c r="Z113" s="565"/>
      <c r="AA113" s="565"/>
      <c r="AB113" s="566"/>
      <c r="AC113" s="567"/>
      <c r="AD113" s="565"/>
      <c r="AE113" s="565"/>
      <c r="AF113" s="565"/>
      <c r="AG113" s="565"/>
      <c r="AH113" s="565"/>
      <c r="AI113" s="545">
        <v>0</v>
      </c>
      <c r="AJ113" s="546"/>
      <c r="AK113" s="546"/>
      <c r="AL113" s="546"/>
      <c r="AM113" s="546"/>
      <c r="AN113" s="565"/>
      <c r="AO113" s="565"/>
      <c r="AP113" s="565"/>
      <c r="AQ113" s="565"/>
      <c r="AR113" s="565"/>
      <c r="AS113" s="565"/>
      <c r="AT113" s="568"/>
      <c r="AU113" s="565"/>
      <c r="AY113" s="339">
        <f t="shared" si="57"/>
        <v>0</v>
      </c>
      <c r="AZ113" s="340" t="str">
        <f t="shared" si="58"/>
        <v>-</v>
      </c>
    </row>
    <row r="114" spans="2:52" s="1" customFormat="1" ht="14.4" x14ac:dyDescent="0.3">
      <c r="B114" s="575" t="s">
        <v>290</v>
      </c>
      <c r="C114" s="564" t="s">
        <v>142</v>
      </c>
      <c r="D114" s="396">
        <f>'Forma 2'!$F$109</f>
        <v>0</v>
      </c>
      <c r="E114" s="544">
        <f t="shared" si="60"/>
        <v>0</v>
      </c>
      <c r="F114" s="545">
        <f t="shared" si="61"/>
        <v>0</v>
      </c>
      <c r="G114" s="545">
        <f t="shared" si="62"/>
        <v>0</v>
      </c>
      <c r="H114" s="545">
        <f t="shared" si="63"/>
        <v>0</v>
      </c>
      <c r="I114" s="545">
        <f t="shared" si="64"/>
        <v>0</v>
      </c>
      <c r="J114" s="545">
        <f t="shared" si="65"/>
        <v>0</v>
      </c>
      <c r="K114" s="545">
        <f t="shared" si="66"/>
        <v>0</v>
      </c>
      <c r="L114" s="545">
        <f t="shared" si="67"/>
        <v>0</v>
      </c>
      <c r="M114" s="545">
        <f t="shared" si="68"/>
        <v>0</v>
      </c>
      <c r="N114" s="545">
        <f t="shared" si="69"/>
        <v>0</v>
      </c>
      <c r="O114" s="545">
        <f t="shared" si="70"/>
        <v>0</v>
      </c>
      <c r="P114" s="545">
        <f t="shared" si="71"/>
        <v>0</v>
      </c>
      <c r="Q114" s="545">
        <f t="shared" si="72"/>
        <v>0</v>
      </c>
      <c r="R114" s="545">
        <f t="shared" si="73"/>
        <v>0</v>
      </c>
      <c r="S114" s="545">
        <f t="shared" si="74"/>
        <v>0</v>
      </c>
      <c r="T114" s="545">
        <f t="shared" si="75"/>
        <v>0</v>
      </c>
      <c r="U114" s="545">
        <f t="shared" si="76"/>
        <v>0</v>
      </c>
      <c r="V114" s="545">
        <f t="shared" si="77"/>
        <v>0</v>
      </c>
      <c r="W114" s="546"/>
      <c r="X114" s="546"/>
      <c r="Y114" s="546"/>
      <c r="Z114" s="546"/>
      <c r="AA114" s="546"/>
      <c r="AB114" s="547"/>
      <c r="AC114" s="548"/>
      <c r="AD114" s="546"/>
      <c r="AE114" s="546"/>
      <c r="AF114" s="546"/>
      <c r="AG114" s="546"/>
      <c r="AH114" s="546"/>
      <c r="AI114" s="545">
        <v>0</v>
      </c>
      <c r="AJ114" s="546"/>
      <c r="AK114" s="546"/>
      <c r="AL114" s="546"/>
      <c r="AM114" s="546"/>
      <c r="AN114" s="546"/>
      <c r="AO114" s="546"/>
      <c r="AP114" s="546"/>
      <c r="AQ114" s="546"/>
      <c r="AR114" s="546"/>
      <c r="AS114" s="546"/>
      <c r="AT114" s="549"/>
      <c r="AU114" s="546"/>
      <c r="AY114" s="339">
        <f t="shared" ref="AY114:AY145" si="78">D114-SUM(E114:AB114)</f>
        <v>0</v>
      </c>
      <c r="AZ114" s="340" t="str">
        <f t="shared" ref="AZ114:AZ145" si="79">IF(AY114&gt;0.5,"Prašome paskirstyti likusias sąnaudas",IF(AY114&lt;-0.5,"Paskirstėte daugiau sąnaudų negu yra priskirta šiam pogrupiui","-"))</f>
        <v>-</v>
      </c>
    </row>
    <row r="115" spans="2:52" s="1" customFormat="1" ht="14.4" x14ac:dyDescent="0.3">
      <c r="B115" s="575" t="s">
        <v>291</v>
      </c>
      <c r="C115" s="564" t="s">
        <v>142</v>
      </c>
      <c r="D115" s="396">
        <f>'Forma 2'!$F$110</f>
        <v>0</v>
      </c>
      <c r="E115" s="544">
        <f t="shared" si="60"/>
        <v>0</v>
      </c>
      <c r="F115" s="545">
        <f t="shared" si="61"/>
        <v>0</v>
      </c>
      <c r="G115" s="545">
        <f t="shared" si="62"/>
        <v>0</v>
      </c>
      <c r="H115" s="545">
        <f t="shared" si="63"/>
        <v>0</v>
      </c>
      <c r="I115" s="545">
        <f t="shared" si="64"/>
        <v>0</v>
      </c>
      <c r="J115" s="545">
        <f t="shared" si="65"/>
        <v>0</v>
      </c>
      <c r="K115" s="545">
        <f t="shared" si="66"/>
        <v>0</v>
      </c>
      <c r="L115" s="545">
        <f t="shared" si="67"/>
        <v>0</v>
      </c>
      <c r="M115" s="545">
        <f t="shared" si="68"/>
        <v>0</v>
      </c>
      <c r="N115" s="545">
        <f t="shared" si="69"/>
        <v>0</v>
      </c>
      <c r="O115" s="545">
        <f t="shared" si="70"/>
        <v>0</v>
      </c>
      <c r="P115" s="545">
        <f t="shared" si="71"/>
        <v>0</v>
      </c>
      <c r="Q115" s="545">
        <f t="shared" si="72"/>
        <v>0</v>
      </c>
      <c r="R115" s="545">
        <f t="shared" si="73"/>
        <v>0</v>
      </c>
      <c r="S115" s="545">
        <f t="shared" si="74"/>
        <v>0</v>
      </c>
      <c r="T115" s="545">
        <f t="shared" si="75"/>
        <v>0</v>
      </c>
      <c r="U115" s="545">
        <f t="shared" si="76"/>
        <v>0</v>
      </c>
      <c r="V115" s="545">
        <f t="shared" si="77"/>
        <v>0</v>
      </c>
      <c r="W115" s="546"/>
      <c r="X115" s="546"/>
      <c r="Y115" s="546"/>
      <c r="Z115" s="546"/>
      <c r="AA115" s="546"/>
      <c r="AB115" s="547"/>
      <c r="AC115" s="548"/>
      <c r="AD115" s="546"/>
      <c r="AE115" s="546"/>
      <c r="AF115" s="546"/>
      <c r="AG115" s="546"/>
      <c r="AH115" s="546"/>
      <c r="AI115" s="545">
        <v>0</v>
      </c>
      <c r="AJ115" s="546"/>
      <c r="AK115" s="546"/>
      <c r="AL115" s="546"/>
      <c r="AM115" s="546"/>
      <c r="AN115" s="546"/>
      <c r="AO115" s="546"/>
      <c r="AP115" s="546"/>
      <c r="AQ115" s="546"/>
      <c r="AR115" s="546"/>
      <c r="AS115" s="546"/>
      <c r="AT115" s="549"/>
      <c r="AU115" s="546"/>
      <c r="AY115" s="339">
        <f t="shared" si="78"/>
        <v>0</v>
      </c>
      <c r="AZ115" s="340" t="str">
        <f t="shared" si="79"/>
        <v>-</v>
      </c>
    </row>
    <row r="116" spans="2:52" s="1" customFormat="1" ht="14.4" x14ac:dyDescent="0.3">
      <c r="B116" s="575" t="s">
        <v>292</v>
      </c>
      <c r="C116" s="564" t="s">
        <v>142</v>
      </c>
      <c r="D116" s="396">
        <f>'Forma 2'!$F$111</f>
        <v>0</v>
      </c>
      <c r="E116" s="544">
        <f t="shared" si="60"/>
        <v>0</v>
      </c>
      <c r="F116" s="545">
        <f t="shared" si="61"/>
        <v>0</v>
      </c>
      <c r="G116" s="545">
        <f t="shared" si="62"/>
        <v>0</v>
      </c>
      <c r="H116" s="545">
        <f t="shared" si="63"/>
        <v>0</v>
      </c>
      <c r="I116" s="545">
        <f t="shared" si="64"/>
        <v>0</v>
      </c>
      <c r="J116" s="545">
        <f t="shared" si="65"/>
        <v>0</v>
      </c>
      <c r="K116" s="545">
        <f t="shared" si="66"/>
        <v>0</v>
      </c>
      <c r="L116" s="545">
        <f t="shared" si="67"/>
        <v>0</v>
      </c>
      <c r="M116" s="545">
        <f t="shared" si="68"/>
        <v>0</v>
      </c>
      <c r="N116" s="545">
        <f t="shared" si="69"/>
        <v>0</v>
      </c>
      <c r="O116" s="545">
        <f t="shared" si="70"/>
        <v>0</v>
      </c>
      <c r="P116" s="545">
        <f t="shared" si="71"/>
        <v>0</v>
      </c>
      <c r="Q116" s="545">
        <f t="shared" si="72"/>
        <v>0</v>
      </c>
      <c r="R116" s="545">
        <f t="shared" si="73"/>
        <v>0</v>
      </c>
      <c r="S116" s="545">
        <f t="shared" si="74"/>
        <v>0</v>
      </c>
      <c r="T116" s="545">
        <f t="shared" si="75"/>
        <v>0</v>
      </c>
      <c r="U116" s="545">
        <f t="shared" si="76"/>
        <v>0</v>
      </c>
      <c r="V116" s="545">
        <f t="shared" si="77"/>
        <v>0</v>
      </c>
      <c r="W116" s="546"/>
      <c r="X116" s="546"/>
      <c r="Y116" s="546"/>
      <c r="Z116" s="546"/>
      <c r="AA116" s="546"/>
      <c r="AB116" s="547"/>
      <c r="AC116" s="548"/>
      <c r="AD116" s="546"/>
      <c r="AE116" s="546"/>
      <c r="AF116" s="546"/>
      <c r="AG116" s="546"/>
      <c r="AH116" s="546"/>
      <c r="AI116" s="545">
        <v>0</v>
      </c>
      <c r="AJ116" s="546"/>
      <c r="AK116" s="546"/>
      <c r="AL116" s="546"/>
      <c r="AM116" s="546"/>
      <c r="AN116" s="546"/>
      <c r="AO116" s="546"/>
      <c r="AP116" s="546"/>
      <c r="AQ116" s="546"/>
      <c r="AR116" s="546"/>
      <c r="AS116" s="546"/>
      <c r="AT116" s="549"/>
      <c r="AU116" s="546"/>
      <c r="AY116" s="339">
        <f t="shared" si="78"/>
        <v>0</v>
      </c>
      <c r="AZ116" s="340" t="str">
        <f t="shared" si="79"/>
        <v>-</v>
      </c>
    </row>
    <row r="117" spans="2:52" s="1" customFormat="1" ht="14.4" x14ac:dyDescent="0.3">
      <c r="B117" s="575" t="s">
        <v>293</v>
      </c>
      <c r="C117" s="564" t="s">
        <v>142</v>
      </c>
      <c r="D117" s="396">
        <f>'Forma 2'!$F$112</f>
        <v>0</v>
      </c>
      <c r="E117" s="544">
        <f t="shared" si="60"/>
        <v>0</v>
      </c>
      <c r="F117" s="545">
        <f t="shared" si="61"/>
        <v>0</v>
      </c>
      <c r="G117" s="545">
        <f t="shared" si="62"/>
        <v>0</v>
      </c>
      <c r="H117" s="545">
        <f t="shared" si="63"/>
        <v>0</v>
      </c>
      <c r="I117" s="545">
        <f t="shared" si="64"/>
        <v>0</v>
      </c>
      <c r="J117" s="545">
        <f t="shared" si="65"/>
        <v>0</v>
      </c>
      <c r="K117" s="545">
        <f t="shared" si="66"/>
        <v>0</v>
      </c>
      <c r="L117" s="545">
        <f t="shared" si="67"/>
        <v>0</v>
      </c>
      <c r="M117" s="545">
        <f t="shared" si="68"/>
        <v>0</v>
      </c>
      <c r="N117" s="545">
        <f t="shared" si="69"/>
        <v>0</v>
      </c>
      <c r="O117" s="545">
        <f t="shared" si="70"/>
        <v>0</v>
      </c>
      <c r="P117" s="545">
        <f t="shared" si="71"/>
        <v>0</v>
      </c>
      <c r="Q117" s="545">
        <f t="shared" si="72"/>
        <v>0</v>
      </c>
      <c r="R117" s="545">
        <f t="shared" si="73"/>
        <v>0</v>
      </c>
      <c r="S117" s="545">
        <f t="shared" si="74"/>
        <v>0</v>
      </c>
      <c r="T117" s="545">
        <f t="shared" si="75"/>
        <v>0</v>
      </c>
      <c r="U117" s="545">
        <f t="shared" si="76"/>
        <v>0</v>
      </c>
      <c r="V117" s="545">
        <f t="shared" si="77"/>
        <v>0</v>
      </c>
      <c r="W117" s="546"/>
      <c r="X117" s="546"/>
      <c r="Y117" s="546"/>
      <c r="Z117" s="546"/>
      <c r="AA117" s="546"/>
      <c r="AB117" s="547"/>
      <c r="AC117" s="548"/>
      <c r="AD117" s="546"/>
      <c r="AE117" s="546"/>
      <c r="AF117" s="546"/>
      <c r="AG117" s="546"/>
      <c r="AH117" s="546"/>
      <c r="AI117" s="545">
        <v>0</v>
      </c>
      <c r="AJ117" s="546"/>
      <c r="AK117" s="546"/>
      <c r="AL117" s="546"/>
      <c r="AM117" s="546"/>
      <c r="AN117" s="546"/>
      <c r="AO117" s="546"/>
      <c r="AP117" s="546"/>
      <c r="AQ117" s="546"/>
      <c r="AR117" s="546"/>
      <c r="AS117" s="546"/>
      <c r="AT117" s="549"/>
      <c r="AU117" s="546"/>
      <c r="AY117" s="339">
        <f t="shared" si="78"/>
        <v>0</v>
      </c>
      <c r="AZ117" s="340" t="str">
        <f t="shared" si="79"/>
        <v>-</v>
      </c>
    </row>
    <row r="118" spans="2:52" s="1" customFormat="1" ht="14.4" x14ac:dyDescent="0.3">
      <c r="B118" s="575" t="s">
        <v>294</v>
      </c>
      <c r="C118" s="564" t="s">
        <v>142</v>
      </c>
      <c r="D118" s="396">
        <f>'Forma 2'!$F$113</f>
        <v>0</v>
      </c>
      <c r="E118" s="544">
        <f t="shared" si="60"/>
        <v>0</v>
      </c>
      <c r="F118" s="545">
        <f t="shared" si="61"/>
        <v>0</v>
      </c>
      <c r="G118" s="545">
        <f t="shared" si="62"/>
        <v>0</v>
      </c>
      <c r="H118" s="545">
        <f t="shared" si="63"/>
        <v>0</v>
      </c>
      <c r="I118" s="545">
        <f t="shared" si="64"/>
        <v>0</v>
      </c>
      <c r="J118" s="545">
        <f t="shared" si="65"/>
        <v>0</v>
      </c>
      <c r="K118" s="545">
        <f t="shared" si="66"/>
        <v>0</v>
      </c>
      <c r="L118" s="545">
        <f t="shared" si="67"/>
        <v>0</v>
      </c>
      <c r="M118" s="545">
        <f t="shared" si="68"/>
        <v>0</v>
      </c>
      <c r="N118" s="545">
        <f t="shared" si="69"/>
        <v>0</v>
      </c>
      <c r="O118" s="545">
        <f t="shared" si="70"/>
        <v>0</v>
      </c>
      <c r="P118" s="545">
        <f t="shared" si="71"/>
        <v>0</v>
      </c>
      <c r="Q118" s="545">
        <f t="shared" si="72"/>
        <v>0</v>
      </c>
      <c r="R118" s="545">
        <f t="shared" si="73"/>
        <v>0</v>
      </c>
      <c r="S118" s="545">
        <f t="shared" si="74"/>
        <v>0</v>
      </c>
      <c r="T118" s="545">
        <f t="shared" si="75"/>
        <v>0</v>
      </c>
      <c r="U118" s="545">
        <f t="shared" si="76"/>
        <v>0</v>
      </c>
      <c r="V118" s="545">
        <f t="shared" si="77"/>
        <v>0</v>
      </c>
      <c r="W118" s="546"/>
      <c r="X118" s="546"/>
      <c r="Y118" s="546"/>
      <c r="Z118" s="546"/>
      <c r="AA118" s="546"/>
      <c r="AB118" s="547"/>
      <c r="AC118" s="548"/>
      <c r="AD118" s="546"/>
      <c r="AE118" s="546"/>
      <c r="AF118" s="546"/>
      <c r="AG118" s="546"/>
      <c r="AH118" s="546"/>
      <c r="AI118" s="545">
        <v>0</v>
      </c>
      <c r="AJ118" s="546"/>
      <c r="AK118" s="546"/>
      <c r="AL118" s="546"/>
      <c r="AM118" s="546"/>
      <c r="AN118" s="546"/>
      <c r="AO118" s="546"/>
      <c r="AP118" s="546"/>
      <c r="AQ118" s="546"/>
      <c r="AR118" s="546"/>
      <c r="AS118" s="546"/>
      <c r="AT118" s="549"/>
      <c r="AU118" s="546"/>
      <c r="AY118" s="339">
        <f t="shared" si="78"/>
        <v>0</v>
      </c>
      <c r="AZ118" s="340" t="str">
        <f t="shared" si="79"/>
        <v>-</v>
      </c>
    </row>
    <row r="119" spans="2:52" s="1" customFormat="1" ht="14.4" x14ac:dyDescent="0.3">
      <c r="B119" s="271" t="s">
        <v>295</v>
      </c>
      <c r="C119" s="563" t="s">
        <v>296</v>
      </c>
      <c r="D119" s="561">
        <f>'Forma 2'!$F$114</f>
        <v>0</v>
      </c>
      <c r="E119" s="552">
        <f t="shared" ref="E119:AU119" si="80">SUM(E120:E131)</f>
        <v>0</v>
      </c>
      <c r="F119" s="553">
        <f t="shared" si="80"/>
        <v>0</v>
      </c>
      <c r="G119" s="553">
        <f t="shared" si="80"/>
        <v>0</v>
      </c>
      <c r="H119" s="553">
        <f t="shared" si="80"/>
        <v>0</v>
      </c>
      <c r="I119" s="553">
        <f t="shared" si="80"/>
        <v>0</v>
      </c>
      <c r="J119" s="553">
        <f t="shared" si="80"/>
        <v>0</v>
      </c>
      <c r="K119" s="553">
        <f t="shared" si="80"/>
        <v>0</v>
      </c>
      <c r="L119" s="553">
        <f t="shared" si="80"/>
        <v>0</v>
      </c>
      <c r="M119" s="553">
        <f t="shared" si="80"/>
        <v>0</v>
      </c>
      <c r="N119" s="553">
        <f t="shared" si="80"/>
        <v>0</v>
      </c>
      <c r="O119" s="553">
        <f t="shared" si="80"/>
        <v>0</v>
      </c>
      <c r="P119" s="553">
        <f t="shared" si="80"/>
        <v>0</v>
      </c>
      <c r="Q119" s="553">
        <f t="shared" si="80"/>
        <v>0</v>
      </c>
      <c r="R119" s="553">
        <f t="shared" si="80"/>
        <v>0</v>
      </c>
      <c r="S119" s="553">
        <f t="shared" si="80"/>
        <v>0</v>
      </c>
      <c r="T119" s="553">
        <f t="shared" si="80"/>
        <v>0</v>
      </c>
      <c r="U119" s="553">
        <f t="shared" si="80"/>
        <v>0</v>
      </c>
      <c r="V119" s="553">
        <f t="shared" si="80"/>
        <v>0</v>
      </c>
      <c r="W119" s="553">
        <f t="shared" si="80"/>
        <v>0</v>
      </c>
      <c r="X119" s="553">
        <f t="shared" si="80"/>
        <v>0</v>
      </c>
      <c r="Y119" s="553">
        <f t="shared" si="80"/>
        <v>0</v>
      </c>
      <c r="Z119" s="553">
        <f t="shared" si="80"/>
        <v>0</v>
      </c>
      <c r="AA119" s="553">
        <f t="shared" si="80"/>
        <v>0</v>
      </c>
      <c r="AB119" s="554">
        <f t="shared" si="80"/>
        <v>0</v>
      </c>
      <c r="AC119" s="555">
        <f t="shared" si="80"/>
        <v>0</v>
      </c>
      <c r="AD119" s="553">
        <f t="shared" si="80"/>
        <v>0</v>
      </c>
      <c r="AE119" s="553">
        <f t="shared" si="80"/>
        <v>0</v>
      </c>
      <c r="AF119" s="553">
        <f t="shared" si="80"/>
        <v>0</v>
      </c>
      <c r="AG119" s="553">
        <f t="shared" si="80"/>
        <v>0</v>
      </c>
      <c r="AH119" s="553">
        <f t="shared" si="80"/>
        <v>0</v>
      </c>
      <c r="AI119" s="562">
        <f t="shared" si="80"/>
        <v>0</v>
      </c>
      <c r="AJ119" s="553">
        <f t="shared" si="80"/>
        <v>0</v>
      </c>
      <c r="AK119" s="553">
        <f t="shared" si="80"/>
        <v>0</v>
      </c>
      <c r="AL119" s="553">
        <f t="shared" si="80"/>
        <v>0</v>
      </c>
      <c r="AM119" s="553">
        <f t="shared" si="80"/>
        <v>0</v>
      </c>
      <c r="AN119" s="553">
        <f t="shared" si="80"/>
        <v>0</v>
      </c>
      <c r="AO119" s="553">
        <f t="shared" si="80"/>
        <v>0</v>
      </c>
      <c r="AP119" s="553">
        <f t="shared" si="80"/>
        <v>0</v>
      </c>
      <c r="AQ119" s="553">
        <f t="shared" si="80"/>
        <v>0</v>
      </c>
      <c r="AR119" s="553">
        <f t="shared" si="80"/>
        <v>0</v>
      </c>
      <c r="AS119" s="553">
        <f t="shared" si="80"/>
        <v>0</v>
      </c>
      <c r="AT119" s="557">
        <f t="shared" si="80"/>
        <v>0</v>
      </c>
      <c r="AU119" s="553">
        <f t="shared" si="80"/>
        <v>0</v>
      </c>
      <c r="AY119" s="339">
        <f t="shared" si="78"/>
        <v>0</v>
      </c>
      <c r="AZ119" s="340" t="str">
        <f t="shared" si="79"/>
        <v>-</v>
      </c>
    </row>
    <row r="120" spans="2:52" s="1" customFormat="1" ht="14.4" x14ac:dyDescent="0.3">
      <c r="B120" s="288" t="s">
        <v>297</v>
      </c>
      <c r="C120" s="564" t="s">
        <v>298</v>
      </c>
      <c r="D120" s="396">
        <f>'Forma 2'!$F$115</f>
        <v>0</v>
      </c>
      <c r="E120" s="544">
        <f t="shared" ref="E120:E131" si="81">SUM(AC120)</f>
        <v>0</v>
      </c>
      <c r="F120" s="545">
        <f t="shared" ref="F120:F131" si="82">SUM(AD120)</f>
        <v>0</v>
      </c>
      <c r="G120" s="545">
        <f t="shared" ref="G120:G131" si="83">SUM(AE120)</f>
        <v>0</v>
      </c>
      <c r="H120" s="545">
        <f t="shared" ref="H120:H131" si="84">SUM(AF120)</f>
        <v>0</v>
      </c>
      <c r="I120" s="545">
        <f t="shared" ref="I120:I131" si="85">SUM(AG120)</f>
        <v>0</v>
      </c>
      <c r="J120" s="545">
        <f t="shared" ref="J120:J131" si="86">SUM(AH120)</f>
        <v>0</v>
      </c>
      <c r="K120" s="545">
        <f t="shared" ref="K120:K131" si="87">SUM(AI120)</f>
        <v>0</v>
      </c>
      <c r="L120" s="545">
        <f t="shared" ref="L120:L131" si="88">SUM(AJ120)</f>
        <v>0</v>
      </c>
      <c r="M120" s="545">
        <f t="shared" ref="M120:M131" si="89">SUM(AK120)</f>
        <v>0</v>
      </c>
      <c r="N120" s="545">
        <f t="shared" ref="N120:N131" si="90">SUM(AL120)</f>
        <v>0</v>
      </c>
      <c r="O120" s="545">
        <f t="shared" ref="O120:O131" si="91">SUM(AM120)</f>
        <v>0</v>
      </c>
      <c r="P120" s="545">
        <f t="shared" ref="P120:P131" si="92">SUM(AN120)</f>
        <v>0</v>
      </c>
      <c r="Q120" s="545">
        <f t="shared" ref="Q120:Q131" si="93">SUM(AO120)</f>
        <v>0</v>
      </c>
      <c r="R120" s="545">
        <f t="shared" ref="R120:R131" si="94">SUM(AP120)</f>
        <v>0</v>
      </c>
      <c r="S120" s="545">
        <f t="shared" ref="S120:S131" si="95">SUM(AQ120)</f>
        <v>0</v>
      </c>
      <c r="T120" s="545">
        <f t="shared" ref="T120:T131" si="96">SUM(AR120)</f>
        <v>0</v>
      </c>
      <c r="U120" s="545">
        <f t="shared" ref="U120:U131" si="97">SUM(AS120)</f>
        <v>0</v>
      </c>
      <c r="V120" s="545">
        <f t="shared" ref="V120:V131" si="98">SUM(AT120)</f>
        <v>0</v>
      </c>
      <c r="W120" s="546"/>
      <c r="X120" s="546"/>
      <c r="Y120" s="546"/>
      <c r="Z120" s="546"/>
      <c r="AA120" s="546"/>
      <c r="AB120" s="547"/>
      <c r="AC120" s="548"/>
      <c r="AD120" s="546"/>
      <c r="AE120" s="546"/>
      <c r="AF120" s="546"/>
      <c r="AG120" s="546"/>
      <c r="AH120" s="546"/>
      <c r="AI120" s="545">
        <v>0</v>
      </c>
      <c r="AJ120" s="546"/>
      <c r="AK120" s="546"/>
      <c r="AL120" s="546"/>
      <c r="AM120" s="546"/>
      <c r="AN120" s="546"/>
      <c r="AO120" s="546"/>
      <c r="AP120" s="546"/>
      <c r="AQ120" s="546"/>
      <c r="AR120" s="546"/>
      <c r="AS120" s="546"/>
      <c r="AT120" s="549"/>
      <c r="AU120" s="546"/>
      <c r="AY120" s="339">
        <f t="shared" si="78"/>
        <v>0</v>
      </c>
      <c r="AZ120" s="340" t="str">
        <f t="shared" si="79"/>
        <v>-</v>
      </c>
    </row>
    <row r="121" spans="2:52" s="1" customFormat="1" ht="14.4" x14ac:dyDescent="0.3">
      <c r="B121" s="288" t="s">
        <v>299</v>
      </c>
      <c r="C121" s="564" t="s">
        <v>300</v>
      </c>
      <c r="D121" s="396">
        <f>'Forma 2'!$F$116</f>
        <v>0</v>
      </c>
      <c r="E121" s="544">
        <f t="shared" si="81"/>
        <v>0</v>
      </c>
      <c r="F121" s="545">
        <f t="shared" si="82"/>
        <v>0</v>
      </c>
      <c r="G121" s="545">
        <f t="shared" si="83"/>
        <v>0</v>
      </c>
      <c r="H121" s="545">
        <f t="shared" si="84"/>
        <v>0</v>
      </c>
      <c r="I121" s="545">
        <f t="shared" si="85"/>
        <v>0</v>
      </c>
      <c r="J121" s="545">
        <f t="shared" si="86"/>
        <v>0</v>
      </c>
      <c r="K121" s="545">
        <f t="shared" si="87"/>
        <v>0</v>
      </c>
      <c r="L121" s="545">
        <f t="shared" si="88"/>
        <v>0</v>
      </c>
      <c r="M121" s="545">
        <f t="shared" si="89"/>
        <v>0</v>
      </c>
      <c r="N121" s="545">
        <f t="shared" si="90"/>
        <v>0</v>
      </c>
      <c r="O121" s="545">
        <f t="shared" si="91"/>
        <v>0</v>
      </c>
      <c r="P121" s="545">
        <f t="shared" si="92"/>
        <v>0</v>
      </c>
      <c r="Q121" s="545">
        <f t="shared" si="93"/>
        <v>0</v>
      </c>
      <c r="R121" s="545">
        <f t="shared" si="94"/>
        <v>0</v>
      </c>
      <c r="S121" s="545">
        <f t="shared" si="95"/>
        <v>0</v>
      </c>
      <c r="T121" s="545">
        <f t="shared" si="96"/>
        <v>0</v>
      </c>
      <c r="U121" s="545">
        <f t="shared" si="97"/>
        <v>0</v>
      </c>
      <c r="V121" s="545">
        <f t="shared" si="98"/>
        <v>0</v>
      </c>
      <c r="W121" s="546"/>
      <c r="X121" s="546"/>
      <c r="Y121" s="546"/>
      <c r="Z121" s="546"/>
      <c r="AA121" s="546"/>
      <c r="AB121" s="547"/>
      <c r="AC121" s="548"/>
      <c r="AD121" s="546"/>
      <c r="AE121" s="546"/>
      <c r="AF121" s="546"/>
      <c r="AG121" s="546"/>
      <c r="AH121" s="546"/>
      <c r="AI121" s="545">
        <v>0</v>
      </c>
      <c r="AJ121" s="546"/>
      <c r="AK121" s="546"/>
      <c r="AL121" s="546"/>
      <c r="AM121" s="546"/>
      <c r="AN121" s="546"/>
      <c r="AO121" s="546"/>
      <c r="AP121" s="546"/>
      <c r="AQ121" s="546"/>
      <c r="AR121" s="546"/>
      <c r="AS121" s="546"/>
      <c r="AT121" s="549"/>
      <c r="AU121" s="546"/>
      <c r="AY121" s="339">
        <f t="shared" si="78"/>
        <v>0</v>
      </c>
      <c r="AZ121" s="340" t="str">
        <f t="shared" si="79"/>
        <v>-</v>
      </c>
    </row>
    <row r="122" spans="2:52" s="1" customFormat="1" ht="14.4" x14ac:dyDescent="0.3">
      <c r="B122" s="288" t="s">
        <v>301</v>
      </c>
      <c r="C122" s="558" t="s">
        <v>302</v>
      </c>
      <c r="D122" s="396">
        <f>'Forma 2'!$F$117</f>
        <v>0</v>
      </c>
      <c r="E122" s="544">
        <f t="shared" si="81"/>
        <v>0</v>
      </c>
      <c r="F122" s="545">
        <f t="shared" si="82"/>
        <v>0</v>
      </c>
      <c r="G122" s="545">
        <f t="shared" si="83"/>
        <v>0</v>
      </c>
      <c r="H122" s="545">
        <f t="shared" si="84"/>
        <v>0</v>
      </c>
      <c r="I122" s="545">
        <f t="shared" si="85"/>
        <v>0</v>
      </c>
      <c r="J122" s="545">
        <f t="shared" si="86"/>
        <v>0</v>
      </c>
      <c r="K122" s="545">
        <f t="shared" si="87"/>
        <v>0</v>
      </c>
      <c r="L122" s="545">
        <f t="shared" si="88"/>
        <v>0</v>
      </c>
      <c r="M122" s="545">
        <f t="shared" si="89"/>
        <v>0</v>
      </c>
      <c r="N122" s="545">
        <f t="shared" si="90"/>
        <v>0</v>
      </c>
      <c r="O122" s="545">
        <f t="shared" si="91"/>
        <v>0</v>
      </c>
      <c r="P122" s="545">
        <f t="shared" si="92"/>
        <v>0</v>
      </c>
      <c r="Q122" s="545">
        <f t="shared" si="93"/>
        <v>0</v>
      </c>
      <c r="R122" s="545">
        <f t="shared" si="94"/>
        <v>0</v>
      </c>
      <c r="S122" s="545">
        <f t="shared" si="95"/>
        <v>0</v>
      </c>
      <c r="T122" s="545">
        <f t="shared" si="96"/>
        <v>0</v>
      </c>
      <c r="U122" s="545">
        <f t="shared" si="97"/>
        <v>0</v>
      </c>
      <c r="V122" s="545">
        <f t="shared" si="98"/>
        <v>0</v>
      </c>
      <c r="W122" s="546"/>
      <c r="X122" s="546"/>
      <c r="Y122" s="546"/>
      <c r="Z122" s="546"/>
      <c r="AA122" s="546"/>
      <c r="AB122" s="547"/>
      <c r="AC122" s="548"/>
      <c r="AD122" s="546"/>
      <c r="AE122" s="546"/>
      <c r="AF122" s="546"/>
      <c r="AG122" s="546"/>
      <c r="AH122" s="546"/>
      <c r="AI122" s="545">
        <v>0</v>
      </c>
      <c r="AJ122" s="546"/>
      <c r="AK122" s="546"/>
      <c r="AL122" s="546"/>
      <c r="AM122" s="546"/>
      <c r="AN122" s="546"/>
      <c r="AO122" s="546"/>
      <c r="AP122" s="546"/>
      <c r="AQ122" s="546"/>
      <c r="AR122" s="546"/>
      <c r="AS122" s="546"/>
      <c r="AT122" s="549"/>
      <c r="AU122" s="546"/>
      <c r="AY122" s="339">
        <f t="shared" si="78"/>
        <v>0</v>
      </c>
      <c r="AZ122" s="340" t="str">
        <f t="shared" si="79"/>
        <v>-</v>
      </c>
    </row>
    <row r="123" spans="2:52" s="1" customFormat="1" ht="14.4" x14ac:dyDescent="0.3">
      <c r="B123" s="288" t="s">
        <v>303</v>
      </c>
      <c r="C123" s="558" t="s">
        <v>304</v>
      </c>
      <c r="D123" s="396">
        <f>'Forma 2'!$F$118</f>
        <v>0</v>
      </c>
      <c r="E123" s="544">
        <f t="shared" si="81"/>
        <v>0</v>
      </c>
      <c r="F123" s="545">
        <f t="shared" si="82"/>
        <v>0</v>
      </c>
      <c r="G123" s="545">
        <f t="shared" si="83"/>
        <v>0</v>
      </c>
      <c r="H123" s="545">
        <f t="shared" si="84"/>
        <v>0</v>
      </c>
      <c r="I123" s="545">
        <f t="shared" si="85"/>
        <v>0</v>
      </c>
      <c r="J123" s="545">
        <f t="shared" si="86"/>
        <v>0</v>
      </c>
      <c r="K123" s="545">
        <f t="shared" si="87"/>
        <v>0</v>
      </c>
      <c r="L123" s="545">
        <f t="shared" si="88"/>
        <v>0</v>
      </c>
      <c r="M123" s="545">
        <f t="shared" si="89"/>
        <v>0</v>
      </c>
      <c r="N123" s="545">
        <f t="shared" si="90"/>
        <v>0</v>
      </c>
      <c r="O123" s="545">
        <f t="shared" si="91"/>
        <v>0</v>
      </c>
      <c r="P123" s="545">
        <f t="shared" si="92"/>
        <v>0</v>
      </c>
      <c r="Q123" s="545">
        <f t="shared" si="93"/>
        <v>0</v>
      </c>
      <c r="R123" s="545">
        <f t="shared" si="94"/>
        <v>0</v>
      </c>
      <c r="S123" s="545">
        <f t="shared" si="95"/>
        <v>0</v>
      </c>
      <c r="T123" s="545">
        <f t="shared" si="96"/>
        <v>0</v>
      </c>
      <c r="U123" s="545">
        <f t="shared" si="97"/>
        <v>0</v>
      </c>
      <c r="V123" s="545">
        <f t="shared" si="98"/>
        <v>0</v>
      </c>
      <c r="W123" s="546"/>
      <c r="X123" s="546"/>
      <c r="Y123" s="546"/>
      <c r="Z123" s="546"/>
      <c r="AA123" s="546"/>
      <c r="AB123" s="547"/>
      <c r="AC123" s="548"/>
      <c r="AD123" s="546"/>
      <c r="AE123" s="546"/>
      <c r="AF123" s="546"/>
      <c r="AG123" s="546"/>
      <c r="AH123" s="546"/>
      <c r="AI123" s="545">
        <v>0</v>
      </c>
      <c r="AJ123" s="546"/>
      <c r="AK123" s="546"/>
      <c r="AL123" s="546"/>
      <c r="AM123" s="546"/>
      <c r="AN123" s="546"/>
      <c r="AO123" s="546"/>
      <c r="AP123" s="546"/>
      <c r="AQ123" s="546"/>
      <c r="AR123" s="546"/>
      <c r="AS123" s="546"/>
      <c r="AT123" s="549"/>
      <c r="AU123" s="546"/>
      <c r="AY123" s="339">
        <f t="shared" si="78"/>
        <v>0</v>
      </c>
      <c r="AZ123" s="340" t="str">
        <f t="shared" si="79"/>
        <v>-</v>
      </c>
    </row>
    <row r="124" spans="2:52" s="1" customFormat="1" ht="14.4" x14ac:dyDescent="0.3">
      <c r="B124" s="288" t="s">
        <v>305</v>
      </c>
      <c r="C124" s="558" t="s">
        <v>306</v>
      </c>
      <c r="D124" s="396">
        <f>'Forma 2'!$F$119</f>
        <v>0</v>
      </c>
      <c r="E124" s="544">
        <f t="shared" si="81"/>
        <v>0</v>
      </c>
      <c r="F124" s="545">
        <f t="shared" si="82"/>
        <v>0</v>
      </c>
      <c r="G124" s="545">
        <f t="shared" si="83"/>
        <v>0</v>
      </c>
      <c r="H124" s="545">
        <f t="shared" si="84"/>
        <v>0</v>
      </c>
      <c r="I124" s="545">
        <f t="shared" si="85"/>
        <v>0</v>
      </c>
      <c r="J124" s="545">
        <f t="shared" si="86"/>
        <v>0</v>
      </c>
      <c r="K124" s="545">
        <f t="shared" si="87"/>
        <v>0</v>
      </c>
      <c r="L124" s="545">
        <f t="shared" si="88"/>
        <v>0</v>
      </c>
      <c r="M124" s="545">
        <f t="shared" si="89"/>
        <v>0</v>
      </c>
      <c r="N124" s="545">
        <f t="shared" si="90"/>
        <v>0</v>
      </c>
      <c r="O124" s="545">
        <f t="shared" si="91"/>
        <v>0</v>
      </c>
      <c r="P124" s="545">
        <f t="shared" si="92"/>
        <v>0</v>
      </c>
      <c r="Q124" s="545">
        <f t="shared" si="93"/>
        <v>0</v>
      </c>
      <c r="R124" s="545">
        <f t="shared" si="94"/>
        <v>0</v>
      </c>
      <c r="S124" s="545">
        <f t="shared" si="95"/>
        <v>0</v>
      </c>
      <c r="T124" s="545">
        <f t="shared" si="96"/>
        <v>0</v>
      </c>
      <c r="U124" s="545">
        <f t="shared" si="97"/>
        <v>0</v>
      </c>
      <c r="V124" s="545">
        <f t="shared" si="98"/>
        <v>0</v>
      </c>
      <c r="W124" s="546"/>
      <c r="X124" s="546"/>
      <c r="Y124" s="546"/>
      <c r="Z124" s="546"/>
      <c r="AA124" s="546"/>
      <c r="AB124" s="547"/>
      <c r="AC124" s="548"/>
      <c r="AD124" s="546"/>
      <c r="AE124" s="546"/>
      <c r="AF124" s="546"/>
      <c r="AG124" s="546"/>
      <c r="AH124" s="546"/>
      <c r="AI124" s="545">
        <v>0</v>
      </c>
      <c r="AJ124" s="546"/>
      <c r="AK124" s="546"/>
      <c r="AL124" s="546"/>
      <c r="AM124" s="546"/>
      <c r="AN124" s="546"/>
      <c r="AO124" s="546"/>
      <c r="AP124" s="546"/>
      <c r="AQ124" s="546"/>
      <c r="AR124" s="546"/>
      <c r="AS124" s="546"/>
      <c r="AT124" s="549"/>
      <c r="AU124" s="546"/>
      <c r="AY124" s="339">
        <f t="shared" si="78"/>
        <v>0</v>
      </c>
      <c r="AZ124" s="340" t="str">
        <f t="shared" si="79"/>
        <v>-</v>
      </c>
    </row>
    <row r="125" spans="2:52" s="1" customFormat="1" ht="14.4" x14ac:dyDescent="0.3">
      <c r="B125" s="288" t="s">
        <v>307</v>
      </c>
      <c r="C125" s="558" t="s">
        <v>308</v>
      </c>
      <c r="D125" s="396">
        <f>'Forma 2'!$F$120</f>
        <v>0</v>
      </c>
      <c r="E125" s="544">
        <f t="shared" si="81"/>
        <v>0</v>
      </c>
      <c r="F125" s="545">
        <f t="shared" si="82"/>
        <v>0</v>
      </c>
      <c r="G125" s="545">
        <f t="shared" si="83"/>
        <v>0</v>
      </c>
      <c r="H125" s="545">
        <f t="shared" si="84"/>
        <v>0</v>
      </c>
      <c r="I125" s="545">
        <f t="shared" si="85"/>
        <v>0</v>
      </c>
      <c r="J125" s="545">
        <f t="shared" si="86"/>
        <v>0</v>
      </c>
      <c r="K125" s="545">
        <f t="shared" si="87"/>
        <v>0</v>
      </c>
      <c r="L125" s="545">
        <f t="shared" si="88"/>
        <v>0</v>
      </c>
      <c r="M125" s="545">
        <f t="shared" si="89"/>
        <v>0</v>
      </c>
      <c r="N125" s="545">
        <f t="shared" si="90"/>
        <v>0</v>
      </c>
      <c r="O125" s="545">
        <f t="shared" si="91"/>
        <v>0</v>
      </c>
      <c r="P125" s="545">
        <f t="shared" si="92"/>
        <v>0</v>
      </c>
      <c r="Q125" s="545">
        <f t="shared" si="93"/>
        <v>0</v>
      </c>
      <c r="R125" s="545">
        <f t="shared" si="94"/>
        <v>0</v>
      </c>
      <c r="S125" s="545">
        <f t="shared" si="95"/>
        <v>0</v>
      </c>
      <c r="T125" s="545">
        <f t="shared" si="96"/>
        <v>0</v>
      </c>
      <c r="U125" s="545">
        <f t="shared" si="97"/>
        <v>0</v>
      </c>
      <c r="V125" s="545">
        <f t="shared" si="98"/>
        <v>0</v>
      </c>
      <c r="W125" s="546"/>
      <c r="X125" s="546"/>
      <c r="Y125" s="546"/>
      <c r="Z125" s="546"/>
      <c r="AA125" s="546"/>
      <c r="AB125" s="547"/>
      <c r="AC125" s="548"/>
      <c r="AD125" s="546"/>
      <c r="AE125" s="546"/>
      <c r="AF125" s="546"/>
      <c r="AG125" s="546"/>
      <c r="AH125" s="546"/>
      <c r="AI125" s="545">
        <v>0</v>
      </c>
      <c r="AJ125" s="546"/>
      <c r="AK125" s="546"/>
      <c r="AL125" s="546"/>
      <c r="AM125" s="546"/>
      <c r="AN125" s="546"/>
      <c r="AO125" s="546"/>
      <c r="AP125" s="546"/>
      <c r="AQ125" s="546"/>
      <c r="AR125" s="546"/>
      <c r="AS125" s="546"/>
      <c r="AT125" s="549"/>
      <c r="AU125" s="546"/>
      <c r="AY125" s="339">
        <f t="shared" si="78"/>
        <v>0</v>
      </c>
      <c r="AZ125" s="340" t="str">
        <f t="shared" si="79"/>
        <v>-</v>
      </c>
    </row>
    <row r="126" spans="2:52" s="1" customFormat="1" ht="14.4" x14ac:dyDescent="0.3">
      <c r="B126" s="288" t="s">
        <v>309</v>
      </c>
      <c r="C126" s="558" t="s">
        <v>310</v>
      </c>
      <c r="D126" s="396">
        <f>'Forma 2'!$F$121</f>
        <v>0</v>
      </c>
      <c r="E126" s="544">
        <f t="shared" si="81"/>
        <v>0</v>
      </c>
      <c r="F126" s="545">
        <f t="shared" si="82"/>
        <v>0</v>
      </c>
      <c r="G126" s="545">
        <f t="shared" si="83"/>
        <v>0</v>
      </c>
      <c r="H126" s="545">
        <f t="shared" si="84"/>
        <v>0</v>
      </c>
      <c r="I126" s="545">
        <f t="shared" si="85"/>
        <v>0</v>
      </c>
      <c r="J126" s="545">
        <f t="shared" si="86"/>
        <v>0</v>
      </c>
      <c r="K126" s="545">
        <f t="shared" si="87"/>
        <v>0</v>
      </c>
      <c r="L126" s="545">
        <f t="shared" si="88"/>
        <v>0</v>
      </c>
      <c r="M126" s="545">
        <f t="shared" si="89"/>
        <v>0</v>
      </c>
      <c r="N126" s="545">
        <f t="shared" si="90"/>
        <v>0</v>
      </c>
      <c r="O126" s="545">
        <f t="shared" si="91"/>
        <v>0</v>
      </c>
      <c r="P126" s="545">
        <f t="shared" si="92"/>
        <v>0</v>
      </c>
      <c r="Q126" s="545">
        <f t="shared" si="93"/>
        <v>0</v>
      </c>
      <c r="R126" s="545">
        <f t="shared" si="94"/>
        <v>0</v>
      </c>
      <c r="S126" s="545">
        <f t="shared" si="95"/>
        <v>0</v>
      </c>
      <c r="T126" s="545">
        <f t="shared" si="96"/>
        <v>0</v>
      </c>
      <c r="U126" s="545">
        <f t="shared" si="97"/>
        <v>0</v>
      </c>
      <c r="V126" s="545">
        <f t="shared" si="98"/>
        <v>0</v>
      </c>
      <c r="W126" s="546"/>
      <c r="X126" s="546"/>
      <c r="Y126" s="546"/>
      <c r="Z126" s="546"/>
      <c r="AA126" s="546"/>
      <c r="AB126" s="547"/>
      <c r="AC126" s="548"/>
      <c r="AD126" s="546"/>
      <c r="AE126" s="546"/>
      <c r="AF126" s="546"/>
      <c r="AG126" s="546"/>
      <c r="AH126" s="546"/>
      <c r="AI126" s="545">
        <v>0</v>
      </c>
      <c r="AJ126" s="546"/>
      <c r="AK126" s="546"/>
      <c r="AL126" s="546"/>
      <c r="AM126" s="546"/>
      <c r="AN126" s="546"/>
      <c r="AO126" s="546"/>
      <c r="AP126" s="546"/>
      <c r="AQ126" s="546"/>
      <c r="AR126" s="546"/>
      <c r="AS126" s="546"/>
      <c r="AT126" s="549"/>
      <c r="AU126" s="546"/>
      <c r="AY126" s="339">
        <f t="shared" si="78"/>
        <v>0</v>
      </c>
      <c r="AZ126" s="340" t="str">
        <f t="shared" si="79"/>
        <v>-</v>
      </c>
    </row>
    <row r="127" spans="2:52" s="1" customFormat="1" ht="14.4" x14ac:dyDescent="0.3">
      <c r="B127" s="288" t="s">
        <v>311</v>
      </c>
      <c r="C127" s="558" t="s">
        <v>312</v>
      </c>
      <c r="D127" s="396">
        <f>'Forma 2'!$F$122</f>
        <v>0</v>
      </c>
      <c r="E127" s="544">
        <f t="shared" si="81"/>
        <v>0</v>
      </c>
      <c r="F127" s="545">
        <f t="shared" si="82"/>
        <v>0</v>
      </c>
      <c r="G127" s="545">
        <f t="shared" si="83"/>
        <v>0</v>
      </c>
      <c r="H127" s="545">
        <f t="shared" si="84"/>
        <v>0</v>
      </c>
      <c r="I127" s="545">
        <f t="shared" si="85"/>
        <v>0</v>
      </c>
      <c r="J127" s="545">
        <f t="shared" si="86"/>
        <v>0</v>
      </c>
      <c r="K127" s="545">
        <f t="shared" si="87"/>
        <v>0</v>
      </c>
      <c r="L127" s="545">
        <f t="shared" si="88"/>
        <v>0</v>
      </c>
      <c r="M127" s="545">
        <f t="shared" si="89"/>
        <v>0</v>
      </c>
      <c r="N127" s="545">
        <f t="shared" si="90"/>
        <v>0</v>
      </c>
      <c r="O127" s="545">
        <f t="shared" si="91"/>
        <v>0</v>
      </c>
      <c r="P127" s="545">
        <f t="shared" si="92"/>
        <v>0</v>
      </c>
      <c r="Q127" s="545">
        <f t="shared" si="93"/>
        <v>0</v>
      </c>
      <c r="R127" s="545">
        <f t="shared" si="94"/>
        <v>0</v>
      </c>
      <c r="S127" s="545">
        <f t="shared" si="95"/>
        <v>0</v>
      </c>
      <c r="T127" s="545">
        <f t="shared" si="96"/>
        <v>0</v>
      </c>
      <c r="U127" s="545">
        <f t="shared" si="97"/>
        <v>0</v>
      </c>
      <c r="V127" s="545">
        <f t="shared" si="98"/>
        <v>0</v>
      </c>
      <c r="W127" s="546"/>
      <c r="X127" s="546"/>
      <c r="Y127" s="546"/>
      <c r="Z127" s="546"/>
      <c r="AA127" s="546"/>
      <c r="AB127" s="547"/>
      <c r="AC127" s="548"/>
      <c r="AD127" s="546"/>
      <c r="AE127" s="546"/>
      <c r="AF127" s="546"/>
      <c r="AG127" s="546"/>
      <c r="AH127" s="546"/>
      <c r="AI127" s="545">
        <v>0</v>
      </c>
      <c r="AJ127" s="546"/>
      <c r="AK127" s="546"/>
      <c r="AL127" s="546"/>
      <c r="AM127" s="546"/>
      <c r="AN127" s="546"/>
      <c r="AO127" s="546"/>
      <c r="AP127" s="546"/>
      <c r="AQ127" s="546"/>
      <c r="AR127" s="546"/>
      <c r="AS127" s="546"/>
      <c r="AT127" s="549"/>
      <c r="AU127" s="546"/>
      <c r="AY127" s="339">
        <f t="shared" si="78"/>
        <v>0</v>
      </c>
      <c r="AZ127" s="340" t="str">
        <f t="shared" si="79"/>
        <v>-</v>
      </c>
    </row>
    <row r="128" spans="2:52" s="1" customFormat="1" ht="14.4" x14ac:dyDescent="0.3">
      <c r="B128" s="288" t="s">
        <v>313</v>
      </c>
      <c r="C128" s="564" t="s">
        <v>314</v>
      </c>
      <c r="D128" s="396">
        <f>'Forma 2'!$F$123</f>
        <v>0</v>
      </c>
      <c r="E128" s="544">
        <f t="shared" si="81"/>
        <v>0</v>
      </c>
      <c r="F128" s="545">
        <f t="shared" si="82"/>
        <v>0</v>
      </c>
      <c r="G128" s="545">
        <f t="shared" si="83"/>
        <v>0</v>
      </c>
      <c r="H128" s="545">
        <f t="shared" si="84"/>
        <v>0</v>
      </c>
      <c r="I128" s="545">
        <f t="shared" si="85"/>
        <v>0</v>
      </c>
      <c r="J128" s="545">
        <f t="shared" si="86"/>
        <v>0</v>
      </c>
      <c r="K128" s="545">
        <f t="shared" si="87"/>
        <v>0</v>
      </c>
      <c r="L128" s="545">
        <f t="shared" si="88"/>
        <v>0</v>
      </c>
      <c r="M128" s="545">
        <f t="shared" si="89"/>
        <v>0</v>
      </c>
      <c r="N128" s="545">
        <f t="shared" si="90"/>
        <v>0</v>
      </c>
      <c r="O128" s="545">
        <f t="shared" si="91"/>
        <v>0</v>
      </c>
      <c r="P128" s="545">
        <f t="shared" si="92"/>
        <v>0</v>
      </c>
      <c r="Q128" s="545">
        <f t="shared" si="93"/>
        <v>0</v>
      </c>
      <c r="R128" s="545">
        <f t="shared" si="94"/>
        <v>0</v>
      </c>
      <c r="S128" s="545">
        <f t="shared" si="95"/>
        <v>0</v>
      </c>
      <c r="T128" s="545">
        <f t="shared" si="96"/>
        <v>0</v>
      </c>
      <c r="U128" s="545">
        <f t="shared" si="97"/>
        <v>0</v>
      </c>
      <c r="V128" s="545">
        <f t="shared" si="98"/>
        <v>0</v>
      </c>
      <c r="W128" s="546"/>
      <c r="X128" s="546"/>
      <c r="Y128" s="546"/>
      <c r="Z128" s="546"/>
      <c r="AA128" s="546"/>
      <c r="AB128" s="547"/>
      <c r="AC128" s="548"/>
      <c r="AD128" s="546"/>
      <c r="AE128" s="546"/>
      <c r="AF128" s="546"/>
      <c r="AG128" s="546"/>
      <c r="AH128" s="546"/>
      <c r="AI128" s="545">
        <v>0</v>
      </c>
      <c r="AJ128" s="546"/>
      <c r="AK128" s="546"/>
      <c r="AL128" s="546"/>
      <c r="AM128" s="546"/>
      <c r="AN128" s="546"/>
      <c r="AO128" s="546"/>
      <c r="AP128" s="546"/>
      <c r="AQ128" s="546"/>
      <c r="AR128" s="546"/>
      <c r="AS128" s="546"/>
      <c r="AT128" s="549"/>
      <c r="AU128" s="546"/>
      <c r="AY128" s="339">
        <f t="shared" si="78"/>
        <v>0</v>
      </c>
      <c r="AZ128" s="340" t="str">
        <f t="shared" si="79"/>
        <v>-</v>
      </c>
    </row>
    <row r="129" spans="2:52" s="1" customFormat="1" ht="14.4" x14ac:dyDescent="0.3">
      <c r="B129" s="288" t="s">
        <v>315</v>
      </c>
      <c r="C129" s="564" t="s">
        <v>142</v>
      </c>
      <c r="D129" s="396">
        <f>'Forma 2'!$F$124</f>
        <v>0</v>
      </c>
      <c r="E129" s="544">
        <f t="shared" si="81"/>
        <v>0</v>
      </c>
      <c r="F129" s="545">
        <f t="shared" si="82"/>
        <v>0</v>
      </c>
      <c r="G129" s="545">
        <f t="shared" si="83"/>
        <v>0</v>
      </c>
      <c r="H129" s="545">
        <f t="shared" si="84"/>
        <v>0</v>
      </c>
      <c r="I129" s="545">
        <f t="shared" si="85"/>
        <v>0</v>
      </c>
      <c r="J129" s="545">
        <f t="shared" si="86"/>
        <v>0</v>
      </c>
      <c r="K129" s="545">
        <f t="shared" si="87"/>
        <v>0</v>
      </c>
      <c r="L129" s="545">
        <f t="shared" si="88"/>
        <v>0</v>
      </c>
      <c r="M129" s="545">
        <f t="shared" si="89"/>
        <v>0</v>
      </c>
      <c r="N129" s="545">
        <f t="shared" si="90"/>
        <v>0</v>
      </c>
      <c r="O129" s="545">
        <f t="shared" si="91"/>
        <v>0</v>
      </c>
      <c r="P129" s="545">
        <f t="shared" si="92"/>
        <v>0</v>
      </c>
      <c r="Q129" s="545">
        <f t="shared" si="93"/>
        <v>0</v>
      </c>
      <c r="R129" s="545">
        <f t="shared" si="94"/>
        <v>0</v>
      </c>
      <c r="S129" s="545">
        <f t="shared" si="95"/>
        <v>0</v>
      </c>
      <c r="T129" s="545">
        <f t="shared" si="96"/>
        <v>0</v>
      </c>
      <c r="U129" s="545">
        <f t="shared" si="97"/>
        <v>0</v>
      </c>
      <c r="V129" s="545">
        <f t="shared" si="98"/>
        <v>0</v>
      </c>
      <c r="W129" s="546"/>
      <c r="X129" s="546"/>
      <c r="Y129" s="546"/>
      <c r="Z129" s="546"/>
      <c r="AA129" s="546"/>
      <c r="AB129" s="547"/>
      <c r="AC129" s="548"/>
      <c r="AD129" s="546"/>
      <c r="AE129" s="546"/>
      <c r="AF129" s="546"/>
      <c r="AG129" s="546"/>
      <c r="AH129" s="546"/>
      <c r="AI129" s="545">
        <v>0</v>
      </c>
      <c r="AJ129" s="546"/>
      <c r="AK129" s="546"/>
      <c r="AL129" s="546"/>
      <c r="AM129" s="546"/>
      <c r="AN129" s="546"/>
      <c r="AO129" s="546"/>
      <c r="AP129" s="546"/>
      <c r="AQ129" s="546"/>
      <c r="AR129" s="546"/>
      <c r="AS129" s="546"/>
      <c r="AT129" s="549"/>
      <c r="AU129" s="546"/>
      <c r="AY129" s="339">
        <f t="shared" si="78"/>
        <v>0</v>
      </c>
      <c r="AZ129" s="340" t="str">
        <f t="shared" si="79"/>
        <v>-</v>
      </c>
    </row>
    <row r="130" spans="2:52" s="1" customFormat="1" ht="14.4" x14ac:dyDescent="0.3">
      <c r="B130" s="288" t="s">
        <v>316</v>
      </c>
      <c r="C130" s="564" t="s">
        <v>142</v>
      </c>
      <c r="D130" s="396">
        <f>'Forma 2'!$F$125</f>
        <v>0</v>
      </c>
      <c r="E130" s="544">
        <f t="shared" si="81"/>
        <v>0</v>
      </c>
      <c r="F130" s="545">
        <f t="shared" si="82"/>
        <v>0</v>
      </c>
      <c r="G130" s="545">
        <f t="shared" si="83"/>
        <v>0</v>
      </c>
      <c r="H130" s="545">
        <f t="shared" si="84"/>
        <v>0</v>
      </c>
      <c r="I130" s="545">
        <f t="shared" si="85"/>
        <v>0</v>
      </c>
      <c r="J130" s="545">
        <f t="shared" si="86"/>
        <v>0</v>
      </c>
      <c r="K130" s="545">
        <f t="shared" si="87"/>
        <v>0</v>
      </c>
      <c r="L130" s="545">
        <f t="shared" si="88"/>
        <v>0</v>
      </c>
      <c r="M130" s="545">
        <f t="shared" si="89"/>
        <v>0</v>
      </c>
      <c r="N130" s="545">
        <f t="shared" si="90"/>
        <v>0</v>
      </c>
      <c r="O130" s="545">
        <f t="shared" si="91"/>
        <v>0</v>
      </c>
      <c r="P130" s="545">
        <f t="shared" si="92"/>
        <v>0</v>
      </c>
      <c r="Q130" s="545">
        <f t="shared" si="93"/>
        <v>0</v>
      </c>
      <c r="R130" s="545">
        <f t="shared" si="94"/>
        <v>0</v>
      </c>
      <c r="S130" s="545">
        <f t="shared" si="95"/>
        <v>0</v>
      </c>
      <c r="T130" s="545">
        <f t="shared" si="96"/>
        <v>0</v>
      </c>
      <c r="U130" s="545">
        <f t="shared" si="97"/>
        <v>0</v>
      </c>
      <c r="V130" s="545">
        <f t="shared" si="98"/>
        <v>0</v>
      </c>
      <c r="W130" s="546"/>
      <c r="X130" s="546"/>
      <c r="Y130" s="546"/>
      <c r="Z130" s="546"/>
      <c r="AA130" s="546"/>
      <c r="AB130" s="547"/>
      <c r="AC130" s="548"/>
      <c r="AD130" s="546"/>
      <c r="AE130" s="546"/>
      <c r="AF130" s="546"/>
      <c r="AG130" s="546"/>
      <c r="AH130" s="546"/>
      <c r="AI130" s="545">
        <v>0</v>
      </c>
      <c r="AJ130" s="546"/>
      <c r="AK130" s="546"/>
      <c r="AL130" s="546"/>
      <c r="AM130" s="546"/>
      <c r="AN130" s="546"/>
      <c r="AO130" s="546"/>
      <c r="AP130" s="546"/>
      <c r="AQ130" s="546"/>
      <c r="AR130" s="546"/>
      <c r="AS130" s="546"/>
      <c r="AT130" s="549"/>
      <c r="AU130" s="546"/>
      <c r="AY130" s="339">
        <f t="shared" si="78"/>
        <v>0</v>
      </c>
      <c r="AZ130" s="340" t="str">
        <f t="shared" si="79"/>
        <v>-</v>
      </c>
    </row>
    <row r="131" spans="2:52" s="1" customFormat="1" ht="14.4" x14ac:dyDescent="0.3">
      <c r="B131" s="288" t="s">
        <v>317</v>
      </c>
      <c r="C131" s="564" t="s">
        <v>142</v>
      </c>
      <c r="D131" s="396">
        <f>'Forma 2'!$F$126</f>
        <v>0</v>
      </c>
      <c r="E131" s="544">
        <f t="shared" si="81"/>
        <v>0</v>
      </c>
      <c r="F131" s="545">
        <f t="shared" si="82"/>
        <v>0</v>
      </c>
      <c r="G131" s="545">
        <f t="shared" si="83"/>
        <v>0</v>
      </c>
      <c r="H131" s="545">
        <f t="shared" si="84"/>
        <v>0</v>
      </c>
      <c r="I131" s="545">
        <f t="shared" si="85"/>
        <v>0</v>
      </c>
      <c r="J131" s="545">
        <f t="shared" si="86"/>
        <v>0</v>
      </c>
      <c r="K131" s="545">
        <f t="shared" si="87"/>
        <v>0</v>
      </c>
      <c r="L131" s="545">
        <f t="shared" si="88"/>
        <v>0</v>
      </c>
      <c r="M131" s="545">
        <f t="shared" si="89"/>
        <v>0</v>
      </c>
      <c r="N131" s="545">
        <f t="shared" si="90"/>
        <v>0</v>
      </c>
      <c r="O131" s="545">
        <f t="shared" si="91"/>
        <v>0</v>
      </c>
      <c r="P131" s="545">
        <f t="shared" si="92"/>
        <v>0</v>
      </c>
      <c r="Q131" s="545">
        <f t="shared" si="93"/>
        <v>0</v>
      </c>
      <c r="R131" s="545">
        <f t="shared" si="94"/>
        <v>0</v>
      </c>
      <c r="S131" s="545">
        <f t="shared" si="95"/>
        <v>0</v>
      </c>
      <c r="T131" s="545">
        <f t="shared" si="96"/>
        <v>0</v>
      </c>
      <c r="U131" s="545">
        <f t="shared" si="97"/>
        <v>0</v>
      </c>
      <c r="V131" s="545">
        <f t="shared" si="98"/>
        <v>0</v>
      </c>
      <c r="W131" s="546"/>
      <c r="X131" s="546"/>
      <c r="Y131" s="546"/>
      <c r="Z131" s="546"/>
      <c r="AA131" s="546"/>
      <c r="AB131" s="547"/>
      <c r="AC131" s="548"/>
      <c r="AD131" s="546"/>
      <c r="AE131" s="546"/>
      <c r="AF131" s="546"/>
      <c r="AG131" s="546"/>
      <c r="AH131" s="546"/>
      <c r="AI131" s="545">
        <v>0</v>
      </c>
      <c r="AJ131" s="546"/>
      <c r="AK131" s="546"/>
      <c r="AL131" s="546"/>
      <c r="AM131" s="546"/>
      <c r="AN131" s="546"/>
      <c r="AO131" s="546"/>
      <c r="AP131" s="546"/>
      <c r="AQ131" s="546"/>
      <c r="AR131" s="546"/>
      <c r="AS131" s="546"/>
      <c r="AT131" s="549"/>
      <c r="AU131" s="546"/>
      <c r="AY131" s="339">
        <f t="shared" si="78"/>
        <v>0</v>
      </c>
      <c r="AZ131" s="340" t="str">
        <f t="shared" si="79"/>
        <v>-</v>
      </c>
    </row>
    <row r="132" spans="2:52" s="1" customFormat="1" ht="14.4" x14ac:dyDescent="0.3">
      <c r="B132" s="271" t="s">
        <v>318</v>
      </c>
      <c r="C132" s="563" t="s">
        <v>319</v>
      </c>
      <c r="D132" s="561">
        <f>'Forma 2'!$F$127</f>
        <v>0</v>
      </c>
      <c r="E132" s="552">
        <f t="shared" ref="E132:AU132" si="99">SUM(E133:E139)</f>
        <v>0</v>
      </c>
      <c r="F132" s="553">
        <f t="shared" si="99"/>
        <v>0</v>
      </c>
      <c r="G132" s="553">
        <f t="shared" si="99"/>
        <v>0</v>
      </c>
      <c r="H132" s="553">
        <f t="shared" si="99"/>
        <v>0</v>
      </c>
      <c r="I132" s="553">
        <f t="shared" si="99"/>
        <v>0</v>
      </c>
      <c r="J132" s="553">
        <f t="shared" si="99"/>
        <v>0</v>
      </c>
      <c r="K132" s="553">
        <f t="shared" si="99"/>
        <v>0</v>
      </c>
      <c r="L132" s="553">
        <f t="shared" si="99"/>
        <v>0</v>
      </c>
      <c r="M132" s="553">
        <f t="shared" si="99"/>
        <v>0</v>
      </c>
      <c r="N132" s="553">
        <f t="shared" si="99"/>
        <v>0</v>
      </c>
      <c r="O132" s="553">
        <f t="shared" si="99"/>
        <v>0</v>
      </c>
      <c r="P132" s="553">
        <f t="shared" si="99"/>
        <v>0</v>
      </c>
      <c r="Q132" s="553">
        <f t="shared" si="99"/>
        <v>0</v>
      </c>
      <c r="R132" s="553">
        <f t="shared" si="99"/>
        <v>0</v>
      </c>
      <c r="S132" s="553">
        <f t="shared" si="99"/>
        <v>0</v>
      </c>
      <c r="T132" s="553">
        <f t="shared" si="99"/>
        <v>0</v>
      </c>
      <c r="U132" s="553">
        <f t="shared" si="99"/>
        <v>0</v>
      </c>
      <c r="V132" s="553">
        <f t="shared" si="99"/>
        <v>0</v>
      </c>
      <c r="W132" s="553">
        <f t="shared" si="99"/>
        <v>0</v>
      </c>
      <c r="X132" s="553">
        <f t="shared" si="99"/>
        <v>0</v>
      </c>
      <c r="Y132" s="553">
        <f t="shared" si="99"/>
        <v>0</v>
      </c>
      <c r="Z132" s="553">
        <f t="shared" si="99"/>
        <v>0</v>
      </c>
      <c r="AA132" s="553">
        <f t="shared" si="99"/>
        <v>0</v>
      </c>
      <c r="AB132" s="554">
        <f t="shared" si="99"/>
        <v>0</v>
      </c>
      <c r="AC132" s="555">
        <f t="shared" si="99"/>
        <v>0</v>
      </c>
      <c r="AD132" s="553">
        <f t="shared" si="99"/>
        <v>0</v>
      </c>
      <c r="AE132" s="553">
        <f t="shared" si="99"/>
        <v>0</v>
      </c>
      <c r="AF132" s="553">
        <f t="shared" si="99"/>
        <v>0</v>
      </c>
      <c r="AG132" s="553">
        <f t="shared" si="99"/>
        <v>0</v>
      </c>
      <c r="AH132" s="553">
        <f t="shared" si="99"/>
        <v>0</v>
      </c>
      <c r="AI132" s="562">
        <f t="shared" si="99"/>
        <v>0</v>
      </c>
      <c r="AJ132" s="553">
        <f t="shared" si="99"/>
        <v>0</v>
      </c>
      <c r="AK132" s="553">
        <f t="shared" si="99"/>
        <v>0</v>
      </c>
      <c r="AL132" s="553">
        <f t="shared" si="99"/>
        <v>0</v>
      </c>
      <c r="AM132" s="553">
        <f t="shared" si="99"/>
        <v>0</v>
      </c>
      <c r="AN132" s="553">
        <f t="shared" si="99"/>
        <v>0</v>
      </c>
      <c r="AO132" s="553">
        <f t="shared" si="99"/>
        <v>0</v>
      </c>
      <c r="AP132" s="553">
        <f t="shared" si="99"/>
        <v>0</v>
      </c>
      <c r="AQ132" s="553">
        <f t="shared" si="99"/>
        <v>0</v>
      </c>
      <c r="AR132" s="553">
        <f t="shared" si="99"/>
        <v>0</v>
      </c>
      <c r="AS132" s="553">
        <f t="shared" si="99"/>
        <v>0</v>
      </c>
      <c r="AT132" s="557">
        <f t="shared" si="99"/>
        <v>0</v>
      </c>
      <c r="AU132" s="553">
        <f t="shared" si="99"/>
        <v>0</v>
      </c>
      <c r="AY132" s="339">
        <f t="shared" si="78"/>
        <v>0</v>
      </c>
      <c r="AZ132" s="340" t="str">
        <f t="shared" si="79"/>
        <v>-</v>
      </c>
    </row>
    <row r="133" spans="2:52" s="1" customFormat="1" ht="14.4" x14ac:dyDescent="0.3">
      <c r="B133" s="260" t="s">
        <v>320</v>
      </c>
      <c r="C133" s="564" t="s">
        <v>321</v>
      </c>
      <c r="D133" s="396">
        <f>'Forma 2'!$F$128</f>
        <v>0</v>
      </c>
      <c r="E133" s="544">
        <f t="shared" ref="E133:N139" si="100">SUM(AC133)</f>
        <v>0</v>
      </c>
      <c r="F133" s="545">
        <f t="shared" si="100"/>
        <v>0</v>
      </c>
      <c r="G133" s="545">
        <f t="shared" si="100"/>
        <v>0</v>
      </c>
      <c r="H133" s="545">
        <f t="shared" si="100"/>
        <v>0</v>
      </c>
      <c r="I133" s="545">
        <f t="shared" si="100"/>
        <v>0</v>
      </c>
      <c r="J133" s="545">
        <f t="shared" si="100"/>
        <v>0</v>
      </c>
      <c r="K133" s="545">
        <f t="shared" si="100"/>
        <v>0</v>
      </c>
      <c r="L133" s="545">
        <f t="shared" si="100"/>
        <v>0</v>
      </c>
      <c r="M133" s="545">
        <f t="shared" si="100"/>
        <v>0</v>
      </c>
      <c r="N133" s="545">
        <f t="shared" si="100"/>
        <v>0</v>
      </c>
      <c r="O133" s="545">
        <f t="shared" ref="O133:V139" si="101">SUM(AM133)</f>
        <v>0</v>
      </c>
      <c r="P133" s="545">
        <f t="shared" si="101"/>
        <v>0</v>
      </c>
      <c r="Q133" s="545">
        <f t="shared" si="101"/>
        <v>0</v>
      </c>
      <c r="R133" s="545">
        <f t="shared" si="101"/>
        <v>0</v>
      </c>
      <c r="S133" s="545">
        <f t="shared" si="101"/>
        <v>0</v>
      </c>
      <c r="T133" s="545">
        <f t="shared" si="101"/>
        <v>0</v>
      </c>
      <c r="U133" s="545">
        <f t="shared" si="101"/>
        <v>0</v>
      </c>
      <c r="V133" s="545">
        <f t="shared" si="101"/>
        <v>0</v>
      </c>
      <c r="W133" s="546"/>
      <c r="X133" s="546"/>
      <c r="Y133" s="546"/>
      <c r="Z133" s="546"/>
      <c r="AA133" s="546"/>
      <c r="AB133" s="547"/>
      <c r="AC133" s="548"/>
      <c r="AD133" s="546"/>
      <c r="AE133" s="546"/>
      <c r="AF133" s="546"/>
      <c r="AG133" s="546"/>
      <c r="AH133" s="546"/>
      <c r="AI133" s="545">
        <v>0</v>
      </c>
      <c r="AJ133" s="546"/>
      <c r="AK133" s="546"/>
      <c r="AL133" s="546"/>
      <c r="AM133" s="546"/>
      <c r="AN133" s="546"/>
      <c r="AO133" s="546"/>
      <c r="AP133" s="546"/>
      <c r="AQ133" s="546"/>
      <c r="AR133" s="546"/>
      <c r="AS133" s="546"/>
      <c r="AT133" s="549"/>
      <c r="AU133" s="546"/>
      <c r="AY133" s="339">
        <f t="shared" si="78"/>
        <v>0</v>
      </c>
      <c r="AZ133" s="340" t="str">
        <f t="shared" si="79"/>
        <v>-</v>
      </c>
    </row>
    <row r="134" spans="2:52" s="1" customFormat="1" ht="14.4" x14ac:dyDescent="0.3">
      <c r="B134" s="260" t="s">
        <v>322</v>
      </c>
      <c r="C134" s="564" t="s">
        <v>323</v>
      </c>
      <c r="D134" s="396">
        <f>'Forma 2'!$F$129</f>
        <v>0</v>
      </c>
      <c r="E134" s="544">
        <f t="shared" si="100"/>
        <v>0</v>
      </c>
      <c r="F134" s="545">
        <f t="shared" si="100"/>
        <v>0</v>
      </c>
      <c r="G134" s="545">
        <f t="shared" si="100"/>
        <v>0</v>
      </c>
      <c r="H134" s="545">
        <f t="shared" si="100"/>
        <v>0</v>
      </c>
      <c r="I134" s="545">
        <f t="shared" si="100"/>
        <v>0</v>
      </c>
      <c r="J134" s="545">
        <f t="shared" si="100"/>
        <v>0</v>
      </c>
      <c r="K134" s="545">
        <f t="shared" si="100"/>
        <v>0</v>
      </c>
      <c r="L134" s="545">
        <f t="shared" si="100"/>
        <v>0</v>
      </c>
      <c r="M134" s="545">
        <f t="shared" si="100"/>
        <v>0</v>
      </c>
      <c r="N134" s="545">
        <f t="shared" si="100"/>
        <v>0</v>
      </c>
      <c r="O134" s="545">
        <f t="shared" si="101"/>
        <v>0</v>
      </c>
      <c r="P134" s="545">
        <f t="shared" si="101"/>
        <v>0</v>
      </c>
      <c r="Q134" s="545">
        <f t="shared" si="101"/>
        <v>0</v>
      </c>
      <c r="R134" s="545">
        <f t="shared" si="101"/>
        <v>0</v>
      </c>
      <c r="S134" s="545">
        <f t="shared" si="101"/>
        <v>0</v>
      </c>
      <c r="T134" s="545">
        <f t="shared" si="101"/>
        <v>0</v>
      </c>
      <c r="U134" s="545">
        <f t="shared" si="101"/>
        <v>0</v>
      </c>
      <c r="V134" s="545">
        <f t="shared" si="101"/>
        <v>0</v>
      </c>
      <c r="W134" s="546"/>
      <c r="X134" s="546"/>
      <c r="Y134" s="546"/>
      <c r="Z134" s="546"/>
      <c r="AA134" s="546"/>
      <c r="AB134" s="547"/>
      <c r="AC134" s="548"/>
      <c r="AD134" s="546"/>
      <c r="AE134" s="546"/>
      <c r="AF134" s="546"/>
      <c r="AG134" s="546"/>
      <c r="AH134" s="546"/>
      <c r="AI134" s="545">
        <v>0</v>
      </c>
      <c r="AJ134" s="546"/>
      <c r="AK134" s="546"/>
      <c r="AL134" s="546"/>
      <c r="AM134" s="546"/>
      <c r="AN134" s="546"/>
      <c r="AO134" s="546"/>
      <c r="AP134" s="546"/>
      <c r="AQ134" s="546"/>
      <c r="AR134" s="546"/>
      <c r="AS134" s="546"/>
      <c r="AT134" s="549"/>
      <c r="AU134" s="546"/>
      <c r="AY134" s="339">
        <f t="shared" si="78"/>
        <v>0</v>
      </c>
      <c r="AZ134" s="340" t="str">
        <f t="shared" si="79"/>
        <v>-</v>
      </c>
    </row>
    <row r="135" spans="2:52" s="1" customFormat="1" ht="14.4" x14ac:dyDescent="0.3">
      <c r="B135" s="260" t="s">
        <v>324</v>
      </c>
      <c r="C135" s="564" t="s">
        <v>325</v>
      </c>
      <c r="D135" s="396">
        <f>'Forma 2'!$F$130</f>
        <v>0</v>
      </c>
      <c r="E135" s="544">
        <f t="shared" si="100"/>
        <v>0</v>
      </c>
      <c r="F135" s="545">
        <f t="shared" si="100"/>
        <v>0</v>
      </c>
      <c r="G135" s="545">
        <f t="shared" si="100"/>
        <v>0</v>
      </c>
      <c r="H135" s="545">
        <f t="shared" si="100"/>
        <v>0</v>
      </c>
      <c r="I135" s="545">
        <f t="shared" si="100"/>
        <v>0</v>
      </c>
      <c r="J135" s="545">
        <f t="shared" si="100"/>
        <v>0</v>
      </c>
      <c r="K135" s="545">
        <f t="shared" si="100"/>
        <v>0</v>
      </c>
      <c r="L135" s="545">
        <f t="shared" si="100"/>
        <v>0</v>
      </c>
      <c r="M135" s="545">
        <f t="shared" si="100"/>
        <v>0</v>
      </c>
      <c r="N135" s="545">
        <f t="shared" si="100"/>
        <v>0</v>
      </c>
      <c r="O135" s="545">
        <f t="shared" si="101"/>
        <v>0</v>
      </c>
      <c r="P135" s="545">
        <f t="shared" si="101"/>
        <v>0</v>
      </c>
      <c r="Q135" s="545">
        <f t="shared" si="101"/>
        <v>0</v>
      </c>
      <c r="R135" s="545">
        <f t="shared" si="101"/>
        <v>0</v>
      </c>
      <c r="S135" s="545">
        <f t="shared" si="101"/>
        <v>0</v>
      </c>
      <c r="T135" s="545">
        <f t="shared" si="101"/>
        <v>0</v>
      </c>
      <c r="U135" s="545">
        <f t="shared" si="101"/>
        <v>0</v>
      </c>
      <c r="V135" s="545">
        <f t="shared" si="101"/>
        <v>0</v>
      </c>
      <c r="W135" s="546"/>
      <c r="X135" s="546"/>
      <c r="Y135" s="546"/>
      <c r="Z135" s="546"/>
      <c r="AA135" s="546"/>
      <c r="AB135" s="547"/>
      <c r="AC135" s="548"/>
      <c r="AD135" s="546"/>
      <c r="AE135" s="546"/>
      <c r="AF135" s="546"/>
      <c r="AG135" s="546"/>
      <c r="AH135" s="546"/>
      <c r="AI135" s="545">
        <v>0</v>
      </c>
      <c r="AJ135" s="546"/>
      <c r="AK135" s="546"/>
      <c r="AL135" s="546"/>
      <c r="AM135" s="546"/>
      <c r="AN135" s="546"/>
      <c r="AO135" s="546"/>
      <c r="AP135" s="546"/>
      <c r="AQ135" s="546"/>
      <c r="AR135" s="546"/>
      <c r="AS135" s="546"/>
      <c r="AT135" s="549"/>
      <c r="AU135" s="546"/>
      <c r="AY135" s="339">
        <f t="shared" si="78"/>
        <v>0</v>
      </c>
      <c r="AZ135" s="340" t="str">
        <f t="shared" si="79"/>
        <v>-</v>
      </c>
    </row>
    <row r="136" spans="2:52" s="1" customFormat="1" ht="14.4" x14ac:dyDescent="0.3">
      <c r="B136" s="260" t="s">
        <v>326</v>
      </c>
      <c r="C136" s="564" t="s">
        <v>327</v>
      </c>
      <c r="D136" s="396">
        <f>'Forma 2'!$F$131</f>
        <v>0</v>
      </c>
      <c r="E136" s="544">
        <f t="shared" si="100"/>
        <v>0</v>
      </c>
      <c r="F136" s="545">
        <f t="shared" si="100"/>
        <v>0</v>
      </c>
      <c r="G136" s="545">
        <f t="shared" si="100"/>
        <v>0</v>
      </c>
      <c r="H136" s="545">
        <f t="shared" si="100"/>
        <v>0</v>
      </c>
      <c r="I136" s="545">
        <f t="shared" si="100"/>
        <v>0</v>
      </c>
      <c r="J136" s="545">
        <f t="shared" si="100"/>
        <v>0</v>
      </c>
      <c r="K136" s="545">
        <f t="shared" si="100"/>
        <v>0</v>
      </c>
      <c r="L136" s="545">
        <f t="shared" si="100"/>
        <v>0</v>
      </c>
      <c r="M136" s="545">
        <f t="shared" si="100"/>
        <v>0</v>
      </c>
      <c r="N136" s="545">
        <f t="shared" si="100"/>
        <v>0</v>
      </c>
      <c r="O136" s="545">
        <f t="shared" si="101"/>
        <v>0</v>
      </c>
      <c r="P136" s="545">
        <f t="shared" si="101"/>
        <v>0</v>
      </c>
      <c r="Q136" s="545">
        <f t="shared" si="101"/>
        <v>0</v>
      </c>
      <c r="R136" s="545">
        <f t="shared" si="101"/>
        <v>0</v>
      </c>
      <c r="S136" s="545">
        <f t="shared" si="101"/>
        <v>0</v>
      </c>
      <c r="T136" s="545">
        <f t="shared" si="101"/>
        <v>0</v>
      </c>
      <c r="U136" s="545">
        <f t="shared" si="101"/>
        <v>0</v>
      </c>
      <c r="V136" s="545">
        <f t="shared" si="101"/>
        <v>0</v>
      </c>
      <c r="W136" s="546"/>
      <c r="X136" s="546"/>
      <c r="Y136" s="546"/>
      <c r="Z136" s="546"/>
      <c r="AA136" s="546"/>
      <c r="AB136" s="547"/>
      <c r="AC136" s="548"/>
      <c r="AD136" s="546"/>
      <c r="AE136" s="546"/>
      <c r="AF136" s="546"/>
      <c r="AG136" s="546"/>
      <c r="AH136" s="546"/>
      <c r="AI136" s="545">
        <v>0</v>
      </c>
      <c r="AJ136" s="546"/>
      <c r="AK136" s="546"/>
      <c r="AL136" s="546"/>
      <c r="AM136" s="546"/>
      <c r="AN136" s="546"/>
      <c r="AO136" s="546"/>
      <c r="AP136" s="546"/>
      <c r="AQ136" s="546"/>
      <c r="AR136" s="546"/>
      <c r="AS136" s="546"/>
      <c r="AT136" s="549"/>
      <c r="AU136" s="546"/>
      <c r="AY136" s="339">
        <f t="shared" si="78"/>
        <v>0</v>
      </c>
      <c r="AZ136" s="340" t="str">
        <f t="shared" si="79"/>
        <v>-</v>
      </c>
    </row>
    <row r="137" spans="2:52" s="1" customFormat="1" ht="14.4" x14ac:dyDescent="0.3">
      <c r="B137" s="260" t="s">
        <v>328</v>
      </c>
      <c r="C137" s="564" t="s">
        <v>329</v>
      </c>
      <c r="D137" s="396">
        <f>'Forma 2'!$F$132</f>
        <v>0</v>
      </c>
      <c r="E137" s="544">
        <f t="shared" si="100"/>
        <v>0</v>
      </c>
      <c r="F137" s="545">
        <f t="shared" si="100"/>
        <v>0</v>
      </c>
      <c r="G137" s="545">
        <f t="shared" si="100"/>
        <v>0</v>
      </c>
      <c r="H137" s="545">
        <f t="shared" si="100"/>
        <v>0</v>
      </c>
      <c r="I137" s="545">
        <f t="shared" si="100"/>
        <v>0</v>
      </c>
      <c r="J137" s="545">
        <f t="shared" si="100"/>
        <v>0</v>
      </c>
      <c r="K137" s="545">
        <f t="shared" si="100"/>
        <v>0</v>
      </c>
      <c r="L137" s="545">
        <f t="shared" si="100"/>
        <v>0</v>
      </c>
      <c r="M137" s="545">
        <f t="shared" si="100"/>
        <v>0</v>
      </c>
      <c r="N137" s="545">
        <f t="shared" si="100"/>
        <v>0</v>
      </c>
      <c r="O137" s="545">
        <f t="shared" si="101"/>
        <v>0</v>
      </c>
      <c r="P137" s="545">
        <f t="shared" si="101"/>
        <v>0</v>
      </c>
      <c r="Q137" s="545">
        <f t="shared" si="101"/>
        <v>0</v>
      </c>
      <c r="R137" s="545">
        <f t="shared" si="101"/>
        <v>0</v>
      </c>
      <c r="S137" s="545">
        <f t="shared" si="101"/>
        <v>0</v>
      </c>
      <c r="T137" s="545">
        <f t="shared" si="101"/>
        <v>0</v>
      </c>
      <c r="U137" s="545">
        <f t="shared" si="101"/>
        <v>0</v>
      </c>
      <c r="V137" s="545">
        <f t="shared" si="101"/>
        <v>0</v>
      </c>
      <c r="W137" s="546"/>
      <c r="X137" s="546"/>
      <c r="Y137" s="546"/>
      <c r="Z137" s="546"/>
      <c r="AA137" s="546"/>
      <c r="AB137" s="547"/>
      <c r="AC137" s="548"/>
      <c r="AD137" s="546"/>
      <c r="AE137" s="546"/>
      <c r="AF137" s="546"/>
      <c r="AG137" s="546"/>
      <c r="AH137" s="546"/>
      <c r="AI137" s="545">
        <v>0</v>
      </c>
      <c r="AJ137" s="546"/>
      <c r="AK137" s="546"/>
      <c r="AL137" s="546"/>
      <c r="AM137" s="546"/>
      <c r="AN137" s="546"/>
      <c r="AO137" s="546"/>
      <c r="AP137" s="546"/>
      <c r="AQ137" s="546"/>
      <c r="AR137" s="546"/>
      <c r="AS137" s="546"/>
      <c r="AT137" s="549"/>
      <c r="AU137" s="546"/>
      <c r="AY137" s="339">
        <f t="shared" si="78"/>
        <v>0</v>
      </c>
      <c r="AZ137" s="340" t="str">
        <f t="shared" si="79"/>
        <v>-</v>
      </c>
    </row>
    <row r="138" spans="2:52" s="1" customFormat="1" ht="14.4" x14ac:dyDescent="0.3">
      <c r="B138" s="288" t="s">
        <v>330</v>
      </c>
      <c r="C138" s="558" t="s">
        <v>331</v>
      </c>
      <c r="D138" s="396">
        <f>'Forma 2'!$F$133</f>
        <v>0</v>
      </c>
      <c r="E138" s="544">
        <f t="shared" si="100"/>
        <v>0</v>
      </c>
      <c r="F138" s="545">
        <f t="shared" si="100"/>
        <v>0</v>
      </c>
      <c r="G138" s="545">
        <f t="shared" si="100"/>
        <v>0</v>
      </c>
      <c r="H138" s="545">
        <f t="shared" si="100"/>
        <v>0</v>
      </c>
      <c r="I138" s="545">
        <f t="shared" si="100"/>
        <v>0</v>
      </c>
      <c r="J138" s="545">
        <f t="shared" si="100"/>
        <v>0</v>
      </c>
      <c r="K138" s="545">
        <f t="shared" si="100"/>
        <v>0</v>
      </c>
      <c r="L138" s="545">
        <f t="shared" si="100"/>
        <v>0</v>
      </c>
      <c r="M138" s="545">
        <f t="shared" si="100"/>
        <v>0</v>
      </c>
      <c r="N138" s="545">
        <f t="shared" si="100"/>
        <v>0</v>
      </c>
      <c r="O138" s="545">
        <f t="shared" si="101"/>
        <v>0</v>
      </c>
      <c r="P138" s="545">
        <f t="shared" si="101"/>
        <v>0</v>
      </c>
      <c r="Q138" s="545">
        <f t="shared" si="101"/>
        <v>0</v>
      </c>
      <c r="R138" s="545">
        <f t="shared" si="101"/>
        <v>0</v>
      </c>
      <c r="S138" s="545">
        <f t="shared" si="101"/>
        <v>0</v>
      </c>
      <c r="T138" s="545">
        <f t="shared" si="101"/>
        <v>0</v>
      </c>
      <c r="U138" s="545">
        <f t="shared" si="101"/>
        <v>0</v>
      </c>
      <c r="V138" s="545">
        <f t="shared" si="101"/>
        <v>0</v>
      </c>
      <c r="W138" s="546"/>
      <c r="X138" s="546"/>
      <c r="Y138" s="546"/>
      <c r="Z138" s="546"/>
      <c r="AA138" s="546"/>
      <c r="AB138" s="547"/>
      <c r="AC138" s="548"/>
      <c r="AD138" s="546"/>
      <c r="AE138" s="546"/>
      <c r="AF138" s="546"/>
      <c r="AG138" s="546"/>
      <c r="AH138" s="546"/>
      <c r="AI138" s="545">
        <v>0</v>
      </c>
      <c r="AJ138" s="546"/>
      <c r="AK138" s="546"/>
      <c r="AL138" s="546"/>
      <c r="AM138" s="546"/>
      <c r="AN138" s="546"/>
      <c r="AO138" s="546"/>
      <c r="AP138" s="546"/>
      <c r="AQ138" s="546"/>
      <c r="AR138" s="546"/>
      <c r="AS138" s="546"/>
      <c r="AT138" s="549"/>
      <c r="AU138" s="546"/>
      <c r="AY138" s="339">
        <f t="shared" si="78"/>
        <v>0</v>
      </c>
      <c r="AZ138" s="340" t="str">
        <f t="shared" si="79"/>
        <v>-</v>
      </c>
    </row>
    <row r="139" spans="2:52" s="1" customFormat="1" ht="14.4" x14ac:dyDescent="0.3">
      <c r="B139" s="288" t="s">
        <v>451</v>
      </c>
      <c r="C139" s="564" t="s">
        <v>333</v>
      </c>
      <c r="D139" s="396">
        <f>'Forma 2'!$F$134</f>
        <v>0</v>
      </c>
      <c r="E139" s="544">
        <f t="shared" si="100"/>
        <v>0</v>
      </c>
      <c r="F139" s="545">
        <f t="shared" si="100"/>
        <v>0</v>
      </c>
      <c r="G139" s="545">
        <f t="shared" si="100"/>
        <v>0</v>
      </c>
      <c r="H139" s="545">
        <f t="shared" si="100"/>
        <v>0</v>
      </c>
      <c r="I139" s="545">
        <f t="shared" si="100"/>
        <v>0</v>
      </c>
      <c r="J139" s="545">
        <f t="shared" si="100"/>
        <v>0</v>
      </c>
      <c r="K139" s="545">
        <f t="shared" si="100"/>
        <v>0</v>
      </c>
      <c r="L139" s="545">
        <f t="shared" si="100"/>
        <v>0</v>
      </c>
      <c r="M139" s="545">
        <f t="shared" si="100"/>
        <v>0</v>
      </c>
      <c r="N139" s="545">
        <f t="shared" si="100"/>
        <v>0</v>
      </c>
      <c r="O139" s="545">
        <f t="shared" si="101"/>
        <v>0</v>
      </c>
      <c r="P139" s="545">
        <f t="shared" si="101"/>
        <v>0</v>
      </c>
      <c r="Q139" s="545">
        <f t="shared" si="101"/>
        <v>0</v>
      </c>
      <c r="R139" s="545">
        <f t="shared" si="101"/>
        <v>0</v>
      </c>
      <c r="S139" s="545">
        <f t="shared" si="101"/>
        <v>0</v>
      </c>
      <c r="T139" s="545">
        <f t="shared" si="101"/>
        <v>0</v>
      </c>
      <c r="U139" s="545">
        <f t="shared" si="101"/>
        <v>0</v>
      </c>
      <c r="V139" s="545">
        <f t="shared" si="101"/>
        <v>0</v>
      </c>
      <c r="W139" s="546"/>
      <c r="X139" s="546"/>
      <c r="Y139" s="546"/>
      <c r="Z139" s="546"/>
      <c r="AA139" s="546"/>
      <c r="AB139" s="547"/>
      <c r="AC139" s="548"/>
      <c r="AD139" s="546"/>
      <c r="AE139" s="546"/>
      <c r="AF139" s="546"/>
      <c r="AG139" s="546"/>
      <c r="AH139" s="546"/>
      <c r="AI139" s="545">
        <v>0</v>
      </c>
      <c r="AJ139" s="546"/>
      <c r="AK139" s="546"/>
      <c r="AL139" s="546"/>
      <c r="AM139" s="546"/>
      <c r="AN139" s="546"/>
      <c r="AO139" s="546"/>
      <c r="AP139" s="546"/>
      <c r="AQ139" s="546"/>
      <c r="AR139" s="546"/>
      <c r="AS139" s="546"/>
      <c r="AT139" s="549"/>
      <c r="AU139" s="546"/>
      <c r="AY139" s="339">
        <f t="shared" si="78"/>
        <v>0</v>
      </c>
      <c r="AZ139" s="340" t="str">
        <f t="shared" si="79"/>
        <v>-</v>
      </c>
    </row>
    <row r="140" spans="2:52" s="1" customFormat="1" ht="14.4" x14ac:dyDescent="0.3">
      <c r="B140" s="271" t="s">
        <v>334</v>
      </c>
      <c r="C140" s="563" t="s">
        <v>335</v>
      </c>
      <c r="D140" s="561">
        <f>'Forma 2'!$F$135</f>
        <v>0</v>
      </c>
      <c r="E140" s="552">
        <f t="shared" ref="E140:AU140" si="102">SUM(E141:E145)</f>
        <v>0</v>
      </c>
      <c r="F140" s="553">
        <f t="shared" si="102"/>
        <v>0</v>
      </c>
      <c r="G140" s="553">
        <f t="shared" si="102"/>
        <v>0</v>
      </c>
      <c r="H140" s="553">
        <f t="shared" si="102"/>
        <v>0</v>
      </c>
      <c r="I140" s="553">
        <f t="shared" si="102"/>
        <v>0</v>
      </c>
      <c r="J140" s="553">
        <f t="shared" si="102"/>
        <v>0</v>
      </c>
      <c r="K140" s="553">
        <f t="shared" si="102"/>
        <v>0</v>
      </c>
      <c r="L140" s="553">
        <f t="shared" si="102"/>
        <v>0</v>
      </c>
      <c r="M140" s="553">
        <f t="shared" si="102"/>
        <v>0</v>
      </c>
      <c r="N140" s="553">
        <f t="shared" si="102"/>
        <v>0</v>
      </c>
      <c r="O140" s="553">
        <f t="shared" si="102"/>
        <v>0</v>
      </c>
      <c r="P140" s="553">
        <f t="shared" si="102"/>
        <v>0</v>
      </c>
      <c r="Q140" s="553">
        <f t="shared" si="102"/>
        <v>0</v>
      </c>
      <c r="R140" s="553">
        <f t="shared" si="102"/>
        <v>0</v>
      </c>
      <c r="S140" s="553">
        <f t="shared" si="102"/>
        <v>0</v>
      </c>
      <c r="T140" s="553">
        <f t="shared" si="102"/>
        <v>0</v>
      </c>
      <c r="U140" s="553">
        <f t="shared" si="102"/>
        <v>0</v>
      </c>
      <c r="V140" s="553">
        <f t="shared" si="102"/>
        <v>0</v>
      </c>
      <c r="W140" s="553">
        <f t="shared" si="102"/>
        <v>0</v>
      </c>
      <c r="X140" s="553">
        <f t="shared" si="102"/>
        <v>0</v>
      </c>
      <c r="Y140" s="553">
        <f t="shared" si="102"/>
        <v>0</v>
      </c>
      <c r="Z140" s="553">
        <f t="shared" si="102"/>
        <v>0</v>
      </c>
      <c r="AA140" s="553">
        <f t="shared" si="102"/>
        <v>0</v>
      </c>
      <c r="AB140" s="554">
        <f t="shared" si="102"/>
        <v>0</v>
      </c>
      <c r="AC140" s="555">
        <f t="shared" si="102"/>
        <v>0</v>
      </c>
      <c r="AD140" s="553">
        <f t="shared" si="102"/>
        <v>0</v>
      </c>
      <c r="AE140" s="553">
        <f t="shared" si="102"/>
        <v>0</v>
      </c>
      <c r="AF140" s="553">
        <f t="shared" si="102"/>
        <v>0</v>
      </c>
      <c r="AG140" s="553">
        <f t="shared" si="102"/>
        <v>0</v>
      </c>
      <c r="AH140" s="553">
        <f t="shared" si="102"/>
        <v>0</v>
      </c>
      <c r="AI140" s="562">
        <f t="shared" si="102"/>
        <v>0</v>
      </c>
      <c r="AJ140" s="553">
        <f t="shared" si="102"/>
        <v>0</v>
      </c>
      <c r="AK140" s="553">
        <f t="shared" si="102"/>
        <v>0</v>
      </c>
      <c r="AL140" s="553">
        <f t="shared" si="102"/>
        <v>0</v>
      </c>
      <c r="AM140" s="553">
        <f t="shared" si="102"/>
        <v>0</v>
      </c>
      <c r="AN140" s="553">
        <f t="shared" si="102"/>
        <v>0</v>
      </c>
      <c r="AO140" s="553">
        <f t="shared" si="102"/>
        <v>0</v>
      </c>
      <c r="AP140" s="553">
        <f t="shared" si="102"/>
        <v>0</v>
      </c>
      <c r="AQ140" s="553">
        <f t="shared" si="102"/>
        <v>0</v>
      </c>
      <c r="AR140" s="553">
        <f t="shared" si="102"/>
        <v>0</v>
      </c>
      <c r="AS140" s="553">
        <f t="shared" si="102"/>
        <v>0</v>
      </c>
      <c r="AT140" s="557">
        <f t="shared" si="102"/>
        <v>0</v>
      </c>
      <c r="AU140" s="553">
        <f t="shared" si="102"/>
        <v>0</v>
      </c>
      <c r="AY140" s="339">
        <f t="shared" si="78"/>
        <v>0</v>
      </c>
      <c r="AZ140" s="340" t="str">
        <f t="shared" si="79"/>
        <v>-</v>
      </c>
    </row>
    <row r="141" spans="2:52" s="1" customFormat="1" ht="14.4" x14ac:dyDescent="0.3">
      <c r="B141" s="260" t="s">
        <v>336</v>
      </c>
      <c r="C141" s="564" t="s">
        <v>337</v>
      </c>
      <c r="D141" s="396">
        <f>'Forma 2'!$F$136</f>
        <v>0</v>
      </c>
      <c r="E141" s="544">
        <f t="shared" ref="E141:N145" si="103">SUM(AC141)</f>
        <v>0</v>
      </c>
      <c r="F141" s="545">
        <f t="shared" si="103"/>
        <v>0</v>
      </c>
      <c r="G141" s="545">
        <f t="shared" si="103"/>
        <v>0</v>
      </c>
      <c r="H141" s="545">
        <f t="shared" si="103"/>
        <v>0</v>
      </c>
      <c r="I141" s="545">
        <f t="shared" si="103"/>
        <v>0</v>
      </c>
      <c r="J141" s="545">
        <f t="shared" si="103"/>
        <v>0</v>
      </c>
      <c r="K141" s="545">
        <f t="shared" si="103"/>
        <v>0</v>
      </c>
      <c r="L141" s="545">
        <f t="shared" si="103"/>
        <v>0</v>
      </c>
      <c r="M141" s="545">
        <f t="shared" si="103"/>
        <v>0</v>
      </c>
      <c r="N141" s="545">
        <f t="shared" si="103"/>
        <v>0</v>
      </c>
      <c r="O141" s="545">
        <f t="shared" ref="O141:V145" si="104">SUM(AM141)</f>
        <v>0</v>
      </c>
      <c r="P141" s="545">
        <f t="shared" si="104"/>
        <v>0</v>
      </c>
      <c r="Q141" s="545">
        <f t="shared" si="104"/>
        <v>0</v>
      </c>
      <c r="R141" s="545">
        <f t="shared" si="104"/>
        <v>0</v>
      </c>
      <c r="S141" s="545">
        <f t="shared" si="104"/>
        <v>0</v>
      </c>
      <c r="T141" s="545">
        <f t="shared" si="104"/>
        <v>0</v>
      </c>
      <c r="U141" s="545">
        <f t="shared" si="104"/>
        <v>0</v>
      </c>
      <c r="V141" s="545">
        <f t="shared" si="104"/>
        <v>0</v>
      </c>
      <c r="W141" s="565"/>
      <c r="X141" s="565"/>
      <c r="Y141" s="565"/>
      <c r="Z141" s="565"/>
      <c r="AA141" s="565"/>
      <c r="AB141" s="566"/>
      <c r="AC141" s="567"/>
      <c r="AD141" s="565"/>
      <c r="AE141" s="565"/>
      <c r="AF141" s="565"/>
      <c r="AG141" s="565"/>
      <c r="AH141" s="565"/>
      <c r="AI141" s="545">
        <v>0</v>
      </c>
      <c r="AJ141" s="546"/>
      <c r="AK141" s="546"/>
      <c r="AL141" s="546"/>
      <c r="AM141" s="546"/>
      <c r="AN141" s="565"/>
      <c r="AO141" s="565"/>
      <c r="AP141" s="565"/>
      <c r="AQ141" s="565"/>
      <c r="AR141" s="565"/>
      <c r="AS141" s="565"/>
      <c r="AT141" s="568"/>
      <c r="AU141" s="565"/>
      <c r="AY141" s="339">
        <f t="shared" si="78"/>
        <v>0</v>
      </c>
      <c r="AZ141" s="340" t="str">
        <f t="shared" si="79"/>
        <v>-</v>
      </c>
    </row>
    <row r="142" spans="2:52" s="1" customFormat="1" ht="14.4" x14ac:dyDescent="0.3">
      <c r="B142" s="260" t="s">
        <v>338</v>
      </c>
      <c r="C142" s="564" t="s">
        <v>339</v>
      </c>
      <c r="D142" s="396">
        <f>'Forma 2'!$F$137</f>
        <v>0</v>
      </c>
      <c r="E142" s="544">
        <f t="shared" si="103"/>
        <v>0</v>
      </c>
      <c r="F142" s="545">
        <f t="shared" si="103"/>
        <v>0</v>
      </c>
      <c r="G142" s="545">
        <f t="shared" si="103"/>
        <v>0</v>
      </c>
      <c r="H142" s="545">
        <f t="shared" si="103"/>
        <v>0</v>
      </c>
      <c r="I142" s="545">
        <f t="shared" si="103"/>
        <v>0</v>
      </c>
      <c r="J142" s="545">
        <f t="shared" si="103"/>
        <v>0</v>
      </c>
      <c r="K142" s="545">
        <f t="shared" si="103"/>
        <v>0</v>
      </c>
      <c r="L142" s="545">
        <f t="shared" si="103"/>
        <v>0</v>
      </c>
      <c r="M142" s="545">
        <f t="shared" si="103"/>
        <v>0</v>
      </c>
      <c r="N142" s="545">
        <f t="shared" si="103"/>
        <v>0</v>
      </c>
      <c r="O142" s="545">
        <f t="shared" si="104"/>
        <v>0</v>
      </c>
      <c r="P142" s="545">
        <f t="shared" si="104"/>
        <v>0</v>
      </c>
      <c r="Q142" s="545">
        <f t="shared" si="104"/>
        <v>0</v>
      </c>
      <c r="R142" s="545">
        <f t="shared" si="104"/>
        <v>0</v>
      </c>
      <c r="S142" s="545">
        <f t="shared" si="104"/>
        <v>0</v>
      </c>
      <c r="T142" s="545">
        <f t="shared" si="104"/>
        <v>0</v>
      </c>
      <c r="U142" s="545">
        <f t="shared" si="104"/>
        <v>0</v>
      </c>
      <c r="V142" s="545">
        <f t="shared" si="104"/>
        <v>0</v>
      </c>
      <c r="W142" s="565"/>
      <c r="X142" s="565"/>
      <c r="Y142" s="565"/>
      <c r="Z142" s="565"/>
      <c r="AA142" s="565"/>
      <c r="AB142" s="566"/>
      <c r="AC142" s="567"/>
      <c r="AD142" s="565"/>
      <c r="AE142" s="565"/>
      <c r="AF142" s="565"/>
      <c r="AG142" s="565"/>
      <c r="AH142" s="565"/>
      <c r="AI142" s="545">
        <v>0</v>
      </c>
      <c r="AJ142" s="546"/>
      <c r="AK142" s="546"/>
      <c r="AL142" s="546"/>
      <c r="AM142" s="546"/>
      <c r="AN142" s="565"/>
      <c r="AO142" s="565"/>
      <c r="AP142" s="565"/>
      <c r="AQ142" s="565"/>
      <c r="AR142" s="565"/>
      <c r="AS142" s="565"/>
      <c r="AT142" s="568"/>
      <c r="AU142" s="565"/>
      <c r="AY142" s="339">
        <f t="shared" si="78"/>
        <v>0</v>
      </c>
      <c r="AZ142" s="340" t="str">
        <f t="shared" si="79"/>
        <v>-</v>
      </c>
    </row>
    <row r="143" spans="2:52" s="1" customFormat="1" ht="14.4" x14ac:dyDescent="0.3">
      <c r="B143" s="260" t="s">
        <v>340</v>
      </c>
      <c r="C143" s="564" t="s">
        <v>341</v>
      </c>
      <c r="D143" s="396">
        <f>'Forma 2'!$F$138</f>
        <v>0</v>
      </c>
      <c r="E143" s="544">
        <f t="shared" si="103"/>
        <v>0</v>
      </c>
      <c r="F143" s="545">
        <f t="shared" si="103"/>
        <v>0</v>
      </c>
      <c r="G143" s="545">
        <f t="shared" si="103"/>
        <v>0</v>
      </c>
      <c r="H143" s="545">
        <f t="shared" si="103"/>
        <v>0</v>
      </c>
      <c r="I143" s="545">
        <f t="shared" si="103"/>
        <v>0</v>
      </c>
      <c r="J143" s="545">
        <f t="shared" si="103"/>
        <v>0</v>
      </c>
      <c r="K143" s="545">
        <f t="shared" si="103"/>
        <v>0</v>
      </c>
      <c r="L143" s="545">
        <f t="shared" si="103"/>
        <v>0</v>
      </c>
      <c r="M143" s="545">
        <f t="shared" si="103"/>
        <v>0</v>
      </c>
      <c r="N143" s="545">
        <f t="shared" si="103"/>
        <v>0</v>
      </c>
      <c r="O143" s="545">
        <f t="shared" si="104"/>
        <v>0</v>
      </c>
      <c r="P143" s="545">
        <f t="shared" si="104"/>
        <v>0</v>
      </c>
      <c r="Q143" s="545">
        <f t="shared" si="104"/>
        <v>0</v>
      </c>
      <c r="R143" s="545">
        <f t="shared" si="104"/>
        <v>0</v>
      </c>
      <c r="S143" s="545">
        <f t="shared" si="104"/>
        <v>0</v>
      </c>
      <c r="T143" s="545">
        <f t="shared" si="104"/>
        <v>0</v>
      </c>
      <c r="U143" s="545">
        <f t="shared" si="104"/>
        <v>0</v>
      </c>
      <c r="V143" s="545">
        <f t="shared" si="104"/>
        <v>0</v>
      </c>
      <c r="W143" s="565"/>
      <c r="X143" s="565"/>
      <c r="Y143" s="565"/>
      <c r="Z143" s="565"/>
      <c r="AA143" s="565"/>
      <c r="AB143" s="566"/>
      <c r="AC143" s="567"/>
      <c r="AD143" s="565"/>
      <c r="AE143" s="565"/>
      <c r="AF143" s="565"/>
      <c r="AG143" s="565"/>
      <c r="AH143" s="565"/>
      <c r="AI143" s="545">
        <v>0</v>
      </c>
      <c r="AJ143" s="546"/>
      <c r="AK143" s="546"/>
      <c r="AL143" s="546"/>
      <c r="AM143" s="546"/>
      <c r="AN143" s="565"/>
      <c r="AO143" s="565"/>
      <c r="AP143" s="565"/>
      <c r="AQ143" s="565"/>
      <c r="AR143" s="565"/>
      <c r="AS143" s="565"/>
      <c r="AT143" s="568"/>
      <c r="AU143" s="565"/>
      <c r="AY143" s="339">
        <f t="shared" si="78"/>
        <v>0</v>
      </c>
      <c r="AZ143" s="340" t="str">
        <f t="shared" si="79"/>
        <v>-</v>
      </c>
    </row>
    <row r="144" spans="2:52" s="1" customFormat="1" ht="14.4" x14ac:dyDescent="0.3">
      <c r="B144" s="260" t="s">
        <v>342</v>
      </c>
      <c r="C144" s="564" t="s">
        <v>343</v>
      </c>
      <c r="D144" s="396">
        <f>'Forma 2'!$F$139</f>
        <v>0</v>
      </c>
      <c r="E144" s="544">
        <f t="shared" si="103"/>
        <v>0</v>
      </c>
      <c r="F144" s="545">
        <f t="shared" si="103"/>
        <v>0</v>
      </c>
      <c r="G144" s="545">
        <f t="shared" si="103"/>
        <v>0</v>
      </c>
      <c r="H144" s="545">
        <f t="shared" si="103"/>
        <v>0</v>
      </c>
      <c r="I144" s="545">
        <f t="shared" si="103"/>
        <v>0</v>
      </c>
      <c r="J144" s="545">
        <f t="shared" si="103"/>
        <v>0</v>
      </c>
      <c r="K144" s="545">
        <f t="shared" si="103"/>
        <v>0</v>
      </c>
      <c r="L144" s="545">
        <f t="shared" si="103"/>
        <v>0</v>
      </c>
      <c r="M144" s="545">
        <f t="shared" si="103"/>
        <v>0</v>
      </c>
      <c r="N144" s="545">
        <f t="shared" si="103"/>
        <v>0</v>
      </c>
      <c r="O144" s="545">
        <f t="shared" si="104"/>
        <v>0</v>
      </c>
      <c r="P144" s="545">
        <f t="shared" si="104"/>
        <v>0</v>
      </c>
      <c r="Q144" s="545">
        <f t="shared" si="104"/>
        <v>0</v>
      </c>
      <c r="R144" s="545">
        <f t="shared" si="104"/>
        <v>0</v>
      </c>
      <c r="S144" s="545">
        <f t="shared" si="104"/>
        <v>0</v>
      </c>
      <c r="T144" s="545">
        <f t="shared" si="104"/>
        <v>0</v>
      </c>
      <c r="U144" s="545">
        <f t="shared" si="104"/>
        <v>0</v>
      </c>
      <c r="V144" s="545">
        <f t="shared" si="104"/>
        <v>0</v>
      </c>
      <c r="W144" s="565"/>
      <c r="X144" s="565"/>
      <c r="Y144" s="565"/>
      <c r="Z144" s="565"/>
      <c r="AA144" s="565"/>
      <c r="AB144" s="566"/>
      <c r="AC144" s="567"/>
      <c r="AD144" s="565"/>
      <c r="AE144" s="565"/>
      <c r="AF144" s="565"/>
      <c r="AG144" s="565"/>
      <c r="AH144" s="565"/>
      <c r="AI144" s="545">
        <v>0</v>
      </c>
      <c r="AJ144" s="546"/>
      <c r="AK144" s="546"/>
      <c r="AL144" s="546"/>
      <c r="AM144" s="546"/>
      <c r="AN144" s="565"/>
      <c r="AO144" s="565"/>
      <c r="AP144" s="565"/>
      <c r="AQ144" s="565"/>
      <c r="AR144" s="565"/>
      <c r="AS144" s="565"/>
      <c r="AT144" s="568"/>
      <c r="AU144" s="565"/>
      <c r="AY144" s="339">
        <f t="shared" si="78"/>
        <v>0</v>
      </c>
      <c r="AZ144" s="340" t="str">
        <f t="shared" si="79"/>
        <v>-</v>
      </c>
    </row>
    <row r="145" spans="2:52" s="1" customFormat="1" ht="14.4" x14ac:dyDescent="0.3">
      <c r="B145" s="260" t="s">
        <v>344</v>
      </c>
      <c r="C145" s="564" t="s">
        <v>142</v>
      </c>
      <c r="D145" s="396">
        <f>'Forma 2'!$F$140</f>
        <v>0</v>
      </c>
      <c r="E145" s="544">
        <f t="shared" si="103"/>
        <v>0</v>
      </c>
      <c r="F145" s="545">
        <f t="shared" si="103"/>
        <v>0</v>
      </c>
      <c r="G145" s="545">
        <f t="shared" si="103"/>
        <v>0</v>
      </c>
      <c r="H145" s="545">
        <f t="shared" si="103"/>
        <v>0</v>
      </c>
      <c r="I145" s="545">
        <f t="shared" si="103"/>
        <v>0</v>
      </c>
      <c r="J145" s="545">
        <f t="shared" si="103"/>
        <v>0</v>
      </c>
      <c r="K145" s="545">
        <f t="shared" si="103"/>
        <v>0</v>
      </c>
      <c r="L145" s="545">
        <f t="shared" si="103"/>
        <v>0</v>
      </c>
      <c r="M145" s="545">
        <f t="shared" si="103"/>
        <v>0</v>
      </c>
      <c r="N145" s="545">
        <f t="shared" si="103"/>
        <v>0</v>
      </c>
      <c r="O145" s="545">
        <f t="shared" si="104"/>
        <v>0</v>
      </c>
      <c r="P145" s="545">
        <f t="shared" si="104"/>
        <v>0</v>
      </c>
      <c r="Q145" s="545">
        <f t="shared" si="104"/>
        <v>0</v>
      </c>
      <c r="R145" s="545">
        <f t="shared" si="104"/>
        <v>0</v>
      </c>
      <c r="S145" s="545">
        <f t="shared" si="104"/>
        <v>0</v>
      </c>
      <c r="T145" s="545">
        <f t="shared" si="104"/>
        <v>0</v>
      </c>
      <c r="U145" s="545">
        <f t="shared" si="104"/>
        <v>0</v>
      </c>
      <c r="V145" s="545">
        <f t="shared" si="104"/>
        <v>0</v>
      </c>
      <c r="W145" s="565"/>
      <c r="X145" s="565"/>
      <c r="Y145" s="565"/>
      <c r="Z145" s="565"/>
      <c r="AA145" s="565"/>
      <c r="AB145" s="566"/>
      <c r="AC145" s="567"/>
      <c r="AD145" s="565"/>
      <c r="AE145" s="565"/>
      <c r="AF145" s="565"/>
      <c r="AG145" s="565"/>
      <c r="AH145" s="565"/>
      <c r="AI145" s="545">
        <v>0</v>
      </c>
      <c r="AJ145" s="546"/>
      <c r="AK145" s="546"/>
      <c r="AL145" s="546"/>
      <c r="AM145" s="546"/>
      <c r="AN145" s="565"/>
      <c r="AO145" s="565"/>
      <c r="AP145" s="565"/>
      <c r="AQ145" s="565"/>
      <c r="AR145" s="565"/>
      <c r="AS145" s="565"/>
      <c r="AT145" s="568"/>
      <c r="AU145" s="565"/>
      <c r="AY145" s="339">
        <f t="shared" si="78"/>
        <v>0</v>
      </c>
      <c r="AZ145" s="340" t="str">
        <f t="shared" si="79"/>
        <v>-</v>
      </c>
    </row>
    <row r="146" spans="2:52" s="1" customFormat="1" ht="14.4" x14ac:dyDescent="0.3">
      <c r="B146" s="271" t="s">
        <v>345</v>
      </c>
      <c r="C146" s="563" t="s">
        <v>346</v>
      </c>
      <c r="D146" s="561">
        <f>'Forma 2'!$F$141</f>
        <v>0</v>
      </c>
      <c r="E146" s="552">
        <f t="shared" ref="E146:AU146" si="105">SUM(E147:E158)</f>
        <v>0</v>
      </c>
      <c r="F146" s="553">
        <f t="shared" si="105"/>
        <v>0</v>
      </c>
      <c r="G146" s="553">
        <f t="shared" si="105"/>
        <v>0</v>
      </c>
      <c r="H146" s="553">
        <f t="shared" si="105"/>
        <v>0</v>
      </c>
      <c r="I146" s="553">
        <f t="shared" si="105"/>
        <v>0</v>
      </c>
      <c r="J146" s="553">
        <f t="shared" si="105"/>
        <v>0</v>
      </c>
      <c r="K146" s="553">
        <f t="shared" si="105"/>
        <v>0</v>
      </c>
      <c r="L146" s="553">
        <f t="shared" si="105"/>
        <v>0</v>
      </c>
      <c r="M146" s="553">
        <f t="shared" si="105"/>
        <v>0</v>
      </c>
      <c r="N146" s="553">
        <f t="shared" si="105"/>
        <v>0</v>
      </c>
      <c r="O146" s="553">
        <f t="shared" si="105"/>
        <v>0</v>
      </c>
      <c r="P146" s="553">
        <f t="shared" si="105"/>
        <v>0</v>
      </c>
      <c r="Q146" s="553">
        <f t="shared" si="105"/>
        <v>0</v>
      </c>
      <c r="R146" s="553">
        <f t="shared" si="105"/>
        <v>0</v>
      </c>
      <c r="S146" s="553">
        <f t="shared" si="105"/>
        <v>0</v>
      </c>
      <c r="T146" s="553">
        <f t="shared" si="105"/>
        <v>0</v>
      </c>
      <c r="U146" s="553">
        <f t="shared" si="105"/>
        <v>0</v>
      </c>
      <c r="V146" s="553">
        <f t="shared" si="105"/>
        <v>0</v>
      </c>
      <c r="W146" s="553">
        <f t="shared" si="105"/>
        <v>0</v>
      </c>
      <c r="X146" s="553">
        <f t="shared" si="105"/>
        <v>0</v>
      </c>
      <c r="Y146" s="553">
        <f t="shared" si="105"/>
        <v>0</v>
      </c>
      <c r="Z146" s="553">
        <f t="shared" si="105"/>
        <v>0</v>
      </c>
      <c r="AA146" s="553">
        <f t="shared" si="105"/>
        <v>0</v>
      </c>
      <c r="AB146" s="554">
        <f t="shared" si="105"/>
        <v>0</v>
      </c>
      <c r="AC146" s="555">
        <f t="shared" si="105"/>
        <v>0</v>
      </c>
      <c r="AD146" s="553">
        <f t="shared" si="105"/>
        <v>0</v>
      </c>
      <c r="AE146" s="553">
        <f t="shared" si="105"/>
        <v>0</v>
      </c>
      <c r="AF146" s="553">
        <f t="shared" si="105"/>
        <v>0</v>
      </c>
      <c r="AG146" s="553">
        <f t="shared" si="105"/>
        <v>0</v>
      </c>
      <c r="AH146" s="553">
        <f t="shared" si="105"/>
        <v>0</v>
      </c>
      <c r="AI146" s="562">
        <f t="shared" si="105"/>
        <v>0</v>
      </c>
      <c r="AJ146" s="553">
        <f t="shared" si="105"/>
        <v>0</v>
      </c>
      <c r="AK146" s="553">
        <f t="shared" si="105"/>
        <v>0</v>
      </c>
      <c r="AL146" s="553">
        <f t="shared" si="105"/>
        <v>0</v>
      </c>
      <c r="AM146" s="553">
        <f t="shared" si="105"/>
        <v>0</v>
      </c>
      <c r="AN146" s="553">
        <f t="shared" si="105"/>
        <v>0</v>
      </c>
      <c r="AO146" s="553">
        <f t="shared" si="105"/>
        <v>0</v>
      </c>
      <c r="AP146" s="553">
        <f t="shared" si="105"/>
        <v>0</v>
      </c>
      <c r="AQ146" s="553">
        <f t="shared" si="105"/>
        <v>0</v>
      </c>
      <c r="AR146" s="553">
        <f t="shared" si="105"/>
        <v>0</v>
      </c>
      <c r="AS146" s="553">
        <f t="shared" si="105"/>
        <v>0</v>
      </c>
      <c r="AT146" s="557">
        <f t="shared" si="105"/>
        <v>0</v>
      </c>
      <c r="AU146" s="553">
        <f t="shared" si="105"/>
        <v>0</v>
      </c>
      <c r="AY146" s="339">
        <f t="shared" ref="AY146:AY177" si="106">D146-SUM(E146:AB146)</f>
        <v>0</v>
      </c>
      <c r="AZ146" s="340" t="str">
        <f t="shared" ref="AZ146:AZ177" si="107">IF(AY146&gt;0.5,"Prašome paskirstyti likusias sąnaudas",IF(AY146&lt;-0.5,"Paskirstėte daugiau sąnaudų negu yra priskirta šiam pogrupiui","-"))</f>
        <v>-</v>
      </c>
    </row>
    <row r="147" spans="2:52" s="1" customFormat="1" ht="14.4" x14ac:dyDescent="0.3">
      <c r="B147" s="288" t="s">
        <v>347</v>
      </c>
      <c r="C147" s="564" t="s">
        <v>348</v>
      </c>
      <c r="D147" s="396">
        <f>'Forma 2'!$F$142</f>
        <v>0</v>
      </c>
      <c r="E147" s="544">
        <f t="shared" ref="E147:E158" si="108">SUM(AC147)</f>
        <v>0</v>
      </c>
      <c r="F147" s="545">
        <f t="shared" ref="F147:F158" si="109">SUM(AD147)</f>
        <v>0</v>
      </c>
      <c r="G147" s="545">
        <f t="shared" ref="G147:G158" si="110">SUM(AE147)</f>
        <v>0</v>
      </c>
      <c r="H147" s="545">
        <f t="shared" ref="H147:H158" si="111">SUM(AF147)</f>
        <v>0</v>
      </c>
      <c r="I147" s="545">
        <f t="shared" ref="I147:I158" si="112">SUM(AG147)</f>
        <v>0</v>
      </c>
      <c r="J147" s="545">
        <f t="shared" ref="J147:J158" si="113">SUM(AH147)</f>
        <v>0</v>
      </c>
      <c r="K147" s="545">
        <f t="shared" ref="K147:K158" si="114">SUM(AI147)</f>
        <v>0</v>
      </c>
      <c r="L147" s="545">
        <f t="shared" ref="L147:L158" si="115">SUM(AJ147)</f>
        <v>0</v>
      </c>
      <c r="M147" s="545">
        <f t="shared" ref="M147:M158" si="116">SUM(AK147)</f>
        <v>0</v>
      </c>
      <c r="N147" s="545">
        <f t="shared" ref="N147:N158" si="117">SUM(AL147)</f>
        <v>0</v>
      </c>
      <c r="O147" s="545">
        <f t="shared" ref="O147:O158" si="118">SUM(AM147)</f>
        <v>0</v>
      </c>
      <c r="P147" s="545">
        <f t="shared" ref="P147:P158" si="119">SUM(AN147)</f>
        <v>0</v>
      </c>
      <c r="Q147" s="545">
        <f t="shared" ref="Q147:Q158" si="120">SUM(AO147)</f>
        <v>0</v>
      </c>
      <c r="R147" s="545">
        <f t="shared" ref="R147:R158" si="121">SUM(AP147)</f>
        <v>0</v>
      </c>
      <c r="S147" s="545">
        <f t="shared" ref="S147:S158" si="122">SUM(AQ147)</f>
        <v>0</v>
      </c>
      <c r="T147" s="545">
        <f t="shared" ref="T147:T158" si="123">SUM(AR147)</f>
        <v>0</v>
      </c>
      <c r="U147" s="545">
        <f t="shared" ref="U147:U158" si="124">SUM(AS147)</f>
        <v>0</v>
      </c>
      <c r="V147" s="545">
        <f t="shared" ref="V147:V158" si="125">SUM(AT147)</f>
        <v>0</v>
      </c>
      <c r="W147" s="546"/>
      <c r="X147" s="546"/>
      <c r="Y147" s="546"/>
      <c r="Z147" s="546"/>
      <c r="AA147" s="546"/>
      <c r="AB147" s="547"/>
      <c r="AC147" s="548"/>
      <c r="AD147" s="546"/>
      <c r="AE147" s="546"/>
      <c r="AF147" s="546"/>
      <c r="AG147" s="546"/>
      <c r="AH147" s="546"/>
      <c r="AI147" s="545">
        <v>0</v>
      </c>
      <c r="AJ147" s="546"/>
      <c r="AK147" s="546"/>
      <c r="AL147" s="546"/>
      <c r="AM147" s="546"/>
      <c r="AN147" s="546"/>
      <c r="AO147" s="546"/>
      <c r="AP147" s="546"/>
      <c r="AQ147" s="546"/>
      <c r="AR147" s="546"/>
      <c r="AS147" s="546"/>
      <c r="AT147" s="549"/>
      <c r="AU147" s="546"/>
      <c r="AY147" s="339">
        <f t="shared" si="106"/>
        <v>0</v>
      </c>
      <c r="AZ147" s="340" t="str">
        <f t="shared" si="107"/>
        <v>-</v>
      </c>
    </row>
    <row r="148" spans="2:52" s="1" customFormat="1" ht="14.4" x14ac:dyDescent="0.3">
      <c r="B148" s="288" t="s">
        <v>349</v>
      </c>
      <c r="C148" s="564" t="s">
        <v>350</v>
      </c>
      <c r="D148" s="396">
        <f>'Forma 2'!$F$143</f>
        <v>0</v>
      </c>
      <c r="E148" s="544">
        <f t="shared" si="108"/>
        <v>0</v>
      </c>
      <c r="F148" s="545">
        <f t="shared" si="109"/>
        <v>0</v>
      </c>
      <c r="G148" s="545">
        <f t="shared" si="110"/>
        <v>0</v>
      </c>
      <c r="H148" s="545">
        <f t="shared" si="111"/>
        <v>0</v>
      </c>
      <c r="I148" s="545">
        <f t="shared" si="112"/>
        <v>0</v>
      </c>
      <c r="J148" s="545">
        <f t="shared" si="113"/>
        <v>0</v>
      </c>
      <c r="K148" s="545">
        <f t="shared" si="114"/>
        <v>0</v>
      </c>
      <c r="L148" s="545">
        <f t="shared" si="115"/>
        <v>0</v>
      </c>
      <c r="M148" s="545">
        <f t="shared" si="116"/>
        <v>0</v>
      </c>
      <c r="N148" s="545">
        <f t="shared" si="117"/>
        <v>0</v>
      </c>
      <c r="O148" s="545">
        <f t="shared" si="118"/>
        <v>0</v>
      </c>
      <c r="P148" s="545">
        <f t="shared" si="119"/>
        <v>0</v>
      </c>
      <c r="Q148" s="545">
        <f t="shared" si="120"/>
        <v>0</v>
      </c>
      <c r="R148" s="545">
        <f t="shared" si="121"/>
        <v>0</v>
      </c>
      <c r="S148" s="545">
        <f t="shared" si="122"/>
        <v>0</v>
      </c>
      <c r="T148" s="545">
        <f t="shared" si="123"/>
        <v>0</v>
      </c>
      <c r="U148" s="545">
        <f t="shared" si="124"/>
        <v>0</v>
      </c>
      <c r="V148" s="545">
        <f t="shared" si="125"/>
        <v>0</v>
      </c>
      <c r="W148" s="546"/>
      <c r="X148" s="546"/>
      <c r="Y148" s="546"/>
      <c r="Z148" s="546"/>
      <c r="AA148" s="546"/>
      <c r="AB148" s="547"/>
      <c r="AC148" s="548"/>
      <c r="AD148" s="546"/>
      <c r="AE148" s="546"/>
      <c r="AF148" s="546"/>
      <c r="AG148" s="546"/>
      <c r="AH148" s="546"/>
      <c r="AI148" s="545">
        <v>0</v>
      </c>
      <c r="AJ148" s="546"/>
      <c r="AK148" s="546"/>
      <c r="AL148" s="546"/>
      <c r="AM148" s="546"/>
      <c r="AN148" s="546"/>
      <c r="AO148" s="546"/>
      <c r="AP148" s="546"/>
      <c r="AQ148" s="546"/>
      <c r="AR148" s="546"/>
      <c r="AS148" s="546"/>
      <c r="AT148" s="549"/>
      <c r="AU148" s="546"/>
      <c r="AY148" s="339">
        <f t="shared" si="106"/>
        <v>0</v>
      </c>
      <c r="AZ148" s="340" t="str">
        <f t="shared" si="107"/>
        <v>-</v>
      </c>
    </row>
    <row r="149" spans="2:52" s="1" customFormat="1" ht="14.4" x14ac:dyDescent="0.3">
      <c r="B149" s="288" t="s">
        <v>351</v>
      </c>
      <c r="C149" s="564" t="s">
        <v>352</v>
      </c>
      <c r="D149" s="396">
        <f>'Forma 2'!$F$144</f>
        <v>0</v>
      </c>
      <c r="E149" s="544">
        <f t="shared" si="108"/>
        <v>0</v>
      </c>
      <c r="F149" s="545">
        <f t="shared" si="109"/>
        <v>0</v>
      </c>
      <c r="G149" s="545">
        <f t="shared" si="110"/>
        <v>0</v>
      </c>
      <c r="H149" s="545">
        <f t="shared" si="111"/>
        <v>0</v>
      </c>
      <c r="I149" s="545">
        <f t="shared" si="112"/>
        <v>0</v>
      </c>
      <c r="J149" s="545">
        <f t="shared" si="113"/>
        <v>0</v>
      </c>
      <c r="K149" s="545">
        <f t="shared" si="114"/>
        <v>0</v>
      </c>
      <c r="L149" s="545">
        <f t="shared" si="115"/>
        <v>0</v>
      </c>
      <c r="M149" s="545">
        <f t="shared" si="116"/>
        <v>0</v>
      </c>
      <c r="N149" s="545">
        <f t="shared" si="117"/>
        <v>0</v>
      </c>
      <c r="O149" s="545">
        <f t="shared" si="118"/>
        <v>0</v>
      </c>
      <c r="P149" s="545">
        <f t="shared" si="119"/>
        <v>0</v>
      </c>
      <c r="Q149" s="545">
        <f t="shared" si="120"/>
        <v>0</v>
      </c>
      <c r="R149" s="545">
        <f t="shared" si="121"/>
        <v>0</v>
      </c>
      <c r="S149" s="545">
        <f t="shared" si="122"/>
        <v>0</v>
      </c>
      <c r="T149" s="545">
        <f t="shared" si="123"/>
        <v>0</v>
      </c>
      <c r="U149" s="545">
        <f t="shared" si="124"/>
        <v>0</v>
      </c>
      <c r="V149" s="545">
        <f t="shared" si="125"/>
        <v>0</v>
      </c>
      <c r="W149" s="565"/>
      <c r="X149" s="565"/>
      <c r="Y149" s="565"/>
      <c r="Z149" s="565"/>
      <c r="AA149" s="565"/>
      <c r="AB149" s="566"/>
      <c r="AC149" s="567"/>
      <c r="AD149" s="565"/>
      <c r="AE149" s="565"/>
      <c r="AF149" s="565"/>
      <c r="AG149" s="565"/>
      <c r="AH149" s="565"/>
      <c r="AI149" s="545">
        <v>0</v>
      </c>
      <c r="AJ149" s="546"/>
      <c r="AK149" s="546"/>
      <c r="AL149" s="546"/>
      <c r="AM149" s="546"/>
      <c r="AN149" s="565"/>
      <c r="AO149" s="565"/>
      <c r="AP149" s="565"/>
      <c r="AQ149" s="565"/>
      <c r="AR149" s="565"/>
      <c r="AS149" s="565"/>
      <c r="AT149" s="568"/>
      <c r="AU149" s="565"/>
      <c r="AY149" s="339">
        <f t="shared" si="106"/>
        <v>0</v>
      </c>
      <c r="AZ149" s="340" t="str">
        <f t="shared" si="107"/>
        <v>-</v>
      </c>
    </row>
    <row r="150" spans="2:52" s="1" customFormat="1" ht="14.4" x14ac:dyDescent="0.3">
      <c r="B150" s="288" t="s">
        <v>353</v>
      </c>
      <c r="C150" s="564" t="s">
        <v>354</v>
      </c>
      <c r="D150" s="396">
        <f>'Forma 2'!$F$145</f>
        <v>0</v>
      </c>
      <c r="E150" s="544">
        <f t="shared" si="108"/>
        <v>0</v>
      </c>
      <c r="F150" s="545">
        <f t="shared" si="109"/>
        <v>0</v>
      </c>
      <c r="G150" s="545">
        <f t="shared" si="110"/>
        <v>0</v>
      </c>
      <c r="H150" s="545">
        <f t="shared" si="111"/>
        <v>0</v>
      </c>
      <c r="I150" s="545">
        <f t="shared" si="112"/>
        <v>0</v>
      </c>
      <c r="J150" s="545">
        <f t="shared" si="113"/>
        <v>0</v>
      </c>
      <c r="K150" s="545">
        <f t="shared" si="114"/>
        <v>0</v>
      </c>
      <c r="L150" s="545">
        <f t="shared" si="115"/>
        <v>0</v>
      </c>
      <c r="M150" s="545">
        <f t="shared" si="116"/>
        <v>0</v>
      </c>
      <c r="N150" s="545">
        <f t="shared" si="117"/>
        <v>0</v>
      </c>
      <c r="O150" s="545">
        <f t="shared" si="118"/>
        <v>0</v>
      </c>
      <c r="P150" s="545">
        <f t="shared" si="119"/>
        <v>0</v>
      </c>
      <c r="Q150" s="545">
        <f t="shared" si="120"/>
        <v>0</v>
      </c>
      <c r="R150" s="545">
        <f t="shared" si="121"/>
        <v>0</v>
      </c>
      <c r="S150" s="545">
        <f t="shared" si="122"/>
        <v>0</v>
      </c>
      <c r="T150" s="545">
        <f t="shared" si="123"/>
        <v>0</v>
      </c>
      <c r="U150" s="545">
        <f t="shared" si="124"/>
        <v>0</v>
      </c>
      <c r="V150" s="545">
        <f t="shared" si="125"/>
        <v>0</v>
      </c>
      <c r="W150" s="565"/>
      <c r="X150" s="565"/>
      <c r="Y150" s="565"/>
      <c r="Z150" s="565"/>
      <c r="AA150" s="565"/>
      <c r="AB150" s="566"/>
      <c r="AC150" s="567"/>
      <c r="AD150" s="565"/>
      <c r="AE150" s="565"/>
      <c r="AF150" s="565"/>
      <c r="AG150" s="565"/>
      <c r="AH150" s="565"/>
      <c r="AI150" s="545">
        <v>0</v>
      </c>
      <c r="AJ150" s="546"/>
      <c r="AK150" s="546"/>
      <c r="AL150" s="546"/>
      <c r="AM150" s="546"/>
      <c r="AN150" s="565"/>
      <c r="AO150" s="565"/>
      <c r="AP150" s="565"/>
      <c r="AQ150" s="565"/>
      <c r="AR150" s="565"/>
      <c r="AS150" s="565"/>
      <c r="AT150" s="568"/>
      <c r="AU150" s="565"/>
      <c r="AY150" s="339">
        <f t="shared" si="106"/>
        <v>0</v>
      </c>
      <c r="AZ150" s="340" t="str">
        <f t="shared" si="107"/>
        <v>-</v>
      </c>
    </row>
    <row r="151" spans="2:52" s="1" customFormat="1" ht="14.4" x14ac:dyDescent="0.3">
      <c r="B151" s="288" t="s">
        <v>355</v>
      </c>
      <c r="C151" s="564" t="s">
        <v>356</v>
      </c>
      <c r="D151" s="396">
        <f>'Forma 2'!$F$146</f>
        <v>0</v>
      </c>
      <c r="E151" s="544">
        <f t="shared" si="108"/>
        <v>0</v>
      </c>
      <c r="F151" s="545">
        <f t="shared" si="109"/>
        <v>0</v>
      </c>
      <c r="G151" s="545">
        <f t="shared" si="110"/>
        <v>0</v>
      </c>
      <c r="H151" s="545">
        <f t="shared" si="111"/>
        <v>0</v>
      </c>
      <c r="I151" s="545">
        <f t="shared" si="112"/>
        <v>0</v>
      </c>
      <c r="J151" s="545">
        <f t="shared" si="113"/>
        <v>0</v>
      </c>
      <c r="K151" s="545">
        <f t="shared" si="114"/>
        <v>0</v>
      </c>
      <c r="L151" s="545">
        <f t="shared" si="115"/>
        <v>0</v>
      </c>
      <c r="M151" s="545">
        <f t="shared" si="116"/>
        <v>0</v>
      </c>
      <c r="N151" s="545">
        <f t="shared" si="117"/>
        <v>0</v>
      </c>
      <c r="O151" s="545">
        <f t="shared" si="118"/>
        <v>0</v>
      </c>
      <c r="P151" s="545">
        <f t="shared" si="119"/>
        <v>0</v>
      </c>
      <c r="Q151" s="545">
        <f t="shared" si="120"/>
        <v>0</v>
      </c>
      <c r="R151" s="545">
        <f t="shared" si="121"/>
        <v>0</v>
      </c>
      <c r="S151" s="545">
        <f t="shared" si="122"/>
        <v>0</v>
      </c>
      <c r="T151" s="545">
        <f t="shared" si="123"/>
        <v>0</v>
      </c>
      <c r="U151" s="545">
        <f t="shared" si="124"/>
        <v>0</v>
      </c>
      <c r="V151" s="545">
        <f t="shared" si="125"/>
        <v>0</v>
      </c>
      <c r="W151" s="565"/>
      <c r="X151" s="565"/>
      <c r="Y151" s="565"/>
      <c r="Z151" s="565"/>
      <c r="AA151" s="565"/>
      <c r="AB151" s="566"/>
      <c r="AC151" s="567"/>
      <c r="AD151" s="565"/>
      <c r="AE151" s="565"/>
      <c r="AF151" s="565"/>
      <c r="AG151" s="565"/>
      <c r="AH151" s="565"/>
      <c r="AI151" s="545">
        <v>0</v>
      </c>
      <c r="AJ151" s="546"/>
      <c r="AK151" s="546"/>
      <c r="AL151" s="546"/>
      <c r="AM151" s="546"/>
      <c r="AN151" s="565"/>
      <c r="AO151" s="565"/>
      <c r="AP151" s="565"/>
      <c r="AQ151" s="565"/>
      <c r="AR151" s="565"/>
      <c r="AS151" s="565"/>
      <c r="AT151" s="568"/>
      <c r="AU151" s="565"/>
      <c r="AY151" s="339">
        <f t="shared" si="106"/>
        <v>0</v>
      </c>
      <c r="AZ151" s="340" t="str">
        <f t="shared" si="107"/>
        <v>-</v>
      </c>
    </row>
    <row r="152" spans="2:52" s="1" customFormat="1" ht="14.4" x14ac:dyDescent="0.3">
      <c r="B152" s="288" t="s">
        <v>357</v>
      </c>
      <c r="C152" s="564" t="s">
        <v>358</v>
      </c>
      <c r="D152" s="396">
        <f>'Forma 2'!$F$147</f>
        <v>0</v>
      </c>
      <c r="E152" s="544">
        <f t="shared" si="108"/>
        <v>0</v>
      </c>
      <c r="F152" s="545">
        <f t="shared" si="109"/>
        <v>0</v>
      </c>
      <c r="G152" s="545">
        <f t="shared" si="110"/>
        <v>0</v>
      </c>
      <c r="H152" s="545">
        <f t="shared" si="111"/>
        <v>0</v>
      </c>
      <c r="I152" s="545">
        <f t="shared" si="112"/>
        <v>0</v>
      </c>
      <c r="J152" s="545">
        <f t="shared" si="113"/>
        <v>0</v>
      </c>
      <c r="K152" s="545">
        <f t="shared" si="114"/>
        <v>0</v>
      </c>
      <c r="L152" s="545">
        <f t="shared" si="115"/>
        <v>0</v>
      </c>
      <c r="M152" s="545">
        <f t="shared" si="116"/>
        <v>0</v>
      </c>
      <c r="N152" s="545">
        <f t="shared" si="117"/>
        <v>0</v>
      </c>
      <c r="O152" s="545">
        <f t="shared" si="118"/>
        <v>0</v>
      </c>
      <c r="P152" s="545">
        <f t="shared" si="119"/>
        <v>0</v>
      </c>
      <c r="Q152" s="545">
        <f t="shared" si="120"/>
        <v>0</v>
      </c>
      <c r="R152" s="545">
        <f t="shared" si="121"/>
        <v>0</v>
      </c>
      <c r="S152" s="545">
        <f t="shared" si="122"/>
        <v>0</v>
      </c>
      <c r="T152" s="545">
        <f t="shared" si="123"/>
        <v>0</v>
      </c>
      <c r="U152" s="545">
        <f t="shared" si="124"/>
        <v>0</v>
      </c>
      <c r="V152" s="545">
        <f t="shared" si="125"/>
        <v>0</v>
      </c>
      <c r="W152" s="565"/>
      <c r="X152" s="565"/>
      <c r="Y152" s="565"/>
      <c r="Z152" s="565"/>
      <c r="AA152" s="565"/>
      <c r="AB152" s="566"/>
      <c r="AC152" s="567"/>
      <c r="AD152" s="565"/>
      <c r="AE152" s="565"/>
      <c r="AF152" s="565"/>
      <c r="AG152" s="565"/>
      <c r="AH152" s="565"/>
      <c r="AI152" s="545">
        <v>0</v>
      </c>
      <c r="AJ152" s="546"/>
      <c r="AK152" s="546"/>
      <c r="AL152" s="546"/>
      <c r="AM152" s="546"/>
      <c r="AN152" s="565"/>
      <c r="AO152" s="565"/>
      <c r="AP152" s="565"/>
      <c r="AQ152" s="565"/>
      <c r="AR152" s="565"/>
      <c r="AS152" s="565"/>
      <c r="AT152" s="568"/>
      <c r="AU152" s="565"/>
      <c r="AY152" s="339">
        <f t="shared" si="106"/>
        <v>0</v>
      </c>
      <c r="AZ152" s="340" t="str">
        <f t="shared" si="107"/>
        <v>-</v>
      </c>
    </row>
    <row r="153" spans="2:52" s="1" customFormat="1" ht="14.4" x14ac:dyDescent="0.3">
      <c r="B153" s="288" t="s">
        <v>359</v>
      </c>
      <c r="C153" s="564" t="s">
        <v>360</v>
      </c>
      <c r="D153" s="396">
        <f>'Forma 2'!$F$148</f>
        <v>0</v>
      </c>
      <c r="E153" s="544">
        <f t="shared" si="108"/>
        <v>0</v>
      </c>
      <c r="F153" s="545">
        <f t="shared" si="109"/>
        <v>0</v>
      </c>
      <c r="G153" s="545">
        <f t="shared" si="110"/>
        <v>0</v>
      </c>
      <c r="H153" s="545">
        <f t="shared" si="111"/>
        <v>0</v>
      </c>
      <c r="I153" s="545">
        <f t="shared" si="112"/>
        <v>0</v>
      </c>
      <c r="J153" s="545">
        <f t="shared" si="113"/>
        <v>0</v>
      </c>
      <c r="K153" s="545">
        <f t="shared" si="114"/>
        <v>0</v>
      </c>
      <c r="L153" s="545">
        <f t="shared" si="115"/>
        <v>0</v>
      </c>
      <c r="M153" s="545">
        <f t="shared" si="116"/>
        <v>0</v>
      </c>
      <c r="N153" s="545">
        <f t="shared" si="117"/>
        <v>0</v>
      </c>
      <c r="O153" s="545">
        <f t="shared" si="118"/>
        <v>0</v>
      </c>
      <c r="P153" s="545">
        <f t="shared" si="119"/>
        <v>0</v>
      </c>
      <c r="Q153" s="545">
        <f t="shared" si="120"/>
        <v>0</v>
      </c>
      <c r="R153" s="545">
        <f t="shared" si="121"/>
        <v>0</v>
      </c>
      <c r="S153" s="545">
        <f t="shared" si="122"/>
        <v>0</v>
      </c>
      <c r="T153" s="545">
        <f t="shared" si="123"/>
        <v>0</v>
      </c>
      <c r="U153" s="545">
        <f t="shared" si="124"/>
        <v>0</v>
      </c>
      <c r="V153" s="545">
        <f t="shared" si="125"/>
        <v>0</v>
      </c>
      <c r="W153" s="565"/>
      <c r="X153" s="565"/>
      <c r="Y153" s="565"/>
      <c r="Z153" s="565"/>
      <c r="AA153" s="565"/>
      <c r="AB153" s="566"/>
      <c r="AC153" s="567"/>
      <c r="AD153" s="565"/>
      <c r="AE153" s="565"/>
      <c r="AF153" s="565"/>
      <c r="AG153" s="565"/>
      <c r="AH153" s="565"/>
      <c r="AI153" s="545">
        <v>0</v>
      </c>
      <c r="AJ153" s="546"/>
      <c r="AK153" s="546"/>
      <c r="AL153" s="546"/>
      <c r="AM153" s="546"/>
      <c r="AN153" s="565"/>
      <c r="AO153" s="565"/>
      <c r="AP153" s="565"/>
      <c r="AQ153" s="565"/>
      <c r="AR153" s="565"/>
      <c r="AS153" s="565"/>
      <c r="AT153" s="568"/>
      <c r="AU153" s="565"/>
      <c r="AY153" s="339">
        <f t="shared" si="106"/>
        <v>0</v>
      </c>
      <c r="AZ153" s="340" t="str">
        <f t="shared" si="107"/>
        <v>-</v>
      </c>
    </row>
    <row r="154" spans="2:52" s="1" customFormat="1" ht="14.4" x14ac:dyDescent="0.3">
      <c r="B154" s="288" t="s">
        <v>361</v>
      </c>
      <c r="C154" s="564" t="s">
        <v>362</v>
      </c>
      <c r="D154" s="396">
        <f>'Forma 2'!$F$149</f>
        <v>0</v>
      </c>
      <c r="E154" s="544">
        <f t="shared" si="108"/>
        <v>0</v>
      </c>
      <c r="F154" s="545">
        <f t="shared" si="109"/>
        <v>0</v>
      </c>
      <c r="G154" s="545">
        <f t="shared" si="110"/>
        <v>0</v>
      </c>
      <c r="H154" s="545">
        <f t="shared" si="111"/>
        <v>0</v>
      </c>
      <c r="I154" s="545">
        <f t="shared" si="112"/>
        <v>0</v>
      </c>
      <c r="J154" s="545">
        <f t="shared" si="113"/>
        <v>0</v>
      </c>
      <c r="K154" s="545">
        <f t="shared" si="114"/>
        <v>0</v>
      </c>
      <c r="L154" s="545">
        <f t="shared" si="115"/>
        <v>0</v>
      </c>
      <c r="M154" s="545">
        <f t="shared" si="116"/>
        <v>0</v>
      </c>
      <c r="N154" s="545">
        <f t="shared" si="117"/>
        <v>0</v>
      </c>
      <c r="O154" s="545">
        <f t="shared" si="118"/>
        <v>0</v>
      </c>
      <c r="P154" s="545">
        <f t="shared" si="119"/>
        <v>0</v>
      </c>
      <c r="Q154" s="545">
        <f t="shared" si="120"/>
        <v>0</v>
      </c>
      <c r="R154" s="545">
        <f t="shared" si="121"/>
        <v>0</v>
      </c>
      <c r="S154" s="545">
        <f t="shared" si="122"/>
        <v>0</v>
      </c>
      <c r="T154" s="545">
        <f t="shared" si="123"/>
        <v>0</v>
      </c>
      <c r="U154" s="545">
        <f t="shared" si="124"/>
        <v>0</v>
      </c>
      <c r="V154" s="545">
        <f t="shared" si="125"/>
        <v>0</v>
      </c>
      <c r="W154" s="565"/>
      <c r="X154" s="565"/>
      <c r="Y154" s="565"/>
      <c r="Z154" s="565"/>
      <c r="AA154" s="565"/>
      <c r="AB154" s="566"/>
      <c r="AC154" s="567"/>
      <c r="AD154" s="565"/>
      <c r="AE154" s="565"/>
      <c r="AF154" s="565"/>
      <c r="AG154" s="565"/>
      <c r="AH154" s="565"/>
      <c r="AI154" s="545">
        <v>0</v>
      </c>
      <c r="AJ154" s="546"/>
      <c r="AK154" s="546"/>
      <c r="AL154" s="546"/>
      <c r="AM154" s="546"/>
      <c r="AN154" s="565"/>
      <c r="AO154" s="565"/>
      <c r="AP154" s="565"/>
      <c r="AQ154" s="565"/>
      <c r="AR154" s="565"/>
      <c r="AS154" s="565"/>
      <c r="AT154" s="568"/>
      <c r="AU154" s="565"/>
      <c r="AY154" s="339">
        <f t="shared" si="106"/>
        <v>0</v>
      </c>
      <c r="AZ154" s="340" t="str">
        <f t="shared" si="107"/>
        <v>-</v>
      </c>
    </row>
    <row r="155" spans="2:52" s="1" customFormat="1" ht="14.4" x14ac:dyDescent="0.3">
      <c r="B155" s="288" t="s">
        <v>363</v>
      </c>
      <c r="C155" s="558" t="s">
        <v>364</v>
      </c>
      <c r="D155" s="396">
        <f>'Forma 2'!$F$150</f>
        <v>0</v>
      </c>
      <c r="E155" s="544">
        <f t="shared" si="108"/>
        <v>0</v>
      </c>
      <c r="F155" s="545">
        <f t="shared" si="109"/>
        <v>0</v>
      </c>
      <c r="G155" s="545">
        <f t="shared" si="110"/>
        <v>0</v>
      </c>
      <c r="H155" s="545">
        <f t="shared" si="111"/>
        <v>0</v>
      </c>
      <c r="I155" s="545">
        <f t="shared" si="112"/>
        <v>0</v>
      </c>
      <c r="J155" s="545">
        <f t="shared" si="113"/>
        <v>0</v>
      </c>
      <c r="K155" s="545">
        <f t="shared" si="114"/>
        <v>0</v>
      </c>
      <c r="L155" s="545">
        <f t="shared" si="115"/>
        <v>0</v>
      </c>
      <c r="M155" s="545">
        <f t="shared" si="116"/>
        <v>0</v>
      </c>
      <c r="N155" s="545">
        <f t="shared" si="117"/>
        <v>0</v>
      </c>
      <c r="O155" s="545">
        <f t="shared" si="118"/>
        <v>0</v>
      </c>
      <c r="P155" s="545">
        <f t="shared" si="119"/>
        <v>0</v>
      </c>
      <c r="Q155" s="545">
        <f t="shared" si="120"/>
        <v>0</v>
      </c>
      <c r="R155" s="545">
        <f t="shared" si="121"/>
        <v>0</v>
      </c>
      <c r="S155" s="545">
        <f t="shared" si="122"/>
        <v>0</v>
      </c>
      <c r="T155" s="545">
        <f t="shared" si="123"/>
        <v>0</v>
      </c>
      <c r="U155" s="545">
        <f t="shared" si="124"/>
        <v>0</v>
      </c>
      <c r="V155" s="545">
        <f t="shared" si="125"/>
        <v>0</v>
      </c>
      <c r="W155" s="565"/>
      <c r="X155" s="565"/>
      <c r="Y155" s="565"/>
      <c r="Z155" s="565"/>
      <c r="AA155" s="565"/>
      <c r="AB155" s="566"/>
      <c r="AC155" s="567"/>
      <c r="AD155" s="565"/>
      <c r="AE155" s="565"/>
      <c r="AF155" s="565"/>
      <c r="AG155" s="565"/>
      <c r="AH155" s="565"/>
      <c r="AI155" s="545">
        <v>0</v>
      </c>
      <c r="AJ155" s="546"/>
      <c r="AK155" s="546"/>
      <c r="AL155" s="546"/>
      <c r="AM155" s="546"/>
      <c r="AN155" s="565"/>
      <c r="AO155" s="565"/>
      <c r="AP155" s="565"/>
      <c r="AQ155" s="565"/>
      <c r="AR155" s="565"/>
      <c r="AS155" s="565"/>
      <c r="AT155" s="568"/>
      <c r="AU155" s="565"/>
      <c r="AY155" s="339">
        <f t="shared" si="106"/>
        <v>0</v>
      </c>
      <c r="AZ155" s="340" t="str">
        <f t="shared" si="107"/>
        <v>-</v>
      </c>
    </row>
    <row r="156" spans="2:52" s="1" customFormat="1" ht="14.4" x14ac:dyDescent="0.3">
      <c r="B156" s="288" t="s">
        <v>452</v>
      </c>
      <c r="C156" s="564" t="s">
        <v>366</v>
      </c>
      <c r="D156" s="396">
        <f>'Forma 2'!$F$151</f>
        <v>0</v>
      </c>
      <c r="E156" s="544">
        <f t="shared" si="108"/>
        <v>0</v>
      </c>
      <c r="F156" s="545">
        <f t="shared" si="109"/>
        <v>0</v>
      </c>
      <c r="G156" s="545">
        <f t="shared" si="110"/>
        <v>0</v>
      </c>
      <c r="H156" s="545">
        <f t="shared" si="111"/>
        <v>0</v>
      </c>
      <c r="I156" s="545">
        <f t="shared" si="112"/>
        <v>0</v>
      </c>
      <c r="J156" s="545">
        <f t="shared" si="113"/>
        <v>0</v>
      </c>
      <c r="K156" s="545">
        <f t="shared" si="114"/>
        <v>0</v>
      </c>
      <c r="L156" s="545">
        <f t="shared" si="115"/>
        <v>0</v>
      </c>
      <c r="M156" s="545">
        <f t="shared" si="116"/>
        <v>0</v>
      </c>
      <c r="N156" s="545">
        <f t="shared" si="117"/>
        <v>0</v>
      </c>
      <c r="O156" s="545">
        <f t="shared" si="118"/>
        <v>0</v>
      </c>
      <c r="P156" s="545">
        <f t="shared" si="119"/>
        <v>0</v>
      </c>
      <c r="Q156" s="545">
        <f t="shared" si="120"/>
        <v>0</v>
      </c>
      <c r="R156" s="545">
        <f t="shared" si="121"/>
        <v>0</v>
      </c>
      <c r="S156" s="545">
        <f t="shared" si="122"/>
        <v>0</v>
      </c>
      <c r="T156" s="545">
        <f t="shared" si="123"/>
        <v>0</v>
      </c>
      <c r="U156" s="545">
        <f t="shared" si="124"/>
        <v>0</v>
      </c>
      <c r="V156" s="545">
        <f t="shared" si="125"/>
        <v>0</v>
      </c>
      <c r="W156" s="565"/>
      <c r="X156" s="565"/>
      <c r="Y156" s="565"/>
      <c r="Z156" s="565"/>
      <c r="AA156" s="565"/>
      <c r="AB156" s="566"/>
      <c r="AC156" s="567"/>
      <c r="AD156" s="565"/>
      <c r="AE156" s="565"/>
      <c r="AF156" s="565"/>
      <c r="AG156" s="565"/>
      <c r="AH156" s="565"/>
      <c r="AI156" s="545">
        <v>0</v>
      </c>
      <c r="AJ156" s="546"/>
      <c r="AK156" s="546"/>
      <c r="AL156" s="546"/>
      <c r="AM156" s="546"/>
      <c r="AN156" s="565"/>
      <c r="AO156" s="565"/>
      <c r="AP156" s="565"/>
      <c r="AQ156" s="565"/>
      <c r="AR156" s="565"/>
      <c r="AS156" s="565"/>
      <c r="AT156" s="568"/>
      <c r="AU156" s="565"/>
      <c r="AY156" s="339">
        <f t="shared" si="106"/>
        <v>0</v>
      </c>
      <c r="AZ156" s="340" t="str">
        <f t="shared" si="107"/>
        <v>-</v>
      </c>
    </row>
    <row r="157" spans="2:52" s="1" customFormat="1" ht="14.4" x14ac:dyDescent="0.3">
      <c r="B157" s="288" t="s">
        <v>453</v>
      </c>
      <c r="C157" s="564" t="s">
        <v>142</v>
      </c>
      <c r="D157" s="396">
        <f>'Forma 2'!$F$152</f>
        <v>0</v>
      </c>
      <c r="E157" s="544">
        <f t="shared" si="108"/>
        <v>0</v>
      </c>
      <c r="F157" s="545">
        <f t="shared" si="109"/>
        <v>0</v>
      </c>
      <c r="G157" s="545">
        <f t="shared" si="110"/>
        <v>0</v>
      </c>
      <c r="H157" s="545">
        <f t="shared" si="111"/>
        <v>0</v>
      </c>
      <c r="I157" s="545">
        <f t="shared" si="112"/>
        <v>0</v>
      </c>
      <c r="J157" s="545">
        <f t="shared" si="113"/>
        <v>0</v>
      </c>
      <c r="K157" s="545">
        <f t="shared" si="114"/>
        <v>0</v>
      </c>
      <c r="L157" s="545">
        <f t="shared" si="115"/>
        <v>0</v>
      </c>
      <c r="M157" s="545">
        <f t="shared" si="116"/>
        <v>0</v>
      </c>
      <c r="N157" s="545">
        <f t="shared" si="117"/>
        <v>0</v>
      </c>
      <c r="O157" s="545">
        <f t="shared" si="118"/>
        <v>0</v>
      </c>
      <c r="P157" s="545">
        <f t="shared" si="119"/>
        <v>0</v>
      </c>
      <c r="Q157" s="545">
        <f t="shared" si="120"/>
        <v>0</v>
      </c>
      <c r="R157" s="545">
        <f t="shared" si="121"/>
        <v>0</v>
      </c>
      <c r="S157" s="545">
        <f t="shared" si="122"/>
        <v>0</v>
      </c>
      <c r="T157" s="545">
        <f t="shared" si="123"/>
        <v>0</v>
      </c>
      <c r="U157" s="545">
        <f t="shared" si="124"/>
        <v>0</v>
      </c>
      <c r="V157" s="545">
        <f t="shared" si="125"/>
        <v>0</v>
      </c>
      <c r="W157" s="565"/>
      <c r="X157" s="565"/>
      <c r="Y157" s="565"/>
      <c r="Z157" s="565"/>
      <c r="AA157" s="565"/>
      <c r="AB157" s="566"/>
      <c r="AC157" s="567"/>
      <c r="AD157" s="565"/>
      <c r="AE157" s="565"/>
      <c r="AF157" s="565"/>
      <c r="AG157" s="565"/>
      <c r="AH157" s="565"/>
      <c r="AI157" s="545">
        <v>0</v>
      </c>
      <c r="AJ157" s="546"/>
      <c r="AK157" s="546"/>
      <c r="AL157" s="546"/>
      <c r="AM157" s="546"/>
      <c r="AN157" s="565"/>
      <c r="AO157" s="565"/>
      <c r="AP157" s="565"/>
      <c r="AQ157" s="565"/>
      <c r="AR157" s="565"/>
      <c r="AS157" s="565"/>
      <c r="AT157" s="568"/>
      <c r="AU157" s="565"/>
      <c r="AY157" s="339">
        <f t="shared" si="106"/>
        <v>0</v>
      </c>
      <c r="AZ157" s="340" t="str">
        <f t="shared" si="107"/>
        <v>-</v>
      </c>
    </row>
    <row r="158" spans="2:52" s="1" customFormat="1" ht="14.4" x14ac:dyDescent="0.3">
      <c r="B158" s="288" t="s">
        <v>454</v>
      </c>
      <c r="C158" s="564" t="s">
        <v>142</v>
      </c>
      <c r="D158" s="396">
        <f>'Forma 2'!$F$153</f>
        <v>0</v>
      </c>
      <c r="E158" s="544">
        <f t="shared" si="108"/>
        <v>0</v>
      </c>
      <c r="F158" s="545">
        <f t="shared" si="109"/>
        <v>0</v>
      </c>
      <c r="G158" s="545">
        <f t="shared" si="110"/>
        <v>0</v>
      </c>
      <c r="H158" s="545">
        <f t="shared" si="111"/>
        <v>0</v>
      </c>
      <c r="I158" s="545">
        <f t="shared" si="112"/>
        <v>0</v>
      </c>
      <c r="J158" s="545">
        <f t="shared" si="113"/>
        <v>0</v>
      </c>
      <c r="K158" s="545">
        <f t="shared" si="114"/>
        <v>0</v>
      </c>
      <c r="L158" s="545">
        <f t="shared" si="115"/>
        <v>0</v>
      </c>
      <c r="M158" s="545">
        <f t="shared" si="116"/>
        <v>0</v>
      </c>
      <c r="N158" s="545">
        <f t="shared" si="117"/>
        <v>0</v>
      </c>
      <c r="O158" s="545">
        <f t="shared" si="118"/>
        <v>0</v>
      </c>
      <c r="P158" s="545">
        <f t="shared" si="119"/>
        <v>0</v>
      </c>
      <c r="Q158" s="545">
        <f t="shared" si="120"/>
        <v>0</v>
      </c>
      <c r="R158" s="545">
        <f t="shared" si="121"/>
        <v>0</v>
      </c>
      <c r="S158" s="545">
        <f t="shared" si="122"/>
        <v>0</v>
      </c>
      <c r="T158" s="545">
        <f t="shared" si="123"/>
        <v>0</v>
      </c>
      <c r="U158" s="545">
        <f t="shared" si="124"/>
        <v>0</v>
      </c>
      <c r="V158" s="545">
        <f t="shared" si="125"/>
        <v>0</v>
      </c>
      <c r="W158" s="565"/>
      <c r="X158" s="565"/>
      <c r="Y158" s="565"/>
      <c r="Z158" s="565"/>
      <c r="AA158" s="565"/>
      <c r="AB158" s="566"/>
      <c r="AC158" s="567"/>
      <c r="AD158" s="565"/>
      <c r="AE158" s="565"/>
      <c r="AF158" s="565"/>
      <c r="AG158" s="565"/>
      <c r="AH158" s="565"/>
      <c r="AI158" s="545">
        <v>0</v>
      </c>
      <c r="AJ158" s="546"/>
      <c r="AK158" s="546"/>
      <c r="AL158" s="546"/>
      <c r="AM158" s="546"/>
      <c r="AN158" s="565"/>
      <c r="AO158" s="565"/>
      <c r="AP158" s="565"/>
      <c r="AQ158" s="565"/>
      <c r="AR158" s="565"/>
      <c r="AS158" s="565"/>
      <c r="AT158" s="568"/>
      <c r="AU158" s="565"/>
      <c r="AY158" s="339">
        <f t="shared" si="106"/>
        <v>0</v>
      </c>
      <c r="AZ158" s="340" t="str">
        <f t="shared" si="107"/>
        <v>-</v>
      </c>
    </row>
    <row r="159" spans="2:52" s="1" customFormat="1" ht="14.4" x14ac:dyDescent="0.3">
      <c r="B159" s="271" t="s">
        <v>369</v>
      </c>
      <c r="C159" s="563" t="s">
        <v>370</v>
      </c>
      <c r="D159" s="561">
        <f>'Forma 2'!$F$154</f>
        <v>0</v>
      </c>
      <c r="E159" s="552">
        <f t="shared" ref="E159:AU159" si="126">SUM(E160:E169)</f>
        <v>0</v>
      </c>
      <c r="F159" s="553">
        <f t="shared" si="126"/>
        <v>0</v>
      </c>
      <c r="G159" s="553">
        <f t="shared" si="126"/>
        <v>0</v>
      </c>
      <c r="H159" s="553">
        <f t="shared" si="126"/>
        <v>0</v>
      </c>
      <c r="I159" s="553">
        <f t="shared" si="126"/>
        <v>0</v>
      </c>
      <c r="J159" s="553">
        <f t="shared" si="126"/>
        <v>0</v>
      </c>
      <c r="K159" s="553">
        <f t="shared" si="126"/>
        <v>0</v>
      </c>
      <c r="L159" s="553">
        <f t="shared" si="126"/>
        <v>0</v>
      </c>
      <c r="M159" s="553">
        <f t="shared" si="126"/>
        <v>0</v>
      </c>
      <c r="N159" s="553">
        <f t="shared" si="126"/>
        <v>0</v>
      </c>
      <c r="O159" s="553">
        <f t="shared" si="126"/>
        <v>0</v>
      </c>
      <c r="P159" s="553">
        <f t="shared" si="126"/>
        <v>0</v>
      </c>
      <c r="Q159" s="553">
        <f t="shared" si="126"/>
        <v>0</v>
      </c>
      <c r="R159" s="553">
        <f t="shared" si="126"/>
        <v>0</v>
      </c>
      <c r="S159" s="553">
        <f t="shared" si="126"/>
        <v>0</v>
      </c>
      <c r="T159" s="553">
        <f t="shared" si="126"/>
        <v>0</v>
      </c>
      <c r="U159" s="553">
        <f t="shared" si="126"/>
        <v>0</v>
      </c>
      <c r="V159" s="553">
        <f t="shared" si="126"/>
        <v>0</v>
      </c>
      <c r="W159" s="553">
        <f t="shared" si="126"/>
        <v>0</v>
      </c>
      <c r="X159" s="553">
        <f t="shared" si="126"/>
        <v>0</v>
      </c>
      <c r="Y159" s="553">
        <f t="shared" si="126"/>
        <v>0</v>
      </c>
      <c r="Z159" s="553">
        <f t="shared" si="126"/>
        <v>0</v>
      </c>
      <c r="AA159" s="553">
        <f t="shared" si="126"/>
        <v>0</v>
      </c>
      <c r="AB159" s="554">
        <f t="shared" si="126"/>
        <v>0</v>
      </c>
      <c r="AC159" s="555">
        <f t="shared" si="126"/>
        <v>0</v>
      </c>
      <c r="AD159" s="553">
        <f t="shared" si="126"/>
        <v>0</v>
      </c>
      <c r="AE159" s="553">
        <f t="shared" si="126"/>
        <v>0</v>
      </c>
      <c r="AF159" s="553">
        <f t="shared" si="126"/>
        <v>0</v>
      </c>
      <c r="AG159" s="553">
        <f t="shared" si="126"/>
        <v>0</v>
      </c>
      <c r="AH159" s="553">
        <f t="shared" si="126"/>
        <v>0</v>
      </c>
      <c r="AI159" s="562">
        <f t="shared" si="126"/>
        <v>0</v>
      </c>
      <c r="AJ159" s="553">
        <f t="shared" si="126"/>
        <v>0</v>
      </c>
      <c r="AK159" s="553">
        <f t="shared" si="126"/>
        <v>0</v>
      </c>
      <c r="AL159" s="553">
        <f t="shared" si="126"/>
        <v>0</v>
      </c>
      <c r="AM159" s="553">
        <f t="shared" si="126"/>
        <v>0</v>
      </c>
      <c r="AN159" s="553">
        <f t="shared" si="126"/>
        <v>0</v>
      </c>
      <c r="AO159" s="553">
        <f t="shared" si="126"/>
        <v>0</v>
      </c>
      <c r="AP159" s="553">
        <f t="shared" si="126"/>
        <v>0</v>
      </c>
      <c r="AQ159" s="553">
        <f t="shared" si="126"/>
        <v>0</v>
      </c>
      <c r="AR159" s="553">
        <f t="shared" si="126"/>
        <v>0</v>
      </c>
      <c r="AS159" s="553">
        <f t="shared" si="126"/>
        <v>0</v>
      </c>
      <c r="AT159" s="557">
        <f t="shared" si="126"/>
        <v>0</v>
      </c>
      <c r="AU159" s="553">
        <f t="shared" si="126"/>
        <v>0</v>
      </c>
      <c r="AY159" s="339">
        <f t="shared" si="106"/>
        <v>0</v>
      </c>
      <c r="AZ159" s="340" t="str">
        <f t="shared" si="107"/>
        <v>-</v>
      </c>
    </row>
    <row r="160" spans="2:52" s="1" customFormat="1" ht="14.4" x14ac:dyDescent="0.3">
      <c r="B160" s="288" t="s">
        <v>371</v>
      </c>
      <c r="C160" s="564" t="s">
        <v>372</v>
      </c>
      <c r="D160" s="396">
        <f>'Forma 2'!$F$155</f>
        <v>0</v>
      </c>
      <c r="E160" s="544">
        <f t="shared" ref="E160:E169" si="127">SUM(AC160)</f>
        <v>0</v>
      </c>
      <c r="F160" s="545">
        <f t="shared" ref="F160:F169" si="128">SUM(AD160)</f>
        <v>0</v>
      </c>
      <c r="G160" s="545">
        <f t="shared" ref="G160:G169" si="129">SUM(AE160)</f>
        <v>0</v>
      </c>
      <c r="H160" s="545">
        <f t="shared" ref="H160:H169" si="130">SUM(AF160)</f>
        <v>0</v>
      </c>
      <c r="I160" s="545">
        <f t="shared" ref="I160:I169" si="131">SUM(AG160)</f>
        <v>0</v>
      </c>
      <c r="J160" s="545">
        <f t="shared" ref="J160:J169" si="132">SUM(AH160)</f>
        <v>0</v>
      </c>
      <c r="K160" s="545">
        <f t="shared" ref="K160:K169" si="133">SUM(AI160)</f>
        <v>0</v>
      </c>
      <c r="L160" s="545">
        <f t="shared" ref="L160:L169" si="134">SUM(AJ160)</f>
        <v>0</v>
      </c>
      <c r="M160" s="545">
        <f t="shared" ref="M160:M169" si="135">SUM(AK160)</f>
        <v>0</v>
      </c>
      <c r="N160" s="545">
        <f t="shared" ref="N160:N169" si="136">SUM(AL160)</f>
        <v>0</v>
      </c>
      <c r="O160" s="545">
        <f t="shared" ref="O160:O169" si="137">SUM(AM160)</f>
        <v>0</v>
      </c>
      <c r="P160" s="545">
        <f t="shared" ref="P160:P169" si="138">SUM(AN160)</f>
        <v>0</v>
      </c>
      <c r="Q160" s="545">
        <f t="shared" ref="Q160:Q169" si="139">SUM(AO160)</f>
        <v>0</v>
      </c>
      <c r="R160" s="545">
        <f t="shared" ref="R160:R169" si="140">SUM(AP160)</f>
        <v>0</v>
      </c>
      <c r="S160" s="545">
        <f t="shared" ref="S160:S169" si="141">SUM(AQ160)</f>
        <v>0</v>
      </c>
      <c r="T160" s="545">
        <f t="shared" ref="T160:T169" si="142">SUM(AR160)</f>
        <v>0</v>
      </c>
      <c r="U160" s="545">
        <f t="shared" ref="U160:U169" si="143">SUM(AS160)</f>
        <v>0</v>
      </c>
      <c r="V160" s="545">
        <f t="shared" ref="V160:V169" si="144">SUM(AT160)</f>
        <v>0</v>
      </c>
      <c r="W160" s="565"/>
      <c r="X160" s="565"/>
      <c r="Y160" s="565"/>
      <c r="Z160" s="565"/>
      <c r="AA160" s="565"/>
      <c r="AB160" s="566"/>
      <c r="AC160" s="567"/>
      <c r="AD160" s="565"/>
      <c r="AE160" s="565"/>
      <c r="AF160" s="565"/>
      <c r="AG160" s="565"/>
      <c r="AH160" s="565"/>
      <c r="AI160" s="545">
        <v>0</v>
      </c>
      <c r="AJ160" s="546"/>
      <c r="AK160" s="546"/>
      <c r="AL160" s="546"/>
      <c r="AM160" s="546"/>
      <c r="AN160" s="565"/>
      <c r="AO160" s="565"/>
      <c r="AP160" s="565"/>
      <c r="AQ160" s="565"/>
      <c r="AR160" s="565"/>
      <c r="AS160" s="565"/>
      <c r="AT160" s="568"/>
      <c r="AU160" s="565"/>
      <c r="AY160" s="339">
        <f t="shared" si="106"/>
        <v>0</v>
      </c>
      <c r="AZ160" s="340" t="str">
        <f t="shared" si="107"/>
        <v>-</v>
      </c>
    </row>
    <row r="161" spans="2:52" s="1" customFormat="1" ht="14.4" x14ac:dyDescent="0.3">
      <c r="B161" s="288" t="s">
        <v>373</v>
      </c>
      <c r="C161" s="564" t="s">
        <v>374</v>
      </c>
      <c r="D161" s="396">
        <f>'Forma 2'!$F$156</f>
        <v>0</v>
      </c>
      <c r="E161" s="544">
        <f t="shared" si="127"/>
        <v>0</v>
      </c>
      <c r="F161" s="545">
        <f t="shared" si="128"/>
        <v>0</v>
      </c>
      <c r="G161" s="545">
        <f t="shared" si="129"/>
        <v>0</v>
      </c>
      <c r="H161" s="545">
        <f t="shared" si="130"/>
        <v>0</v>
      </c>
      <c r="I161" s="545">
        <f t="shared" si="131"/>
        <v>0</v>
      </c>
      <c r="J161" s="545">
        <f t="shared" si="132"/>
        <v>0</v>
      </c>
      <c r="K161" s="545">
        <f t="shared" si="133"/>
        <v>0</v>
      </c>
      <c r="L161" s="545">
        <f t="shared" si="134"/>
        <v>0</v>
      </c>
      <c r="M161" s="545">
        <f t="shared" si="135"/>
        <v>0</v>
      </c>
      <c r="N161" s="545">
        <f t="shared" si="136"/>
        <v>0</v>
      </c>
      <c r="O161" s="545">
        <f t="shared" si="137"/>
        <v>0</v>
      </c>
      <c r="P161" s="545">
        <f t="shared" si="138"/>
        <v>0</v>
      </c>
      <c r="Q161" s="545">
        <f t="shared" si="139"/>
        <v>0</v>
      </c>
      <c r="R161" s="545">
        <f t="shared" si="140"/>
        <v>0</v>
      </c>
      <c r="S161" s="545">
        <f t="shared" si="141"/>
        <v>0</v>
      </c>
      <c r="T161" s="545">
        <f t="shared" si="142"/>
        <v>0</v>
      </c>
      <c r="U161" s="545">
        <f t="shared" si="143"/>
        <v>0</v>
      </c>
      <c r="V161" s="545">
        <f t="shared" si="144"/>
        <v>0</v>
      </c>
      <c r="W161" s="565"/>
      <c r="X161" s="565"/>
      <c r="Y161" s="565"/>
      <c r="Z161" s="565"/>
      <c r="AA161" s="565"/>
      <c r="AB161" s="566"/>
      <c r="AC161" s="567"/>
      <c r="AD161" s="565"/>
      <c r="AE161" s="565"/>
      <c r="AF161" s="565"/>
      <c r="AG161" s="565"/>
      <c r="AH161" s="565"/>
      <c r="AI161" s="545">
        <v>0</v>
      </c>
      <c r="AJ161" s="546"/>
      <c r="AK161" s="546"/>
      <c r="AL161" s="546"/>
      <c r="AM161" s="546"/>
      <c r="AN161" s="565"/>
      <c r="AO161" s="565"/>
      <c r="AP161" s="565"/>
      <c r="AQ161" s="565"/>
      <c r="AR161" s="565"/>
      <c r="AS161" s="565"/>
      <c r="AT161" s="568"/>
      <c r="AU161" s="565"/>
      <c r="AY161" s="339">
        <f t="shared" si="106"/>
        <v>0</v>
      </c>
      <c r="AZ161" s="340" t="str">
        <f t="shared" si="107"/>
        <v>-</v>
      </c>
    </row>
    <row r="162" spans="2:52" s="1" customFormat="1" ht="14.4" x14ac:dyDescent="0.3">
      <c r="B162" s="288" t="s">
        <v>375</v>
      </c>
      <c r="C162" s="564" t="s">
        <v>376</v>
      </c>
      <c r="D162" s="396">
        <f>'Forma 2'!$F$157</f>
        <v>0</v>
      </c>
      <c r="E162" s="544">
        <f t="shared" si="127"/>
        <v>0</v>
      </c>
      <c r="F162" s="545">
        <f t="shared" si="128"/>
        <v>0</v>
      </c>
      <c r="G162" s="545">
        <f t="shared" si="129"/>
        <v>0</v>
      </c>
      <c r="H162" s="545">
        <f t="shared" si="130"/>
        <v>0</v>
      </c>
      <c r="I162" s="545">
        <f t="shared" si="131"/>
        <v>0</v>
      </c>
      <c r="J162" s="545">
        <f t="shared" si="132"/>
        <v>0</v>
      </c>
      <c r="K162" s="545">
        <f t="shared" si="133"/>
        <v>0</v>
      </c>
      <c r="L162" s="545">
        <f t="shared" si="134"/>
        <v>0</v>
      </c>
      <c r="M162" s="545">
        <f t="shared" si="135"/>
        <v>0</v>
      </c>
      <c r="N162" s="545">
        <f t="shared" si="136"/>
        <v>0</v>
      </c>
      <c r="O162" s="545">
        <f t="shared" si="137"/>
        <v>0</v>
      </c>
      <c r="P162" s="545">
        <f t="shared" si="138"/>
        <v>0</v>
      </c>
      <c r="Q162" s="545">
        <f t="shared" si="139"/>
        <v>0</v>
      </c>
      <c r="R162" s="545">
        <f t="shared" si="140"/>
        <v>0</v>
      </c>
      <c r="S162" s="545">
        <f t="shared" si="141"/>
        <v>0</v>
      </c>
      <c r="T162" s="545">
        <f t="shared" si="142"/>
        <v>0</v>
      </c>
      <c r="U162" s="545">
        <f t="shared" si="143"/>
        <v>0</v>
      </c>
      <c r="V162" s="545">
        <f t="shared" si="144"/>
        <v>0</v>
      </c>
      <c r="W162" s="565"/>
      <c r="X162" s="565"/>
      <c r="Y162" s="565"/>
      <c r="Z162" s="565"/>
      <c r="AA162" s="565"/>
      <c r="AB162" s="566"/>
      <c r="AC162" s="567"/>
      <c r="AD162" s="565"/>
      <c r="AE162" s="565"/>
      <c r="AF162" s="565"/>
      <c r="AG162" s="565"/>
      <c r="AH162" s="565"/>
      <c r="AI162" s="545">
        <v>0</v>
      </c>
      <c r="AJ162" s="546"/>
      <c r="AK162" s="546"/>
      <c r="AL162" s="546"/>
      <c r="AM162" s="546"/>
      <c r="AN162" s="565"/>
      <c r="AO162" s="565"/>
      <c r="AP162" s="565"/>
      <c r="AQ162" s="565"/>
      <c r="AR162" s="565"/>
      <c r="AS162" s="565"/>
      <c r="AT162" s="568"/>
      <c r="AU162" s="565"/>
      <c r="AY162" s="339">
        <f t="shared" si="106"/>
        <v>0</v>
      </c>
      <c r="AZ162" s="340" t="str">
        <f t="shared" si="107"/>
        <v>-</v>
      </c>
    </row>
    <row r="163" spans="2:52" s="1" customFormat="1" ht="14.4" x14ac:dyDescent="0.3">
      <c r="B163" s="288" t="s">
        <v>377</v>
      </c>
      <c r="C163" s="564" t="s">
        <v>378</v>
      </c>
      <c r="D163" s="396">
        <f>'Forma 2'!$F$158</f>
        <v>0</v>
      </c>
      <c r="E163" s="544">
        <f t="shared" si="127"/>
        <v>0</v>
      </c>
      <c r="F163" s="545">
        <f t="shared" si="128"/>
        <v>0</v>
      </c>
      <c r="G163" s="545">
        <f t="shared" si="129"/>
        <v>0</v>
      </c>
      <c r="H163" s="545">
        <f t="shared" si="130"/>
        <v>0</v>
      </c>
      <c r="I163" s="545">
        <f t="shared" si="131"/>
        <v>0</v>
      </c>
      <c r="J163" s="545">
        <f t="shared" si="132"/>
        <v>0</v>
      </c>
      <c r="K163" s="545">
        <f t="shared" si="133"/>
        <v>0</v>
      </c>
      <c r="L163" s="545">
        <f t="shared" si="134"/>
        <v>0</v>
      </c>
      <c r="M163" s="545">
        <f t="shared" si="135"/>
        <v>0</v>
      </c>
      <c r="N163" s="545">
        <f t="shared" si="136"/>
        <v>0</v>
      </c>
      <c r="O163" s="545">
        <f t="shared" si="137"/>
        <v>0</v>
      </c>
      <c r="P163" s="545">
        <f t="shared" si="138"/>
        <v>0</v>
      </c>
      <c r="Q163" s="545">
        <f t="shared" si="139"/>
        <v>0</v>
      </c>
      <c r="R163" s="545">
        <f t="shared" si="140"/>
        <v>0</v>
      </c>
      <c r="S163" s="545">
        <f t="shared" si="141"/>
        <v>0</v>
      </c>
      <c r="T163" s="545">
        <f t="shared" si="142"/>
        <v>0</v>
      </c>
      <c r="U163" s="545">
        <f t="shared" si="143"/>
        <v>0</v>
      </c>
      <c r="V163" s="545">
        <f t="shared" si="144"/>
        <v>0</v>
      </c>
      <c r="W163" s="565"/>
      <c r="X163" s="565"/>
      <c r="Y163" s="565"/>
      <c r="Z163" s="565"/>
      <c r="AA163" s="565"/>
      <c r="AB163" s="566"/>
      <c r="AC163" s="567"/>
      <c r="AD163" s="565"/>
      <c r="AE163" s="565"/>
      <c r="AF163" s="565"/>
      <c r="AG163" s="565"/>
      <c r="AH163" s="565"/>
      <c r="AI163" s="545">
        <v>0</v>
      </c>
      <c r="AJ163" s="546"/>
      <c r="AK163" s="546"/>
      <c r="AL163" s="546"/>
      <c r="AM163" s="546"/>
      <c r="AN163" s="565"/>
      <c r="AO163" s="565"/>
      <c r="AP163" s="565"/>
      <c r="AQ163" s="565"/>
      <c r="AR163" s="565"/>
      <c r="AS163" s="565"/>
      <c r="AT163" s="568"/>
      <c r="AU163" s="565"/>
      <c r="AY163" s="339">
        <f t="shared" si="106"/>
        <v>0</v>
      </c>
      <c r="AZ163" s="340" t="str">
        <f t="shared" si="107"/>
        <v>-</v>
      </c>
    </row>
    <row r="164" spans="2:52" s="1" customFormat="1" ht="14.4" x14ac:dyDescent="0.3">
      <c r="B164" s="288" t="s">
        <v>379</v>
      </c>
      <c r="C164" s="564" t="s">
        <v>380</v>
      </c>
      <c r="D164" s="396">
        <f>'Forma 2'!$F$159</f>
        <v>0</v>
      </c>
      <c r="E164" s="544">
        <f t="shared" si="127"/>
        <v>0</v>
      </c>
      <c r="F164" s="545">
        <f t="shared" si="128"/>
        <v>0</v>
      </c>
      <c r="G164" s="545">
        <f t="shared" si="129"/>
        <v>0</v>
      </c>
      <c r="H164" s="545">
        <f t="shared" si="130"/>
        <v>0</v>
      </c>
      <c r="I164" s="545">
        <f t="shared" si="131"/>
        <v>0</v>
      </c>
      <c r="J164" s="545">
        <f t="shared" si="132"/>
        <v>0</v>
      </c>
      <c r="K164" s="545">
        <f t="shared" si="133"/>
        <v>0</v>
      </c>
      <c r="L164" s="545">
        <f t="shared" si="134"/>
        <v>0</v>
      </c>
      <c r="M164" s="545">
        <f t="shared" si="135"/>
        <v>0</v>
      </c>
      <c r="N164" s="545">
        <f t="shared" si="136"/>
        <v>0</v>
      </c>
      <c r="O164" s="545">
        <f t="shared" si="137"/>
        <v>0</v>
      </c>
      <c r="P164" s="545">
        <f t="shared" si="138"/>
        <v>0</v>
      </c>
      <c r="Q164" s="545">
        <f t="shared" si="139"/>
        <v>0</v>
      </c>
      <c r="R164" s="545">
        <f t="shared" si="140"/>
        <v>0</v>
      </c>
      <c r="S164" s="545">
        <f t="shared" si="141"/>
        <v>0</v>
      </c>
      <c r="T164" s="545">
        <f t="shared" si="142"/>
        <v>0</v>
      </c>
      <c r="U164" s="545">
        <f t="shared" si="143"/>
        <v>0</v>
      </c>
      <c r="V164" s="545">
        <f t="shared" si="144"/>
        <v>0</v>
      </c>
      <c r="W164" s="565"/>
      <c r="X164" s="565"/>
      <c r="Y164" s="565"/>
      <c r="Z164" s="565"/>
      <c r="AA164" s="565"/>
      <c r="AB164" s="566"/>
      <c r="AC164" s="567"/>
      <c r="AD164" s="565"/>
      <c r="AE164" s="565"/>
      <c r="AF164" s="565"/>
      <c r="AG164" s="565"/>
      <c r="AH164" s="565"/>
      <c r="AI164" s="545">
        <v>0</v>
      </c>
      <c r="AJ164" s="546"/>
      <c r="AK164" s="546"/>
      <c r="AL164" s="546"/>
      <c r="AM164" s="546"/>
      <c r="AN164" s="565"/>
      <c r="AO164" s="565"/>
      <c r="AP164" s="565"/>
      <c r="AQ164" s="565"/>
      <c r="AR164" s="565"/>
      <c r="AS164" s="565"/>
      <c r="AT164" s="568"/>
      <c r="AU164" s="565"/>
      <c r="AY164" s="339">
        <f t="shared" si="106"/>
        <v>0</v>
      </c>
      <c r="AZ164" s="340" t="str">
        <f t="shared" si="107"/>
        <v>-</v>
      </c>
    </row>
    <row r="165" spans="2:52" s="1" customFormat="1" ht="14.4" x14ac:dyDescent="0.3">
      <c r="B165" s="288" t="s">
        <v>381</v>
      </c>
      <c r="C165" s="564" t="s">
        <v>382</v>
      </c>
      <c r="D165" s="396">
        <f>'Forma 2'!$F$160</f>
        <v>0</v>
      </c>
      <c r="E165" s="544">
        <f t="shared" si="127"/>
        <v>0</v>
      </c>
      <c r="F165" s="545">
        <f t="shared" si="128"/>
        <v>0</v>
      </c>
      <c r="G165" s="545">
        <f t="shared" si="129"/>
        <v>0</v>
      </c>
      <c r="H165" s="545">
        <f t="shared" si="130"/>
        <v>0</v>
      </c>
      <c r="I165" s="545">
        <f t="shared" si="131"/>
        <v>0</v>
      </c>
      <c r="J165" s="545">
        <f t="shared" si="132"/>
        <v>0</v>
      </c>
      <c r="K165" s="545">
        <f t="shared" si="133"/>
        <v>0</v>
      </c>
      <c r="L165" s="545">
        <f t="shared" si="134"/>
        <v>0</v>
      </c>
      <c r="M165" s="545">
        <f t="shared" si="135"/>
        <v>0</v>
      </c>
      <c r="N165" s="545">
        <f t="shared" si="136"/>
        <v>0</v>
      </c>
      <c r="O165" s="545">
        <f t="shared" si="137"/>
        <v>0</v>
      </c>
      <c r="P165" s="545">
        <f t="shared" si="138"/>
        <v>0</v>
      </c>
      <c r="Q165" s="545">
        <f t="shared" si="139"/>
        <v>0</v>
      </c>
      <c r="R165" s="545">
        <f t="shared" si="140"/>
        <v>0</v>
      </c>
      <c r="S165" s="545">
        <f t="shared" si="141"/>
        <v>0</v>
      </c>
      <c r="T165" s="545">
        <f t="shared" si="142"/>
        <v>0</v>
      </c>
      <c r="U165" s="545">
        <f t="shared" si="143"/>
        <v>0</v>
      </c>
      <c r="V165" s="545">
        <f t="shared" si="144"/>
        <v>0</v>
      </c>
      <c r="W165" s="565"/>
      <c r="X165" s="565"/>
      <c r="Y165" s="565"/>
      <c r="Z165" s="565"/>
      <c r="AA165" s="565"/>
      <c r="AB165" s="566"/>
      <c r="AC165" s="567"/>
      <c r="AD165" s="565"/>
      <c r="AE165" s="565"/>
      <c r="AF165" s="565"/>
      <c r="AG165" s="565"/>
      <c r="AH165" s="565"/>
      <c r="AI165" s="545">
        <v>0</v>
      </c>
      <c r="AJ165" s="546"/>
      <c r="AK165" s="546"/>
      <c r="AL165" s="546"/>
      <c r="AM165" s="546"/>
      <c r="AN165" s="565"/>
      <c r="AO165" s="565"/>
      <c r="AP165" s="565"/>
      <c r="AQ165" s="565"/>
      <c r="AR165" s="565"/>
      <c r="AS165" s="565"/>
      <c r="AT165" s="568"/>
      <c r="AU165" s="565"/>
      <c r="AY165" s="339">
        <f t="shared" si="106"/>
        <v>0</v>
      </c>
      <c r="AZ165" s="340" t="str">
        <f t="shared" si="107"/>
        <v>-</v>
      </c>
    </row>
    <row r="166" spans="2:52" s="1" customFormat="1" ht="14.4" x14ac:dyDescent="0.3">
      <c r="B166" s="288" t="s">
        <v>383</v>
      </c>
      <c r="C166" s="564" t="s">
        <v>384</v>
      </c>
      <c r="D166" s="396">
        <f>'Forma 2'!$F$161</f>
        <v>0</v>
      </c>
      <c r="E166" s="544">
        <f t="shared" si="127"/>
        <v>0</v>
      </c>
      <c r="F166" s="545">
        <f t="shared" si="128"/>
        <v>0</v>
      </c>
      <c r="G166" s="545">
        <f t="shared" si="129"/>
        <v>0</v>
      </c>
      <c r="H166" s="545">
        <f t="shared" si="130"/>
        <v>0</v>
      </c>
      <c r="I166" s="545">
        <f t="shared" si="131"/>
        <v>0</v>
      </c>
      <c r="J166" s="545">
        <f t="shared" si="132"/>
        <v>0</v>
      </c>
      <c r="K166" s="545">
        <f t="shared" si="133"/>
        <v>0</v>
      </c>
      <c r="L166" s="545">
        <f t="shared" si="134"/>
        <v>0</v>
      </c>
      <c r="M166" s="545">
        <f t="shared" si="135"/>
        <v>0</v>
      </c>
      <c r="N166" s="545">
        <f t="shared" si="136"/>
        <v>0</v>
      </c>
      <c r="O166" s="545">
        <f t="shared" si="137"/>
        <v>0</v>
      </c>
      <c r="P166" s="545">
        <f t="shared" si="138"/>
        <v>0</v>
      </c>
      <c r="Q166" s="545">
        <f t="shared" si="139"/>
        <v>0</v>
      </c>
      <c r="R166" s="545">
        <f t="shared" si="140"/>
        <v>0</v>
      </c>
      <c r="S166" s="545">
        <f t="shared" si="141"/>
        <v>0</v>
      </c>
      <c r="T166" s="545">
        <f t="shared" si="142"/>
        <v>0</v>
      </c>
      <c r="U166" s="545">
        <f t="shared" si="143"/>
        <v>0</v>
      </c>
      <c r="V166" s="545">
        <f t="shared" si="144"/>
        <v>0</v>
      </c>
      <c r="W166" s="565"/>
      <c r="X166" s="565"/>
      <c r="Y166" s="565"/>
      <c r="Z166" s="565"/>
      <c r="AA166" s="565"/>
      <c r="AB166" s="566"/>
      <c r="AC166" s="567"/>
      <c r="AD166" s="565"/>
      <c r="AE166" s="565"/>
      <c r="AF166" s="565"/>
      <c r="AG166" s="565"/>
      <c r="AH166" s="565"/>
      <c r="AI166" s="545">
        <v>0</v>
      </c>
      <c r="AJ166" s="546"/>
      <c r="AK166" s="546"/>
      <c r="AL166" s="546"/>
      <c r="AM166" s="546"/>
      <c r="AN166" s="565"/>
      <c r="AO166" s="565"/>
      <c r="AP166" s="565"/>
      <c r="AQ166" s="565"/>
      <c r="AR166" s="565"/>
      <c r="AS166" s="565"/>
      <c r="AT166" s="568"/>
      <c r="AU166" s="565"/>
      <c r="AY166" s="339">
        <f t="shared" si="106"/>
        <v>0</v>
      </c>
      <c r="AZ166" s="340" t="str">
        <f t="shared" si="107"/>
        <v>-</v>
      </c>
    </row>
    <row r="167" spans="2:52" s="1" customFormat="1" ht="15.6" x14ac:dyDescent="0.3">
      <c r="B167" s="288" t="s">
        <v>385</v>
      </c>
      <c r="C167" s="564" t="s">
        <v>504</v>
      </c>
      <c r="D167" s="396">
        <f>'Forma 2'!$F$162</f>
        <v>0</v>
      </c>
      <c r="E167" s="544">
        <f t="shared" si="127"/>
        <v>0</v>
      </c>
      <c r="F167" s="545">
        <f t="shared" si="128"/>
        <v>0</v>
      </c>
      <c r="G167" s="545">
        <f t="shared" si="129"/>
        <v>0</v>
      </c>
      <c r="H167" s="545">
        <f t="shared" si="130"/>
        <v>0</v>
      </c>
      <c r="I167" s="545">
        <f t="shared" si="131"/>
        <v>0</v>
      </c>
      <c r="J167" s="545">
        <f t="shared" si="132"/>
        <v>0</v>
      </c>
      <c r="K167" s="545">
        <f t="shared" si="133"/>
        <v>0</v>
      </c>
      <c r="L167" s="545">
        <f t="shared" si="134"/>
        <v>0</v>
      </c>
      <c r="M167" s="545">
        <f t="shared" si="135"/>
        <v>0</v>
      </c>
      <c r="N167" s="545">
        <f t="shared" si="136"/>
        <v>0</v>
      </c>
      <c r="O167" s="545">
        <f t="shared" si="137"/>
        <v>0</v>
      </c>
      <c r="P167" s="545">
        <f t="shared" si="138"/>
        <v>0</v>
      </c>
      <c r="Q167" s="545">
        <f t="shared" si="139"/>
        <v>0</v>
      </c>
      <c r="R167" s="545">
        <f t="shared" si="140"/>
        <v>0</v>
      </c>
      <c r="S167" s="545">
        <f t="shared" si="141"/>
        <v>0</v>
      </c>
      <c r="T167" s="545">
        <f t="shared" si="142"/>
        <v>0</v>
      </c>
      <c r="U167" s="545">
        <f t="shared" si="143"/>
        <v>0</v>
      </c>
      <c r="V167" s="545">
        <f t="shared" si="144"/>
        <v>0</v>
      </c>
      <c r="W167" s="565"/>
      <c r="X167" s="565"/>
      <c r="Y167" s="565"/>
      <c r="Z167" s="565"/>
      <c r="AA167" s="565"/>
      <c r="AB167" s="566"/>
      <c r="AC167" s="567"/>
      <c r="AD167" s="565"/>
      <c r="AE167" s="565"/>
      <c r="AF167" s="565"/>
      <c r="AG167" s="565"/>
      <c r="AH167" s="565"/>
      <c r="AI167" s="545">
        <v>0</v>
      </c>
      <c r="AJ167" s="546"/>
      <c r="AK167" s="546"/>
      <c r="AL167" s="546"/>
      <c r="AM167" s="546"/>
      <c r="AN167" s="565"/>
      <c r="AO167" s="565"/>
      <c r="AP167" s="565"/>
      <c r="AQ167" s="565"/>
      <c r="AR167" s="565"/>
      <c r="AS167" s="565"/>
      <c r="AT167" s="568"/>
      <c r="AU167" s="565"/>
      <c r="AY167" s="339">
        <f t="shared" si="106"/>
        <v>0</v>
      </c>
      <c r="AZ167" s="340" t="str">
        <f t="shared" si="107"/>
        <v>-</v>
      </c>
    </row>
    <row r="168" spans="2:52" s="1" customFormat="1" ht="14.4" x14ac:dyDescent="0.3">
      <c r="B168" s="288" t="s">
        <v>387</v>
      </c>
      <c r="C168" s="564" t="s">
        <v>388</v>
      </c>
      <c r="D168" s="396">
        <f>'Forma 2'!$F$163</f>
        <v>0</v>
      </c>
      <c r="E168" s="544">
        <f t="shared" si="127"/>
        <v>0</v>
      </c>
      <c r="F168" s="545">
        <f t="shared" si="128"/>
        <v>0</v>
      </c>
      <c r="G168" s="545">
        <f t="shared" si="129"/>
        <v>0</v>
      </c>
      <c r="H168" s="545">
        <f t="shared" si="130"/>
        <v>0</v>
      </c>
      <c r="I168" s="545">
        <f t="shared" si="131"/>
        <v>0</v>
      </c>
      <c r="J168" s="545">
        <f t="shared" si="132"/>
        <v>0</v>
      </c>
      <c r="K168" s="545">
        <f t="shared" si="133"/>
        <v>0</v>
      </c>
      <c r="L168" s="545">
        <f t="shared" si="134"/>
        <v>0</v>
      </c>
      <c r="M168" s="545">
        <f t="shared" si="135"/>
        <v>0</v>
      </c>
      <c r="N168" s="545">
        <f t="shared" si="136"/>
        <v>0</v>
      </c>
      <c r="O168" s="545">
        <f t="shared" si="137"/>
        <v>0</v>
      </c>
      <c r="P168" s="545">
        <f t="shared" si="138"/>
        <v>0</v>
      </c>
      <c r="Q168" s="545">
        <f t="shared" si="139"/>
        <v>0</v>
      </c>
      <c r="R168" s="545">
        <f t="shared" si="140"/>
        <v>0</v>
      </c>
      <c r="S168" s="545">
        <f t="shared" si="141"/>
        <v>0</v>
      </c>
      <c r="T168" s="545">
        <f t="shared" si="142"/>
        <v>0</v>
      </c>
      <c r="U168" s="545">
        <f t="shared" si="143"/>
        <v>0</v>
      </c>
      <c r="V168" s="545">
        <f t="shared" si="144"/>
        <v>0</v>
      </c>
      <c r="W168" s="565"/>
      <c r="X168" s="565"/>
      <c r="Y168" s="565"/>
      <c r="Z168" s="565"/>
      <c r="AA168" s="565"/>
      <c r="AB168" s="566"/>
      <c r="AC168" s="567"/>
      <c r="AD168" s="565"/>
      <c r="AE168" s="565"/>
      <c r="AF168" s="565"/>
      <c r="AG168" s="565"/>
      <c r="AH168" s="565"/>
      <c r="AI168" s="545">
        <v>0</v>
      </c>
      <c r="AJ168" s="546"/>
      <c r="AK168" s="546"/>
      <c r="AL168" s="546"/>
      <c r="AM168" s="546"/>
      <c r="AN168" s="565"/>
      <c r="AO168" s="565"/>
      <c r="AP168" s="565"/>
      <c r="AQ168" s="565"/>
      <c r="AR168" s="565"/>
      <c r="AS168" s="565"/>
      <c r="AT168" s="568"/>
      <c r="AU168" s="565"/>
      <c r="AY168" s="339">
        <f t="shared" si="106"/>
        <v>0</v>
      </c>
      <c r="AZ168" s="340" t="str">
        <f t="shared" si="107"/>
        <v>-</v>
      </c>
    </row>
    <row r="169" spans="2:52" s="1" customFormat="1" ht="14.4" x14ac:dyDescent="0.3">
      <c r="B169" s="288" t="s">
        <v>389</v>
      </c>
      <c r="C169" s="564" t="s">
        <v>142</v>
      </c>
      <c r="D169" s="396">
        <f>'Forma 2'!$F$164</f>
        <v>0</v>
      </c>
      <c r="E169" s="544">
        <f t="shared" si="127"/>
        <v>0</v>
      </c>
      <c r="F169" s="545">
        <f t="shared" si="128"/>
        <v>0</v>
      </c>
      <c r="G169" s="545">
        <f t="shared" si="129"/>
        <v>0</v>
      </c>
      <c r="H169" s="545">
        <f t="shared" si="130"/>
        <v>0</v>
      </c>
      <c r="I169" s="545">
        <f t="shared" si="131"/>
        <v>0</v>
      </c>
      <c r="J169" s="545">
        <f t="shared" si="132"/>
        <v>0</v>
      </c>
      <c r="K169" s="545">
        <f t="shared" si="133"/>
        <v>0</v>
      </c>
      <c r="L169" s="545">
        <f t="shared" si="134"/>
        <v>0</v>
      </c>
      <c r="M169" s="545">
        <f t="shared" si="135"/>
        <v>0</v>
      </c>
      <c r="N169" s="545">
        <f t="shared" si="136"/>
        <v>0</v>
      </c>
      <c r="O169" s="545">
        <f t="shared" si="137"/>
        <v>0</v>
      </c>
      <c r="P169" s="545">
        <f t="shared" si="138"/>
        <v>0</v>
      </c>
      <c r="Q169" s="545">
        <f t="shared" si="139"/>
        <v>0</v>
      </c>
      <c r="R169" s="545">
        <f t="shared" si="140"/>
        <v>0</v>
      </c>
      <c r="S169" s="545">
        <f t="shared" si="141"/>
        <v>0</v>
      </c>
      <c r="T169" s="545">
        <f t="shared" si="142"/>
        <v>0</v>
      </c>
      <c r="U169" s="545">
        <f t="shared" si="143"/>
        <v>0</v>
      </c>
      <c r="V169" s="545">
        <f t="shared" si="144"/>
        <v>0</v>
      </c>
      <c r="W169" s="565"/>
      <c r="X169" s="565"/>
      <c r="Y169" s="565"/>
      <c r="Z169" s="565"/>
      <c r="AA169" s="565"/>
      <c r="AB169" s="566"/>
      <c r="AC169" s="567"/>
      <c r="AD169" s="565"/>
      <c r="AE169" s="565"/>
      <c r="AF169" s="565"/>
      <c r="AG169" s="565"/>
      <c r="AH169" s="565"/>
      <c r="AI169" s="545">
        <v>0</v>
      </c>
      <c r="AJ169" s="546"/>
      <c r="AK169" s="546"/>
      <c r="AL169" s="546"/>
      <c r="AM169" s="546"/>
      <c r="AN169" s="565"/>
      <c r="AO169" s="565"/>
      <c r="AP169" s="565"/>
      <c r="AQ169" s="565"/>
      <c r="AR169" s="565"/>
      <c r="AS169" s="565"/>
      <c r="AT169" s="568"/>
      <c r="AU169" s="565"/>
      <c r="AY169" s="339">
        <f t="shared" si="106"/>
        <v>0</v>
      </c>
      <c r="AZ169" s="340" t="str">
        <f t="shared" si="107"/>
        <v>-</v>
      </c>
    </row>
    <row r="170" spans="2:52" s="1" customFormat="1" ht="14.4" x14ac:dyDescent="0.3">
      <c r="B170" s="271" t="s">
        <v>390</v>
      </c>
      <c r="C170" s="560" t="s">
        <v>391</v>
      </c>
      <c r="D170" s="561">
        <f>'Forma 2'!$F$165</f>
        <v>0</v>
      </c>
      <c r="E170" s="552">
        <f t="shared" ref="E170:AU170" si="145">SUM(E171:E172)</f>
        <v>0</v>
      </c>
      <c r="F170" s="553">
        <f t="shared" si="145"/>
        <v>0</v>
      </c>
      <c r="G170" s="553">
        <f t="shared" si="145"/>
        <v>0</v>
      </c>
      <c r="H170" s="553">
        <f t="shared" si="145"/>
        <v>0</v>
      </c>
      <c r="I170" s="553">
        <f t="shared" si="145"/>
        <v>0</v>
      </c>
      <c r="J170" s="553">
        <f t="shared" si="145"/>
        <v>0</v>
      </c>
      <c r="K170" s="553">
        <f t="shared" si="145"/>
        <v>0</v>
      </c>
      <c r="L170" s="553">
        <f t="shared" si="145"/>
        <v>0</v>
      </c>
      <c r="M170" s="553">
        <f t="shared" si="145"/>
        <v>0</v>
      </c>
      <c r="N170" s="553">
        <f t="shared" si="145"/>
        <v>0</v>
      </c>
      <c r="O170" s="553">
        <f t="shared" si="145"/>
        <v>0</v>
      </c>
      <c r="P170" s="553">
        <f t="shared" si="145"/>
        <v>0</v>
      </c>
      <c r="Q170" s="553">
        <f t="shared" si="145"/>
        <v>0</v>
      </c>
      <c r="R170" s="553">
        <f t="shared" si="145"/>
        <v>0</v>
      </c>
      <c r="S170" s="553">
        <f t="shared" si="145"/>
        <v>0</v>
      </c>
      <c r="T170" s="553">
        <f t="shared" si="145"/>
        <v>0</v>
      </c>
      <c r="U170" s="553">
        <f t="shared" si="145"/>
        <v>0</v>
      </c>
      <c r="V170" s="553">
        <f t="shared" si="145"/>
        <v>0</v>
      </c>
      <c r="W170" s="553">
        <f t="shared" si="145"/>
        <v>0</v>
      </c>
      <c r="X170" s="553">
        <f t="shared" si="145"/>
        <v>0</v>
      </c>
      <c r="Y170" s="553">
        <f t="shared" si="145"/>
        <v>0</v>
      </c>
      <c r="Z170" s="553">
        <f t="shared" si="145"/>
        <v>0</v>
      </c>
      <c r="AA170" s="553">
        <f t="shared" si="145"/>
        <v>0</v>
      </c>
      <c r="AB170" s="554">
        <f t="shared" si="145"/>
        <v>0</v>
      </c>
      <c r="AC170" s="555">
        <f t="shared" si="145"/>
        <v>0</v>
      </c>
      <c r="AD170" s="553">
        <f t="shared" si="145"/>
        <v>0</v>
      </c>
      <c r="AE170" s="553">
        <f t="shared" si="145"/>
        <v>0</v>
      </c>
      <c r="AF170" s="553">
        <f t="shared" si="145"/>
        <v>0</v>
      </c>
      <c r="AG170" s="553">
        <f t="shared" si="145"/>
        <v>0</v>
      </c>
      <c r="AH170" s="553">
        <f t="shared" si="145"/>
        <v>0</v>
      </c>
      <c r="AI170" s="562">
        <f t="shared" si="145"/>
        <v>0</v>
      </c>
      <c r="AJ170" s="553">
        <f t="shared" si="145"/>
        <v>0</v>
      </c>
      <c r="AK170" s="553">
        <f t="shared" si="145"/>
        <v>0</v>
      </c>
      <c r="AL170" s="553">
        <f t="shared" si="145"/>
        <v>0</v>
      </c>
      <c r="AM170" s="553">
        <f t="shared" si="145"/>
        <v>0</v>
      </c>
      <c r="AN170" s="553">
        <f t="shared" si="145"/>
        <v>0</v>
      </c>
      <c r="AO170" s="553">
        <f t="shared" si="145"/>
        <v>0</v>
      </c>
      <c r="AP170" s="553">
        <f t="shared" si="145"/>
        <v>0</v>
      </c>
      <c r="AQ170" s="553">
        <f t="shared" si="145"/>
        <v>0</v>
      </c>
      <c r="AR170" s="553">
        <f t="shared" si="145"/>
        <v>0</v>
      </c>
      <c r="AS170" s="553">
        <f t="shared" si="145"/>
        <v>0</v>
      </c>
      <c r="AT170" s="557">
        <f t="shared" si="145"/>
        <v>0</v>
      </c>
      <c r="AU170" s="553">
        <f t="shared" si="145"/>
        <v>0</v>
      </c>
      <c r="AY170" s="339">
        <f t="shared" si="106"/>
        <v>0</v>
      </c>
      <c r="AZ170" s="340" t="str">
        <f t="shared" si="107"/>
        <v>-</v>
      </c>
    </row>
    <row r="171" spans="2:52" s="1" customFormat="1" ht="14.4" x14ac:dyDescent="0.3">
      <c r="B171" s="260" t="s">
        <v>392</v>
      </c>
      <c r="C171" s="564" t="s">
        <v>393</v>
      </c>
      <c r="D171" s="396">
        <f>'Forma 2'!$F$166</f>
        <v>0</v>
      </c>
      <c r="E171" s="544">
        <f t="shared" ref="E171:N172" si="146">SUM(AC171)</f>
        <v>0</v>
      </c>
      <c r="F171" s="545">
        <f t="shared" si="146"/>
        <v>0</v>
      </c>
      <c r="G171" s="545">
        <f t="shared" si="146"/>
        <v>0</v>
      </c>
      <c r="H171" s="545">
        <f t="shared" si="146"/>
        <v>0</v>
      </c>
      <c r="I171" s="545">
        <f t="shared" si="146"/>
        <v>0</v>
      </c>
      <c r="J171" s="545">
        <f t="shared" si="146"/>
        <v>0</v>
      </c>
      <c r="K171" s="545">
        <f t="shared" si="146"/>
        <v>0</v>
      </c>
      <c r="L171" s="545">
        <f t="shared" si="146"/>
        <v>0</v>
      </c>
      <c r="M171" s="545">
        <f t="shared" si="146"/>
        <v>0</v>
      </c>
      <c r="N171" s="545">
        <f t="shared" si="146"/>
        <v>0</v>
      </c>
      <c r="O171" s="545">
        <f t="shared" ref="O171:V172" si="147">SUM(AM171)</f>
        <v>0</v>
      </c>
      <c r="P171" s="545">
        <f t="shared" si="147"/>
        <v>0</v>
      </c>
      <c r="Q171" s="545">
        <f t="shared" si="147"/>
        <v>0</v>
      </c>
      <c r="R171" s="545">
        <f t="shared" si="147"/>
        <v>0</v>
      </c>
      <c r="S171" s="545">
        <f t="shared" si="147"/>
        <v>0</v>
      </c>
      <c r="T171" s="545">
        <f t="shared" si="147"/>
        <v>0</v>
      </c>
      <c r="U171" s="545">
        <f t="shared" si="147"/>
        <v>0</v>
      </c>
      <c r="V171" s="545">
        <f t="shared" si="147"/>
        <v>0</v>
      </c>
      <c r="W171" s="546"/>
      <c r="X171" s="546"/>
      <c r="Y171" s="546"/>
      <c r="Z171" s="546"/>
      <c r="AA171" s="546"/>
      <c r="AB171" s="547"/>
      <c r="AC171" s="548"/>
      <c r="AD171" s="546"/>
      <c r="AE171" s="546"/>
      <c r="AF171" s="546"/>
      <c r="AG171" s="546"/>
      <c r="AH171" s="546"/>
      <c r="AI171" s="545">
        <v>0</v>
      </c>
      <c r="AJ171" s="546"/>
      <c r="AK171" s="546"/>
      <c r="AL171" s="546"/>
      <c r="AM171" s="546"/>
      <c r="AN171" s="546"/>
      <c r="AO171" s="546"/>
      <c r="AP171" s="546"/>
      <c r="AQ171" s="546"/>
      <c r="AR171" s="546"/>
      <c r="AS171" s="546"/>
      <c r="AT171" s="549"/>
      <c r="AU171" s="546"/>
      <c r="AY171" s="339">
        <f t="shared" si="106"/>
        <v>0</v>
      </c>
      <c r="AZ171" s="340" t="str">
        <f t="shared" si="107"/>
        <v>-</v>
      </c>
    </row>
    <row r="172" spans="2:52" s="1" customFormat="1" ht="14.4" x14ac:dyDescent="0.3">
      <c r="B172" s="260" t="s">
        <v>394</v>
      </c>
      <c r="C172" s="564" t="s">
        <v>395</v>
      </c>
      <c r="D172" s="396">
        <f>'Forma 2'!$F$167</f>
        <v>0</v>
      </c>
      <c r="E172" s="544">
        <f t="shared" si="146"/>
        <v>0</v>
      </c>
      <c r="F172" s="545">
        <f t="shared" si="146"/>
        <v>0</v>
      </c>
      <c r="G172" s="545">
        <f t="shared" si="146"/>
        <v>0</v>
      </c>
      <c r="H172" s="545">
        <f t="shared" si="146"/>
        <v>0</v>
      </c>
      <c r="I172" s="545">
        <f t="shared" si="146"/>
        <v>0</v>
      </c>
      <c r="J172" s="545">
        <f t="shared" si="146"/>
        <v>0</v>
      </c>
      <c r="K172" s="545">
        <f t="shared" si="146"/>
        <v>0</v>
      </c>
      <c r="L172" s="545">
        <f t="shared" si="146"/>
        <v>0</v>
      </c>
      <c r="M172" s="545">
        <f t="shared" si="146"/>
        <v>0</v>
      </c>
      <c r="N172" s="545">
        <f t="shared" si="146"/>
        <v>0</v>
      </c>
      <c r="O172" s="545">
        <f t="shared" si="147"/>
        <v>0</v>
      </c>
      <c r="P172" s="545">
        <f t="shared" si="147"/>
        <v>0</v>
      </c>
      <c r="Q172" s="545">
        <f t="shared" si="147"/>
        <v>0</v>
      </c>
      <c r="R172" s="545">
        <f t="shared" si="147"/>
        <v>0</v>
      </c>
      <c r="S172" s="545">
        <f t="shared" si="147"/>
        <v>0</v>
      </c>
      <c r="T172" s="545">
        <f t="shared" si="147"/>
        <v>0</v>
      </c>
      <c r="U172" s="545">
        <f t="shared" si="147"/>
        <v>0</v>
      </c>
      <c r="V172" s="545">
        <f t="shared" si="147"/>
        <v>0</v>
      </c>
      <c r="W172" s="546"/>
      <c r="X172" s="546"/>
      <c r="Y172" s="546"/>
      <c r="Z172" s="546"/>
      <c r="AA172" s="546"/>
      <c r="AB172" s="547"/>
      <c r="AC172" s="548"/>
      <c r="AD172" s="546"/>
      <c r="AE172" s="546"/>
      <c r="AF172" s="546"/>
      <c r="AG172" s="546"/>
      <c r="AH172" s="546"/>
      <c r="AI172" s="545">
        <v>0</v>
      </c>
      <c r="AJ172" s="546"/>
      <c r="AK172" s="546"/>
      <c r="AL172" s="546"/>
      <c r="AM172" s="546"/>
      <c r="AN172" s="546"/>
      <c r="AO172" s="546"/>
      <c r="AP172" s="546"/>
      <c r="AQ172" s="546"/>
      <c r="AR172" s="546"/>
      <c r="AS172" s="546"/>
      <c r="AT172" s="549"/>
      <c r="AU172" s="546"/>
      <c r="AY172" s="339">
        <f t="shared" si="106"/>
        <v>0</v>
      </c>
      <c r="AZ172" s="340" t="str">
        <f t="shared" si="107"/>
        <v>-</v>
      </c>
    </row>
    <row r="173" spans="2:52" s="1" customFormat="1" ht="14.4" x14ac:dyDescent="0.3">
      <c r="B173" s="271" t="s">
        <v>396</v>
      </c>
      <c r="C173" s="563" t="s">
        <v>397</v>
      </c>
      <c r="D173" s="561">
        <f>'Forma 2'!$F$168</f>
        <v>0</v>
      </c>
      <c r="E173" s="552">
        <f t="shared" ref="E173:AU173" si="148">SUM(E174:E189)</f>
        <v>0</v>
      </c>
      <c r="F173" s="553">
        <f t="shared" si="148"/>
        <v>0</v>
      </c>
      <c r="G173" s="553">
        <f t="shared" si="148"/>
        <v>0</v>
      </c>
      <c r="H173" s="553">
        <f t="shared" si="148"/>
        <v>0</v>
      </c>
      <c r="I173" s="553">
        <f t="shared" si="148"/>
        <v>0</v>
      </c>
      <c r="J173" s="553">
        <f t="shared" si="148"/>
        <v>0</v>
      </c>
      <c r="K173" s="553">
        <f t="shared" si="148"/>
        <v>0</v>
      </c>
      <c r="L173" s="553">
        <f t="shared" si="148"/>
        <v>0</v>
      </c>
      <c r="M173" s="553">
        <f t="shared" si="148"/>
        <v>0</v>
      </c>
      <c r="N173" s="553">
        <f t="shared" si="148"/>
        <v>0</v>
      </c>
      <c r="O173" s="553">
        <f t="shared" si="148"/>
        <v>0</v>
      </c>
      <c r="P173" s="553">
        <f t="shared" si="148"/>
        <v>0</v>
      </c>
      <c r="Q173" s="553">
        <f t="shared" si="148"/>
        <v>0</v>
      </c>
      <c r="R173" s="553">
        <f t="shared" si="148"/>
        <v>0</v>
      </c>
      <c r="S173" s="553">
        <f t="shared" si="148"/>
        <v>0</v>
      </c>
      <c r="T173" s="553">
        <f t="shared" si="148"/>
        <v>0</v>
      </c>
      <c r="U173" s="553">
        <f t="shared" si="148"/>
        <v>0</v>
      </c>
      <c r="V173" s="553">
        <f t="shared" si="148"/>
        <v>0</v>
      </c>
      <c r="W173" s="553">
        <f t="shared" si="148"/>
        <v>0</v>
      </c>
      <c r="X173" s="553">
        <f t="shared" si="148"/>
        <v>0</v>
      </c>
      <c r="Y173" s="553">
        <f t="shared" si="148"/>
        <v>0</v>
      </c>
      <c r="Z173" s="553">
        <f t="shared" si="148"/>
        <v>0</v>
      </c>
      <c r="AA173" s="553">
        <f t="shared" si="148"/>
        <v>0</v>
      </c>
      <c r="AB173" s="554">
        <f t="shared" si="148"/>
        <v>0</v>
      </c>
      <c r="AC173" s="555">
        <f t="shared" si="148"/>
        <v>0</v>
      </c>
      <c r="AD173" s="553">
        <f t="shared" si="148"/>
        <v>0</v>
      </c>
      <c r="AE173" s="553">
        <f t="shared" si="148"/>
        <v>0</v>
      </c>
      <c r="AF173" s="553">
        <f t="shared" si="148"/>
        <v>0</v>
      </c>
      <c r="AG173" s="553">
        <f t="shared" si="148"/>
        <v>0</v>
      </c>
      <c r="AH173" s="553">
        <f t="shared" si="148"/>
        <v>0</v>
      </c>
      <c r="AI173" s="562">
        <f t="shared" si="148"/>
        <v>0</v>
      </c>
      <c r="AJ173" s="553">
        <f t="shared" si="148"/>
        <v>0</v>
      </c>
      <c r="AK173" s="553">
        <f t="shared" si="148"/>
        <v>0</v>
      </c>
      <c r="AL173" s="553">
        <f t="shared" si="148"/>
        <v>0</v>
      </c>
      <c r="AM173" s="553">
        <f t="shared" si="148"/>
        <v>0</v>
      </c>
      <c r="AN173" s="553">
        <f t="shared" si="148"/>
        <v>0</v>
      </c>
      <c r="AO173" s="553">
        <f t="shared" si="148"/>
        <v>0</v>
      </c>
      <c r="AP173" s="553">
        <f t="shared" si="148"/>
        <v>0</v>
      </c>
      <c r="AQ173" s="553">
        <f t="shared" si="148"/>
        <v>0</v>
      </c>
      <c r="AR173" s="553">
        <f t="shared" si="148"/>
        <v>0</v>
      </c>
      <c r="AS173" s="553">
        <f t="shared" si="148"/>
        <v>0</v>
      </c>
      <c r="AT173" s="557">
        <f t="shared" si="148"/>
        <v>0</v>
      </c>
      <c r="AU173" s="553">
        <f t="shared" si="148"/>
        <v>0</v>
      </c>
      <c r="AY173" s="339">
        <f t="shared" si="106"/>
        <v>0</v>
      </c>
      <c r="AZ173" s="340" t="str">
        <f t="shared" si="107"/>
        <v>-</v>
      </c>
    </row>
    <row r="174" spans="2:52" s="1" customFormat="1" ht="14.4" x14ac:dyDescent="0.3">
      <c r="B174" s="288" t="s">
        <v>398</v>
      </c>
      <c r="C174" s="558" t="s">
        <v>399</v>
      </c>
      <c r="D174" s="396">
        <f>'Forma 2'!$F$169</f>
        <v>0</v>
      </c>
      <c r="E174" s="544">
        <f t="shared" ref="E174:E189" si="149">SUM(AC174)</f>
        <v>0</v>
      </c>
      <c r="F174" s="545">
        <f t="shared" ref="F174:F189" si="150">SUM(AD174)</f>
        <v>0</v>
      </c>
      <c r="G174" s="545">
        <f t="shared" ref="G174:G189" si="151">SUM(AE174)</f>
        <v>0</v>
      </c>
      <c r="H174" s="545">
        <f t="shared" ref="H174:H189" si="152">SUM(AF174)</f>
        <v>0</v>
      </c>
      <c r="I174" s="545">
        <f t="shared" ref="I174:I189" si="153">SUM(AG174)</f>
        <v>0</v>
      </c>
      <c r="J174" s="545">
        <f t="shared" ref="J174:J189" si="154">SUM(AH174)</f>
        <v>0</v>
      </c>
      <c r="K174" s="545">
        <f t="shared" ref="K174:K189" si="155">SUM(AI174)</f>
        <v>0</v>
      </c>
      <c r="L174" s="545">
        <f t="shared" ref="L174:L189" si="156">SUM(AJ174)</f>
        <v>0</v>
      </c>
      <c r="M174" s="545">
        <f t="shared" ref="M174:M189" si="157">SUM(AK174)</f>
        <v>0</v>
      </c>
      <c r="N174" s="545">
        <f t="shared" ref="N174:N189" si="158">SUM(AL174)</f>
        <v>0</v>
      </c>
      <c r="O174" s="545">
        <f t="shared" ref="O174:O189" si="159">SUM(AM174)</f>
        <v>0</v>
      </c>
      <c r="P174" s="545">
        <f t="shared" ref="P174:P189" si="160">SUM(AN174)</f>
        <v>0</v>
      </c>
      <c r="Q174" s="545">
        <f t="shared" ref="Q174:Q189" si="161">SUM(AO174)</f>
        <v>0</v>
      </c>
      <c r="R174" s="545">
        <f t="shared" ref="R174:R189" si="162">SUM(AP174)</f>
        <v>0</v>
      </c>
      <c r="S174" s="545">
        <f t="shared" ref="S174:S189" si="163">SUM(AQ174)</f>
        <v>0</v>
      </c>
      <c r="T174" s="545">
        <f t="shared" ref="T174:T189" si="164">SUM(AR174)</f>
        <v>0</v>
      </c>
      <c r="U174" s="545">
        <f t="shared" ref="U174:U189" si="165">SUM(AS174)</f>
        <v>0</v>
      </c>
      <c r="V174" s="545">
        <f t="shared" ref="V174:V189" si="166">SUM(AT174)</f>
        <v>0</v>
      </c>
      <c r="W174" s="546"/>
      <c r="X174" s="546"/>
      <c r="Y174" s="546"/>
      <c r="Z174" s="546"/>
      <c r="AA174" s="546"/>
      <c r="AB174" s="547"/>
      <c r="AC174" s="548"/>
      <c r="AD174" s="546"/>
      <c r="AE174" s="546"/>
      <c r="AF174" s="546"/>
      <c r="AG174" s="546"/>
      <c r="AH174" s="546"/>
      <c r="AI174" s="545">
        <v>0</v>
      </c>
      <c r="AJ174" s="546"/>
      <c r="AK174" s="546"/>
      <c r="AL174" s="546"/>
      <c r="AM174" s="546"/>
      <c r="AN174" s="546"/>
      <c r="AO174" s="546"/>
      <c r="AP174" s="546"/>
      <c r="AQ174" s="546"/>
      <c r="AR174" s="546"/>
      <c r="AS174" s="546"/>
      <c r="AT174" s="549"/>
      <c r="AU174" s="546"/>
      <c r="AY174" s="339">
        <f t="shared" si="106"/>
        <v>0</v>
      </c>
      <c r="AZ174" s="340" t="str">
        <f t="shared" si="107"/>
        <v>-</v>
      </c>
    </row>
    <row r="175" spans="2:52" s="1" customFormat="1" ht="14.4" x14ac:dyDescent="0.3">
      <c r="B175" s="288" t="s">
        <v>400</v>
      </c>
      <c r="C175" s="558" t="s">
        <v>401</v>
      </c>
      <c r="D175" s="396">
        <f>'Forma 2'!$F$170</f>
        <v>0</v>
      </c>
      <c r="E175" s="544">
        <f t="shared" si="149"/>
        <v>0</v>
      </c>
      <c r="F175" s="545">
        <f t="shared" si="150"/>
        <v>0</v>
      </c>
      <c r="G175" s="545">
        <f t="shared" si="151"/>
        <v>0</v>
      </c>
      <c r="H175" s="545">
        <f t="shared" si="152"/>
        <v>0</v>
      </c>
      <c r="I175" s="545">
        <f t="shared" si="153"/>
        <v>0</v>
      </c>
      <c r="J175" s="545">
        <f t="shared" si="154"/>
        <v>0</v>
      </c>
      <c r="K175" s="545">
        <f t="shared" si="155"/>
        <v>0</v>
      </c>
      <c r="L175" s="545">
        <f t="shared" si="156"/>
        <v>0</v>
      </c>
      <c r="M175" s="545">
        <f t="shared" si="157"/>
        <v>0</v>
      </c>
      <c r="N175" s="545">
        <f t="shared" si="158"/>
        <v>0</v>
      </c>
      <c r="O175" s="545">
        <f t="shared" si="159"/>
        <v>0</v>
      </c>
      <c r="P175" s="545">
        <f t="shared" si="160"/>
        <v>0</v>
      </c>
      <c r="Q175" s="545">
        <f t="shared" si="161"/>
        <v>0</v>
      </c>
      <c r="R175" s="545">
        <f t="shared" si="162"/>
        <v>0</v>
      </c>
      <c r="S175" s="545">
        <f t="shared" si="163"/>
        <v>0</v>
      </c>
      <c r="T175" s="545">
        <f t="shared" si="164"/>
        <v>0</v>
      </c>
      <c r="U175" s="545">
        <f t="shared" si="165"/>
        <v>0</v>
      </c>
      <c r="V175" s="545">
        <f t="shared" si="166"/>
        <v>0</v>
      </c>
      <c r="W175" s="565"/>
      <c r="X175" s="565"/>
      <c r="Y175" s="565"/>
      <c r="Z175" s="565"/>
      <c r="AA175" s="565"/>
      <c r="AB175" s="566"/>
      <c r="AC175" s="567"/>
      <c r="AD175" s="565"/>
      <c r="AE175" s="565"/>
      <c r="AF175" s="565"/>
      <c r="AG175" s="565"/>
      <c r="AH175" s="565"/>
      <c r="AI175" s="545">
        <v>0</v>
      </c>
      <c r="AJ175" s="546"/>
      <c r="AK175" s="546"/>
      <c r="AL175" s="546"/>
      <c r="AM175" s="546"/>
      <c r="AN175" s="565"/>
      <c r="AO175" s="565"/>
      <c r="AP175" s="565"/>
      <c r="AQ175" s="565"/>
      <c r="AR175" s="565"/>
      <c r="AS175" s="565"/>
      <c r="AT175" s="568"/>
      <c r="AU175" s="565"/>
      <c r="AY175" s="339">
        <f t="shared" si="106"/>
        <v>0</v>
      </c>
      <c r="AZ175" s="340" t="str">
        <f t="shared" si="107"/>
        <v>-</v>
      </c>
    </row>
    <row r="176" spans="2:52" s="1" customFormat="1" ht="14.4" x14ac:dyDescent="0.3">
      <c r="B176" s="288" t="s">
        <v>402</v>
      </c>
      <c r="C176" s="558" t="s">
        <v>403</v>
      </c>
      <c r="D176" s="396">
        <f>'Forma 2'!$F$171</f>
        <v>0</v>
      </c>
      <c r="E176" s="544">
        <f t="shared" si="149"/>
        <v>0</v>
      </c>
      <c r="F176" s="545">
        <f t="shared" si="150"/>
        <v>0</v>
      </c>
      <c r="G176" s="545">
        <f t="shared" si="151"/>
        <v>0</v>
      </c>
      <c r="H176" s="545">
        <f t="shared" si="152"/>
        <v>0</v>
      </c>
      <c r="I176" s="545">
        <f t="shared" si="153"/>
        <v>0</v>
      </c>
      <c r="J176" s="545">
        <f t="shared" si="154"/>
        <v>0</v>
      </c>
      <c r="K176" s="545">
        <f t="shared" si="155"/>
        <v>0</v>
      </c>
      <c r="L176" s="545">
        <f t="shared" si="156"/>
        <v>0</v>
      </c>
      <c r="M176" s="545">
        <f t="shared" si="157"/>
        <v>0</v>
      </c>
      <c r="N176" s="545">
        <f t="shared" si="158"/>
        <v>0</v>
      </c>
      <c r="O176" s="545">
        <f t="shared" si="159"/>
        <v>0</v>
      </c>
      <c r="P176" s="545">
        <f t="shared" si="160"/>
        <v>0</v>
      </c>
      <c r="Q176" s="545">
        <f t="shared" si="161"/>
        <v>0</v>
      </c>
      <c r="R176" s="545">
        <f t="shared" si="162"/>
        <v>0</v>
      </c>
      <c r="S176" s="545">
        <f t="shared" si="163"/>
        <v>0</v>
      </c>
      <c r="T176" s="545">
        <f t="shared" si="164"/>
        <v>0</v>
      </c>
      <c r="U176" s="545">
        <f t="shared" si="165"/>
        <v>0</v>
      </c>
      <c r="V176" s="545">
        <f t="shared" si="166"/>
        <v>0</v>
      </c>
      <c r="W176" s="565"/>
      <c r="X176" s="565"/>
      <c r="Y176" s="565"/>
      <c r="Z176" s="565"/>
      <c r="AA176" s="565"/>
      <c r="AB176" s="566"/>
      <c r="AC176" s="567"/>
      <c r="AD176" s="565"/>
      <c r="AE176" s="565"/>
      <c r="AF176" s="565"/>
      <c r="AG176" s="565"/>
      <c r="AH176" s="565"/>
      <c r="AI176" s="545">
        <v>0</v>
      </c>
      <c r="AJ176" s="546"/>
      <c r="AK176" s="546"/>
      <c r="AL176" s="546"/>
      <c r="AM176" s="546"/>
      <c r="AN176" s="565"/>
      <c r="AO176" s="565"/>
      <c r="AP176" s="565"/>
      <c r="AQ176" s="565"/>
      <c r="AR176" s="565"/>
      <c r="AS176" s="565"/>
      <c r="AT176" s="568"/>
      <c r="AU176" s="565"/>
      <c r="AY176" s="339">
        <f t="shared" si="106"/>
        <v>0</v>
      </c>
      <c r="AZ176" s="340" t="str">
        <f t="shared" si="107"/>
        <v>-</v>
      </c>
    </row>
    <row r="177" spans="2:52" s="1" customFormat="1" ht="14.4" x14ac:dyDescent="0.3">
      <c r="B177" s="288" t="s">
        <v>404</v>
      </c>
      <c r="C177" s="558" t="s">
        <v>405</v>
      </c>
      <c r="D177" s="396">
        <f>'Forma 2'!$F$172</f>
        <v>0</v>
      </c>
      <c r="E177" s="544">
        <f t="shared" si="149"/>
        <v>0</v>
      </c>
      <c r="F177" s="545">
        <f t="shared" si="150"/>
        <v>0</v>
      </c>
      <c r="G177" s="545">
        <f t="shared" si="151"/>
        <v>0</v>
      </c>
      <c r="H177" s="545">
        <f t="shared" si="152"/>
        <v>0</v>
      </c>
      <c r="I177" s="545">
        <f t="shared" si="153"/>
        <v>0</v>
      </c>
      <c r="J177" s="545">
        <f t="shared" si="154"/>
        <v>0</v>
      </c>
      <c r="K177" s="545">
        <f t="shared" si="155"/>
        <v>0</v>
      </c>
      <c r="L177" s="545">
        <f t="shared" si="156"/>
        <v>0</v>
      </c>
      <c r="M177" s="545">
        <f t="shared" si="157"/>
        <v>0</v>
      </c>
      <c r="N177" s="545">
        <f t="shared" si="158"/>
        <v>0</v>
      </c>
      <c r="O177" s="545">
        <f t="shared" si="159"/>
        <v>0</v>
      </c>
      <c r="P177" s="545">
        <f t="shared" si="160"/>
        <v>0</v>
      </c>
      <c r="Q177" s="545">
        <f t="shared" si="161"/>
        <v>0</v>
      </c>
      <c r="R177" s="545">
        <f t="shared" si="162"/>
        <v>0</v>
      </c>
      <c r="S177" s="545">
        <f t="shared" si="163"/>
        <v>0</v>
      </c>
      <c r="T177" s="545">
        <f t="shared" si="164"/>
        <v>0</v>
      </c>
      <c r="U177" s="545">
        <f t="shared" si="165"/>
        <v>0</v>
      </c>
      <c r="V177" s="545">
        <f t="shared" si="166"/>
        <v>0</v>
      </c>
      <c r="W177" s="565"/>
      <c r="X177" s="565"/>
      <c r="Y177" s="565"/>
      <c r="Z177" s="565"/>
      <c r="AA177" s="565"/>
      <c r="AB177" s="566"/>
      <c r="AC177" s="567"/>
      <c r="AD177" s="565"/>
      <c r="AE177" s="565"/>
      <c r="AF177" s="565"/>
      <c r="AG177" s="565"/>
      <c r="AH177" s="565"/>
      <c r="AI177" s="545">
        <v>0</v>
      </c>
      <c r="AJ177" s="546"/>
      <c r="AK177" s="546"/>
      <c r="AL177" s="546"/>
      <c r="AM177" s="546"/>
      <c r="AN177" s="565"/>
      <c r="AO177" s="565"/>
      <c r="AP177" s="565"/>
      <c r="AQ177" s="565"/>
      <c r="AR177" s="565"/>
      <c r="AS177" s="565"/>
      <c r="AT177" s="568"/>
      <c r="AU177" s="565"/>
      <c r="AY177" s="339">
        <f t="shared" si="106"/>
        <v>0</v>
      </c>
      <c r="AZ177" s="340" t="str">
        <f t="shared" si="107"/>
        <v>-</v>
      </c>
    </row>
    <row r="178" spans="2:52" s="1" customFormat="1" ht="14.4" x14ac:dyDescent="0.3">
      <c r="B178" s="288" t="s">
        <v>406</v>
      </c>
      <c r="C178" s="558" t="s">
        <v>407</v>
      </c>
      <c r="D178" s="396">
        <f>'Forma 2'!$F$173</f>
        <v>0</v>
      </c>
      <c r="E178" s="544">
        <f t="shared" si="149"/>
        <v>0</v>
      </c>
      <c r="F178" s="545">
        <f t="shared" si="150"/>
        <v>0</v>
      </c>
      <c r="G178" s="545">
        <f t="shared" si="151"/>
        <v>0</v>
      </c>
      <c r="H178" s="545">
        <f t="shared" si="152"/>
        <v>0</v>
      </c>
      <c r="I178" s="545">
        <f t="shared" si="153"/>
        <v>0</v>
      </c>
      <c r="J178" s="545">
        <f t="shared" si="154"/>
        <v>0</v>
      </c>
      <c r="K178" s="545">
        <f t="shared" si="155"/>
        <v>0</v>
      </c>
      <c r="L178" s="545">
        <f t="shared" si="156"/>
        <v>0</v>
      </c>
      <c r="M178" s="545">
        <f t="shared" si="157"/>
        <v>0</v>
      </c>
      <c r="N178" s="545">
        <f t="shared" si="158"/>
        <v>0</v>
      </c>
      <c r="O178" s="545">
        <f t="shared" si="159"/>
        <v>0</v>
      </c>
      <c r="P178" s="545">
        <f t="shared" si="160"/>
        <v>0</v>
      </c>
      <c r="Q178" s="545">
        <f t="shared" si="161"/>
        <v>0</v>
      </c>
      <c r="R178" s="545">
        <f t="shared" si="162"/>
        <v>0</v>
      </c>
      <c r="S178" s="545">
        <f t="shared" si="163"/>
        <v>0</v>
      </c>
      <c r="T178" s="545">
        <f t="shared" si="164"/>
        <v>0</v>
      </c>
      <c r="U178" s="545">
        <f t="shared" si="165"/>
        <v>0</v>
      </c>
      <c r="V178" s="545">
        <f t="shared" si="166"/>
        <v>0</v>
      </c>
      <c r="W178" s="565"/>
      <c r="X178" s="565"/>
      <c r="Y178" s="565"/>
      <c r="Z178" s="565"/>
      <c r="AA178" s="565"/>
      <c r="AB178" s="566"/>
      <c r="AC178" s="567"/>
      <c r="AD178" s="565"/>
      <c r="AE178" s="565"/>
      <c r="AF178" s="565"/>
      <c r="AG178" s="565"/>
      <c r="AH178" s="565"/>
      <c r="AI178" s="545">
        <v>0</v>
      </c>
      <c r="AJ178" s="546"/>
      <c r="AK178" s="546"/>
      <c r="AL178" s="546"/>
      <c r="AM178" s="546"/>
      <c r="AN178" s="565"/>
      <c r="AO178" s="565"/>
      <c r="AP178" s="565"/>
      <c r="AQ178" s="565"/>
      <c r="AR178" s="565"/>
      <c r="AS178" s="565"/>
      <c r="AT178" s="568"/>
      <c r="AU178" s="565"/>
      <c r="AY178" s="339">
        <f t="shared" ref="AY178:AY190" si="167">D178-SUM(E178:AB178)</f>
        <v>0</v>
      </c>
      <c r="AZ178" s="340" t="str">
        <f t="shared" ref="AZ178:AZ190" si="168">IF(AY178&gt;0.5,"Prašome paskirstyti likusias sąnaudas",IF(AY178&lt;-0.5,"Paskirstėte daugiau sąnaudų negu yra priskirta šiam pogrupiui","-"))</f>
        <v>-</v>
      </c>
    </row>
    <row r="179" spans="2:52" s="1" customFormat="1" ht="14.4" x14ac:dyDescent="0.3">
      <c r="B179" s="288" t="s">
        <v>408</v>
      </c>
      <c r="C179" s="558" t="s">
        <v>409</v>
      </c>
      <c r="D179" s="396">
        <f>'Forma 2'!$F$174</f>
        <v>0</v>
      </c>
      <c r="E179" s="544">
        <f t="shared" si="149"/>
        <v>0</v>
      </c>
      <c r="F179" s="545">
        <f t="shared" si="150"/>
        <v>0</v>
      </c>
      <c r="G179" s="545">
        <f t="shared" si="151"/>
        <v>0</v>
      </c>
      <c r="H179" s="545">
        <f t="shared" si="152"/>
        <v>0</v>
      </c>
      <c r="I179" s="545">
        <f t="shared" si="153"/>
        <v>0</v>
      </c>
      <c r="J179" s="545">
        <f t="shared" si="154"/>
        <v>0</v>
      </c>
      <c r="K179" s="545">
        <f t="shared" si="155"/>
        <v>0</v>
      </c>
      <c r="L179" s="545">
        <f t="shared" si="156"/>
        <v>0</v>
      </c>
      <c r="M179" s="545">
        <f t="shared" si="157"/>
        <v>0</v>
      </c>
      <c r="N179" s="545">
        <f t="shared" si="158"/>
        <v>0</v>
      </c>
      <c r="O179" s="545">
        <f t="shared" si="159"/>
        <v>0</v>
      </c>
      <c r="P179" s="545">
        <f t="shared" si="160"/>
        <v>0</v>
      </c>
      <c r="Q179" s="545">
        <f t="shared" si="161"/>
        <v>0</v>
      </c>
      <c r="R179" s="545">
        <f t="shared" si="162"/>
        <v>0</v>
      </c>
      <c r="S179" s="545">
        <f t="shared" si="163"/>
        <v>0</v>
      </c>
      <c r="T179" s="545">
        <f t="shared" si="164"/>
        <v>0</v>
      </c>
      <c r="U179" s="545">
        <f t="shared" si="165"/>
        <v>0</v>
      </c>
      <c r="V179" s="545">
        <f t="shared" si="166"/>
        <v>0</v>
      </c>
      <c r="W179" s="565"/>
      <c r="X179" s="565"/>
      <c r="Y179" s="565"/>
      <c r="Z179" s="565"/>
      <c r="AA179" s="565"/>
      <c r="AB179" s="566"/>
      <c r="AC179" s="567"/>
      <c r="AD179" s="565"/>
      <c r="AE179" s="565"/>
      <c r="AF179" s="565"/>
      <c r="AG179" s="565"/>
      <c r="AH179" s="565"/>
      <c r="AI179" s="545">
        <v>0</v>
      </c>
      <c r="AJ179" s="546"/>
      <c r="AK179" s="546"/>
      <c r="AL179" s="546"/>
      <c r="AM179" s="546"/>
      <c r="AN179" s="565"/>
      <c r="AO179" s="565"/>
      <c r="AP179" s="565"/>
      <c r="AQ179" s="565"/>
      <c r="AR179" s="565"/>
      <c r="AS179" s="565"/>
      <c r="AT179" s="568"/>
      <c r="AU179" s="565"/>
      <c r="AY179" s="339">
        <f t="shared" si="167"/>
        <v>0</v>
      </c>
      <c r="AZ179" s="340" t="str">
        <f t="shared" si="168"/>
        <v>-</v>
      </c>
    </row>
    <row r="180" spans="2:52" s="1" customFormat="1" ht="14.4" x14ac:dyDescent="0.3">
      <c r="B180" s="288" t="s">
        <v>410</v>
      </c>
      <c r="C180" s="558" t="s">
        <v>411</v>
      </c>
      <c r="D180" s="396">
        <f>'Forma 2'!$F$175</f>
        <v>0</v>
      </c>
      <c r="E180" s="544">
        <f t="shared" si="149"/>
        <v>0</v>
      </c>
      <c r="F180" s="545">
        <f t="shared" si="150"/>
        <v>0</v>
      </c>
      <c r="G180" s="545">
        <f t="shared" si="151"/>
        <v>0</v>
      </c>
      <c r="H180" s="545">
        <f t="shared" si="152"/>
        <v>0</v>
      </c>
      <c r="I180" s="545">
        <f t="shared" si="153"/>
        <v>0</v>
      </c>
      <c r="J180" s="545">
        <f t="shared" si="154"/>
        <v>0</v>
      </c>
      <c r="K180" s="545">
        <f t="shared" si="155"/>
        <v>0</v>
      </c>
      <c r="L180" s="545">
        <f t="shared" si="156"/>
        <v>0</v>
      </c>
      <c r="M180" s="545">
        <f t="shared" si="157"/>
        <v>0</v>
      </c>
      <c r="N180" s="545">
        <f t="shared" si="158"/>
        <v>0</v>
      </c>
      <c r="O180" s="545">
        <f t="shared" si="159"/>
        <v>0</v>
      </c>
      <c r="P180" s="545">
        <f t="shared" si="160"/>
        <v>0</v>
      </c>
      <c r="Q180" s="545">
        <f t="shared" si="161"/>
        <v>0</v>
      </c>
      <c r="R180" s="545">
        <f t="shared" si="162"/>
        <v>0</v>
      </c>
      <c r="S180" s="545">
        <f t="shared" si="163"/>
        <v>0</v>
      </c>
      <c r="T180" s="545">
        <f t="shared" si="164"/>
        <v>0</v>
      </c>
      <c r="U180" s="545">
        <f t="shared" si="165"/>
        <v>0</v>
      </c>
      <c r="V180" s="545">
        <f t="shared" si="166"/>
        <v>0</v>
      </c>
      <c r="W180" s="565"/>
      <c r="X180" s="565"/>
      <c r="Y180" s="565"/>
      <c r="Z180" s="565"/>
      <c r="AA180" s="565"/>
      <c r="AB180" s="566"/>
      <c r="AC180" s="567"/>
      <c r="AD180" s="565"/>
      <c r="AE180" s="565"/>
      <c r="AF180" s="565"/>
      <c r="AG180" s="565"/>
      <c r="AH180" s="565"/>
      <c r="AI180" s="545">
        <v>0</v>
      </c>
      <c r="AJ180" s="546"/>
      <c r="AK180" s="546"/>
      <c r="AL180" s="546"/>
      <c r="AM180" s="546"/>
      <c r="AN180" s="565"/>
      <c r="AO180" s="565"/>
      <c r="AP180" s="565"/>
      <c r="AQ180" s="565"/>
      <c r="AR180" s="565"/>
      <c r="AS180" s="565"/>
      <c r="AT180" s="568"/>
      <c r="AU180" s="565"/>
      <c r="AY180" s="339">
        <f t="shared" si="167"/>
        <v>0</v>
      </c>
      <c r="AZ180" s="340" t="str">
        <f t="shared" si="168"/>
        <v>-</v>
      </c>
    </row>
    <row r="181" spans="2:52" s="1" customFormat="1" ht="14.4" x14ac:dyDescent="0.3">
      <c r="B181" s="288" t="s">
        <v>412</v>
      </c>
      <c r="C181" s="558" t="s">
        <v>413</v>
      </c>
      <c r="D181" s="396">
        <f>'Forma 2'!$F$176</f>
        <v>0</v>
      </c>
      <c r="E181" s="544">
        <f t="shared" si="149"/>
        <v>0</v>
      </c>
      <c r="F181" s="545">
        <f t="shared" si="150"/>
        <v>0</v>
      </c>
      <c r="G181" s="545">
        <f t="shared" si="151"/>
        <v>0</v>
      </c>
      <c r="H181" s="545">
        <f t="shared" si="152"/>
        <v>0</v>
      </c>
      <c r="I181" s="545">
        <f t="shared" si="153"/>
        <v>0</v>
      </c>
      <c r="J181" s="545">
        <f t="shared" si="154"/>
        <v>0</v>
      </c>
      <c r="K181" s="545">
        <f t="shared" si="155"/>
        <v>0</v>
      </c>
      <c r="L181" s="545">
        <f t="shared" si="156"/>
        <v>0</v>
      </c>
      <c r="M181" s="545">
        <f t="shared" si="157"/>
        <v>0</v>
      </c>
      <c r="N181" s="545">
        <f t="shared" si="158"/>
        <v>0</v>
      </c>
      <c r="O181" s="545">
        <f t="shared" si="159"/>
        <v>0</v>
      </c>
      <c r="P181" s="545">
        <f t="shared" si="160"/>
        <v>0</v>
      </c>
      <c r="Q181" s="545">
        <f t="shared" si="161"/>
        <v>0</v>
      </c>
      <c r="R181" s="545">
        <f t="shared" si="162"/>
        <v>0</v>
      </c>
      <c r="S181" s="545">
        <f t="shared" si="163"/>
        <v>0</v>
      </c>
      <c r="T181" s="545">
        <f t="shared" si="164"/>
        <v>0</v>
      </c>
      <c r="U181" s="545">
        <f t="shared" si="165"/>
        <v>0</v>
      </c>
      <c r="V181" s="545">
        <f t="shared" si="166"/>
        <v>0</v>
      </c>
      <c r="W181" s="565"/>
      <c r="X181" s="565"/>
      <c r="Y181" s="565"/>
      <c r="Z181" s="565"/>
      <c r="AA181" s="565"/>
      <c r="AB181" s="566"/>
      <c r="AC181" s="567"/>
      <c r="AD181" s="565"/>
      <c r="AE181" s="565"/>
      <c r="AF181" s="565"/>
      <c r="AG181" s="565"/>
      <c r="AH181" s="565"/>
      <c r="AI181" s="545">
        <v>0</v>
      </c>
      <c r="AJ181" s="546"/>
      <c r="AK181" s="546"/>
      <c r="AL181" s="546"/>
      <c r="AM181" s="546"/>
      <c r="AN181" s="565"/>
      <c r="AO181" s="565"/>
      <c r="AP181" s="565"/>
      <c r="AQ181" s="565"/>
      <c r="AR181" s="565"/>
      <c r="AS181" s="565"/>
      <c r="AT181" s="568"/>
      <c r="AU181" s="565"/>
      <c r="AY181" s="339">
        <f t="shared" si="167"/>
        <v>0</v>
      </c>
      <c r="AZ181" s="340" t="str">
        <f t="shared" si="168"/>
        <v>-</v>
      </c>
    </row>
    <row r="182" spans="2:52" s="1" customFormat="1" ht="14.4" x14ac:dyDescent="0.3">
      <c r="B182" s="288" t="s">
        <v>414</v>
      </c>
      <c r="C182" s="558" t="s">
        <v>415</v>
      </c>
      <c r="D182" s="396">
        <f>'Forma 2'!$F$177</f>
        <v>0</v>
      </c>
      <c r="E182" s="544">
        <f t="shared" si="149"/>
        <v>0</v>
      </c>
      <c r="F182" s="545">
        <f t="shared" si="150"/>
        <v>0</v>
      </c>
      <c r="G182" s="545">
        <f t="shared" si="151"/>
        <v>0</v>
      </c>
      <c r="H182" s="545">
        <f t="shared" si="152"/>
        <v>0</v>
      </c>
      <c r="I182" s="545">
        <f t="shared" si="153"/>
        <v>0</v>
      </c>
      <c r="J182" s="545">
        <f t="shared" si="154"/>
        <v>0</v>
      </c>
      <c r="K182" s="545">
        <f t="shared" si="155"/>
        <v>0</v>
      </c>
      <c r="L182" s="545">
        <f t="shared" si="156"/>
        <v>0</v>
      </c>
      <c r="M182" s="545">
        <f t="shared" si="157"/>
        <v>0</v>
      </c>
      <c r="N182" s="545">
        <f t="shared" si="158"/>
        <v>0</v>
      </c>
      <c r="O182" s="545">
        <f t="shared" si="159"/>
        <v>0</v>
      </c>
      <c r="P182" s="545">
        <f t="shared" si="160"/>
        <v>0</v>
      </c>
      <c r="Q182" s="545">
        <f t="shared" si="161"/>
        <v>0</v>
      </c>
      <c r="R182" s="545">
        <f t="shared" si="162"/>
        <v>0</v>
      </c>
      <c r="S182" s="545">
        <f t="shared" si="163"/>
        <v>0</v>
      </c>
      <c r="T182" s="545">
        <f t="shared" si="164"/>
        <v>0</v>
      </c>
      <c r="U182" s="545">
        <f t="shared" si="165"/>
        <v>0</v>
      </c>
      <c r="V182" s="545">
        <f t="shared" si="166"/>
        <v>0</v>
      </c>
      <c r="W182" s="565"/>
      <c r="X182" s="565"/>
      <c r="Y182" s="565"/>
      <c r="Z182" s="565"/>
      <c r="AA182" s="565"/>
      <c r="AB182" s="566"/>
      <c r="AC182" s="567"/>
      <c r="AD182" s="565"/>
      <c r="AE182" s="565"/>
      <c r="AF182" s="565"/>
      <c r="AG182" s="565"/>
      <c r="AH182" s="565"/>
      <c r="AI182" s="545">
        <v>0</v>
      </c>
      <c r="AJ182" s="546"/>
      <c r="AK182" s="546"/>
      <c r="AL182" s="546"/>
      <c r="AM182" s="546"/>
      <c r="AN182" s="565"/>
      <c r="AO182" s="565"/>
      <c r="AP182" s="565"/>
      <c r="AQ182" s="565"/>
      <c r="AR182" s="565"/>
      <c r="AS182" s="565"/>
      <c r="AT182" s="568"/>
      <c r="AU182" s="565"/>
      <c r="AY182" s="339">
        <f t="shared" si="167"/>
        <v>0</v>
      </c>
      <c r="AZ182" s="340" t="str">
        <f t="shared" si="168"/>
        <v>-</v>
      </c>
    </row>
    <row r="183" spans="2:52" s="1" customFormat="1" ht="14.4" x14ac:dyDescent="0.3">
      <c r="B183" s="288" t="s">
        <v>416</v>
      </c>
      <c r="C183" s="564" t="s">
        <v>417</v>
      </c>
      <c r="D183" s="396">
        <f>'Forma 2'!$F$178</f>
        <v>0</v>
      </c>
      <c r="E183" s="544">
        <f t="shared" si="149"/>
        <v>0</v>
      </c>
      <c r="F183" s="545">
        <f t="shared" si="150"/>
        <v>0</v>
      </c>
      <c r="G183" s="545">
        <f t="shared" si="151"/>
        <v>0</v>
      </c>
      <c r="H183" s="545">
        <f t="shared" si="152"/>
        <v>0</v>
      </c>
      <c r="I183" s="545">
        <f t="shared" si="153"/>
        <v>0</v>
      </c>
      <c r="J183" s="545">
        <f t="shared" si="154"/>
        <v>0</v>
      </c>
      <c r="K183" s="545">
        <f t="shared" si="155"/>
        <v>0</v>
      </c>
      <c r="L183" s="545">
        <f t="shared" si="156"/>
        <v>0</v>
      </c>
      <c r="M183" s="545">
        <f t="shared" si="157"/>
        <v>0</v>
      </c>
      <c r="N183" s="545">
        <f t="shared" si="158"/>
        <v>0</v>
      </c>
      <c r="O183" s="545">
        <f t="shared" si="159"/>
        <v>0</v>
      </c>
      <c r="P183" s="545">
        <f t="shared" si="160"/>
        <v>0</v>
      </c>
      <c r="Q183" s="545">
        <f t="shared" si="161"/>
        <v>0</v>
      </c>
      <c r="R183" s="545">
        <f t="shared" si="162"/>
        <v>0</v>
      </c>
      <c r="S183" s="545">
        <f t="shared" si="163"/>
        <v>0</v>
      </c>
      <c r="T183" s="545">
        <f t="shared" si="164"/>
        <v>0</v>
      </c>
      <c r="U183" s="545">
        <f t="shared" si="165"/>
        <v>0</v>
      </c>
      <c r="V183" s="545">
        <f t="shared" si="166"/>
        <v>0</v>
      </c>
      <c r="W183" s="565"/>
      <c r="X183" s="565"/>
      <c r="Y183" s="565"/>
      <c r="Z183" s="565"/>
      <c r="AA183" s="565"/>
      <c r="AB183" s="566"/>
      <c r="AC183" s="567"/>
      <c r="AD183" s="565"/>
      <c r="AE183" s="565"/>
      <c r="AF183" s="565"/>
      <c r="AG183" s="565"/>
      <c r="AH183" s="565"/>
      <c r="AI183" s="545">
        <v>0</v>
      </c>
      <c r="AJ183" s="546"/>
      <c r="AK183" s="546"/>
      <c r="AL183" s="546"/>
      <c r="AM183" s="546"/>
      <c r="AN183" s="565"/>
      <c r="AO183" s="565"/>
      <c r="AP183" s="565"/>
      <c r="AQ183" s="565"/>
      <c r="AR183" s="565"/>
      <c r="AS183" s="565"/>
      <c r="AT183" s="568"/>
      <c r="AU183" s="565"/>
      <c r="AY183" s="339">
        <f t="shared" si="167"/>
        <v>0</v>
      </c>
      <c r="AZ183" s="340" t="str">
        <f t="shared" si="168"/>
        <v>-</v>
      </c>
    </row>
    <row r="184" spans="2:52" s="1" customFormat="1" ht="14.4" x14ac:dyDescent="0.3">
      <c r="B184" s="576" t="s">
        <v>418</v>
      </c>
      <c r="C184" s="564" t="s">
        <v>419</v>
      </c>
      <c r="D184" s="396">
        <f>'Forma 2'!$F$179</f>
        <v>0</v>
      </c>
      <c r="E184" s="544">
        <f t="shared" si="149"/>
        <v>0</v>
      </c>
      <c r="F184" s="545">
        <f t="shared" si="150"/>
        <v>0</v>
      </c>
      <c r="G184" s="545">
        <f t="shared" si="151"/>
        <v>0</v>
      </c>
      <c r="H184" s="545">
        <f t="shared" si="152"/>
        <v>0</v>
      </c>
      <c r="I184" s="545">
        <f t="shared" si="153"/>
        <v>0</v>
      </c>
      <c r="J184" s="545">
        <f t="shared" si="154"/>
        <v>0</v>
      </c>
      <c r="K184" s="545">
        <f t="shared" si="155"/>
        <v>0</v>
      </c>
      <c r="L184" s="545">
        <f t="shared" si="156"/>
        <v>0</v>
      </c>
      <c r="M184" s="545">
        <f t="shared" si="157"/>
        <v>0</v>
      </c>
      <c r="N184" s="545">
        <f t="shared" si="158"/>
        <v>0</v>
      </c>
      <c r="O184" s="545">
        <f t="shared" si="159"/>
        <v>0</v>
      </c>
      <c r="P184" s="545">
        <f t="shared" si="160"/>
        <v>0</v>
      </c>
      <c r="Q184" s="545">
        <f t="shared" si="161"/>
        <v>0</v>
      </c>
      <c r="R184" s="545">
        <f t="shared" si="162"/>
        <v>0</v>
      </c>
      <c r="S184" s="545">
        <f t="shared" si="163"/>
        <v>0</v>
      </c>
      <c r="T184" s="545">
        <f t="shared" si="164"/>
        <v>0</v>
      </c>
      <c r="U184" s="545">
        <f t="shared" si="165"/>
        <v>0</v>
      </c>
      <c r="V184" s="545">
        <f t="shared" si="166"/>
        <v>0</v>
      </c>
      <c r="W184" s="565"/>
      <c r="X184" s="565"/>
      <c r="Y184" s="565"/>
      <c r="Z184" s="565"/>
      <c r="AA184" s="565"/>
      <c r="AB184" s="566"/>
      <c r="AC184" s="567"/>
      <c r="AD184" s="565"/>
      <c r="AE184" s="565"/>
      <c r="AF184" s="565"/>
      <c r="AG184" s="565"/>
      <c r="AH184" s="565"/>
      <c r="AI184" s="545">
        <v>0</v>
      </c>
      <c r="AJ184" s="546"/>
      <c r="AK184" s="546"/>
      <c r="AL184" s="546"/>
      <c r="AM184" s="546"/>
      <c r="AN184" s="565"/>
      <c r="AO184" s="565"/>
      <c r="AP184" s="565"/>
      <c r="AQ184" s="565"/>
      <c r="AR184" s="565"/>
      <c r="AS184" s="565"/>
      <c r="AT184" s="568"/>
      <c r="AU184" s="565"/>
      <c r="AY184" s="339">
        <f t="shared" si="167"/>
        <v>0</v>
      </c>
      <c r="AZ184" s="340" t="str">
        <f t="shared" si="168"/>
        <v>-</v>
      </c>
    </row>
    <row r="185" spans="2:52" s="1" customFormat="1" ht="14.4" x14ac:dyDescent="0.3">
      <c r="B185" s="576" t="s">
        <v>420</v>
      </c>
      <c r="C185" s="564" t="s">
        <v>421</v>
      </c>
      <c r="D185" s="396">
        <f>'Forma 2'!$F$180</f>
        <v>0</v>
      </c>
      <c r="E185" s="544">
        <f t="shared" si="149"/>
        <v>0</v>
      </c>
      <c r="F185" s="545">
        <f t="shared" si="150"/>
        <v>0</v>
      </c>
      <c r="G185" s="545">
        <f t="shared" si="151"/>
        <v>0</v>
      </c>
      <c r="H185" s="545">
        <f t="shared" si="152"/>
        <v>0</v>
      </c>
      <c r="I185" s="545">
        <f t="shared" si="153"/>
        <v>0</v>
      </c>
      <c r="J185" s="545">
        <f t="shared" si="154"/>
        <v>0</v>
      </c>
      <c r="K185" s="545">
        <f t="shared" si="155"/>
        <v>0</v>
      </c>
      <c r="L185" s="545">
        <f t="shared" si="156"/>
        <v>0</v>
      </c>
      <c r="M185" s="545">
        <f t="shared" si="157"/>
        <v>0</v>
      </c>
      <c r="N185" s="545">
        <f t="shared" si="158"/>
        <v>0</v>
      </c>
      <c r="O185" s="545">
        <f t="shared" si="159"/>
        <v>0</v>
      </c>
      <c r="P185" s="545">
        <f t="shared" si="160"/>
        <v>0</v>
      </c>
      <c r="Q185" s="545">
        <f t="shared" si="161"/>
        <v>0</v>
      </c>
      <c r="R185" s="545">
        <f t="shared" si="162"/>
        <v>0</v>
      </c>
      <c r="S185" s="545">
        <f t="shared" si="163"/>
        <v>0</v>
      </c>
      <c r="T185" s="545">
        <f t="shared" si="164"/>
        <v>0</v>
      </c>
      <c r="U185" s="545">
        <f t="shared" si="165"/>
        <v>0</v>
      </c>
      <c r="V185" s="545">
        <f t="shared" si="166"/>
        <v>0</v>
      </c>
      <c r="W185" s="565"/>
      <c r="X185" s="565"/>
      <c r="Y185" s="565"/>
      <c r="Z185" s="565"/>
      <c r="AA185" s="565"/>
      <c r="AB185" s="566"/>
      <c r="AC185" s="567"/>
      <c r="AD185" s="565"/>
      <c r="AE185" s="565"/>
      <c r="AF185" s="565"/>
      <c r="AG185" s="565"/>
      <c r="AH185" s="565"/>
      <c r="AI185" s="545">
        <v>0</v>
      </c>
      <c r="AJ185" s="546"/>
      <c r="AK185" s="546"/>
      <c r="AL185" s="546"/>
      <c r="AM185" s="546"/>
      <c r="AN185" s="565"/>
      <c r="AO185" s="565"/>
      <c r="AP185" s="565"/>
      <c r="AQ185" s="565"/>
      <c r="AR185" s="565"/>
      <c r="AS185" s="565"/>
      <c r="AT185" s="568"/>
      <c r="AU185" s="565"/>
      <c r="AY185" s="339">
        <f t="shared" si="167"/>
        <v>0</v>
      </c>
      <c r="AZ185" s="340" t="str">
        <f t="shared" si="168"/>
        <v>-</v>
      </c>
    </row>
    <row r="186" spans="2:52" s="1" customFormat="1" ht="14.4" x14ac:dyDescent="0.3">
      <c r="B186" s="576" t="s">
        <v>422</v>
      </c>
      <c r="C186" s="564" t="s">
        <v>423</v>
      </c>
      <c r="D186" s="396">
        <f>'Forma 2'!$F$181</f>
        <v>0</v>
      </c>
      <c r="E186" s="544">
        <f t="shared" si="149"/>
        <v>0</v>
      </c>
      <c r="F186" s="545">
        <f t="shared" si="150"/>
        <v>0</v>
      </c>
      <c r="G186" s="545">
        <f t="shared" si="151"/>
        <v>0</v>
      </c>
      <c r="H186" s="545">
        <f t="shared" si="152"/>
        <v>0</v>
      </c>
      <c r="I186" s="545">
        <f t="shared" si="153"/>
        <v>0</v>
      </c>
      <c r="J186" s="545">
        <f t="shared" si="154"/>
        <v>0</v>
      </c>
      <c r="K186" s="545">
        <f t="shared" si="155"/>
        <v>0</v>
      </c>
      <c r="L186" s="545">
        <f t="shared" si="156"/>
        <v>0</v>
      </c>
      <c r="M186" s="545">
        <f t="shared" si="157"/>
        <v>0</v>
      </c>
      <c r="N186" s="545">
        <f t="shared" si="158"/>
        <v>0</v>
      </c>
      <c r="O186" s="545">
        <f t="shared" si="159"/>
        <v>0</v>
      </c>
      <c r="P186" s="545">
        <f t="shared" si="160"/>
        <v>0</v>
      </c>
      <c r="Q186" s="545">
        <f t="shared" si="161"/>
        <v>0</v>
      </c>
      <c r="R186" s="545">
        <f t="shared" si="162"/>
        <v>0</v>
      </c>
      <c r="S186" s="545">
        <f t="shared" si="163"/>
        <v>0</v>
      </c>
      <c r="T186" s="545">
        <f t="shared" si="164"/>
        <v>0</v>
      </c>
      <c r="U186" s="545">
        <f t="shared" si="165"/>
        <v>0</v>
      </c>
      <c r="V186" s="545">
        <f t="shared" si="166"/>
        <v>0</v>
      </c>
      <c r="W186" s="565"/>
      <c r="X186" s="565"/>
      <c r="Y186" s="565"/>
      <c r="Z186" s="565"/>
      <c r="AA186" s="565"/>
      <c r="AB186" s="566"/>
      <c r="AC186" s="567"/>
      <c r="AD186" s="565"/>
      <c r="AE186" s="565"/>
      <c r="AF186" s="565"/>
      <c r="AG186" s="565"/>
      <c r="AH186" s="565"/>
      <c r="AI186" s="545">
        <v>0</v>
      </c>
      <c r="AJ186" s="546"/>
      <c r="AK186" s="546"/>
      <c r="AL186" s="546"/>
      <c r="AM186" s="546"/>
      <c r="AN186" s="565"/>
      <c r="AO186" s="565"/>
      <c r="AP186" s="565"/>
      <c r="AQ186" s="565"/>
      <c r="AR186" s="565"/>
      <c r="AS186" s="565"/>
      <c r="AT186" s="568"/>
      <c r="AU186" s="565"/>
      <c r="AY186" s="339">
        <f t="shared" si="167"/>
        <v>0</v>
      </c>
      <c r="AZ186" s="340" t="str">
        <f t="shared" si="168"/>
        <v>-</v>
      </c>
    </row>
    <row r="187" spans="2:52" s="1" customFormat="1" ht="14.4" x14ac:dyDescent="0.3">
      <c r="B187" s="576" t="s">
        <v>424</v>
      </c>
      <c r="C187" s="564" t="s">
        <v>425</v>
      </c>
      <c r="D187" s="396">
        <f>'Forma 2'!$F$182</f>
        <v>0</v>
      </c>
      <c r="E187" s="544">
        <f t="shared" si="149"/>
        <v>0</v>
      </c>
      <c r="F187" s="545">
        <f t="shared" si="150"/>
        <v>0</v>
      </c>
      <c r="G187" s="545">
        <f t="shared" si="151"/>
        <v>0</v>
      </c>
      <c r="H187" s="545">
        <f t="shared" si="152"/>
        <v>0</v>
      </c>
      <c r="I187" s="545">
        <f t="shared" si="153"/>
        <v>0</v>
      </c>
      <c r="J187" s="545">
        <f t="shared" si="154"/>
        <v>0</v>
      </c>
      <c r="K187" s="545">
        <f t="shared" si="155"/>
        <v>0</v>
      </c>
      <c r="L187" s="545">
        <f t="shared" si="156"/>
        <v>0</v>
      </c>
      <c r="M187" s="545">
        <f t="shared" si="157"/>
        <v>0</v>
      </c>
      <c r="N187" s="545">
        <f t="shared" si="158"/>
        <v>0</v>
      </c>
      <c r="O187" s="545">
        <f t="shared" si="159"/>
        <v>0</v>
      </c>
      <c r="P187" s="545">
        <f t="shared" si="160"/>
        <v>0</v>
      </c>
      <c r="Q187" s="545">
        <f t="shared" si="161"/>
        <v>0</v>
      </c>
      <c r="R187" s="545">
        <f t="shared" si="162"/>
        <v>0</v>
      </c>
      <c r="S187" s="545">
        <f t="shared" si="163"/>
        <v>0</v>
      </c>
      <c r="T187" s="545">
        <f t="shared" si="164"/>
        <v>0</v>
      </c>
      <c r="U187" s="545">
        <f t="shared" si="165"/>
        <v>0</v>
      </c>
      <c r="V187" s="545">
        <f t="shared" si="166"/>
        <v>0</v>
      </c>
      <c r="W187" s="565"/>
      <c r="X187" s="565"/>
      <c r="Y187" s="565"/>
      <c r="Z187" s="565"/>
      <c r="AA187" s="565"/>
      <c r="AB187" s="566"/>
      <c r="AC187" s="567"/>
      <c r="AD187" s="565"/>
      <c r="AE187" s="565"/>
      <c r="AF187" s="565"/>
      <c r="AG187" s="565"/>
      <c r="AH187" s="565"/>
      <c r="AI187" s="545">
        <v>0</v>
      </c>
      <c r="AJ187" s="546"/>
      <c r="AK187" s="546"/>
      <c r="AL187" s="546"/>
      <c r="AM187" s="546"/>
      <c r="AN187" s="565"/>
      <c r="AO187" s="565"/>
      <c r="AP187" s="565"/>
      <c r="AQ187" s="565"/>
      <c r="AR187" s="565"/>
      <c r="AS187" s="565"/>
      <c r="AT187" s="568"/>
      <c r="AU187" s="565"/>
      <c r="AY187" s="339">
        <f t="shared" si="167"/>
        <v>0</v>
      </c>
      <c r="AZ187" s="340" t="str">
        <f t="shared" si="168"/>
        <v>-</v>
      </c>
    </row>
    <row r="188" spans="2:52" s="1" customFormat="1" ht="14.4" x14ac:dyDescent="0.3">
      <c r="B188" s="576" t="s">
        <v>426</v>
      </c>
      <c r="C188" s="577" t="s">
        <v>427</v>
      </c>
      <c r="D188" s="396">
        <f>'Forma 2'!$F$183</f>
        <v>0</v>
      </c>
      <c r="E188" s="544">
        <f t="shared" si="149"/>
        <v>0</v>
      </c>
      <c r="F188" s="545">
        <f t="shared" si="150"/>
        <v>0</v>
      </c>
      <c r="G188" s="545">
        <f t="shared" si="151"/>
        <v>0</v>
      </c>
      <c r="H188" s="545">
        <f t="shared" si="152"/>
        <v>0</v>
      </c>
      <c r="I188" s="545">
        <f t="shared" si="153"/>
        <v>0</v>
      </c>
      <c r="J188" s="545">
        <f t="shared" si="154"/>
        <v>0</v>
      </c>
      <c r="K188" s="545">
        <f t="shared" si="155"/>
        <v>0</v>
      </c>
      <c r="L188" s="545">
        <f t="shared" si="156"/>
        <v>0</v>
      </c>
      <c r="M188" s="545">
        <f t="shared" si="157"/>
        <v>0</v>
      </c>
      <c r="N188" s="545">
        <f t="shared" si="158"/>
        <v>0</v>
      </c>
      <c r="O188" s="545">
        <f t="shared" si="159"/>
        <v>0</v>
      </c>
      <c r="P188" s="545">
        <f t="shared" si="160"/>
        <v>0</v>
      </c>
      <c r="Q188" s="545">
        <f t="shared" si="161"/>
        <v>0</v>
      </c>
      <c r="R188" s="545">
        <f t="shared" si="162"/>
        <v>0</v>
      </c>
      <c r="S188" s="545">
        <f t="shared" si="163"/>
        <v>0</v>
      </c>
      <c r="T188" s="545">
        <f t="shared" si="164"/>
        <v>0</v>
      </c>
      <c r="U188" s="545">
        <f t="shared" si="165"/>
        <v>0</v>
      </c>
      <c r="V188" s="545">
        <f t="shared" si="166"/>
        <v>0</v>
      </c>
      <c r="W188" s="565"/>
      <c r="X188" s="565"/>
      <c r="Y188" s="565"/>
      <c r="Z188" s="565"/>
      <c r="AA188" s="565"/>
      <c r="AB188" s="566"/>
      <c r="AC188" s="567"/>
      <c r="AD188" s="565"/>
      <c r="AE188" s="565"/>
      <c r="AF188" s="565"/>
      <c r="AG188" s="565"/>
      <c r="AH188" s="565"/>
      <c r="AI188" s="545">
        <v>0</v>
      </c>
      <c r="AJ188" s="546"/>
      <c r="AK188" s="546"/>
      <c r="AL188" s="546"/>
      <c r="AM188" s="546"/>
      <c r="AN188" s="565"/>
      <c r="AO188" s="565"/>
      <c r="AP188" s="565"/>
      <c r="AQ188" s="565"/>
      <c r="AR188" s="565"/>
      <c r="AS188" s="565"/>
      <c r="AT188" s="568"/>
      <c r="AU188" s="565"/>
      <c r="AY188" s="339">
        <f t="shared" si="167"/>
        <v>0</v>
      </c>
      <c r="AZ188" s="340" t="str">
        <f t="shared" si="168"/>
        <v>-</v>
      </c>
    </row>
    <row r="189" spans="2:52" s="1" customFormat="1" ht="14.4" x14ac:dyDescent="0.3">
      <c r="B189" s="578" t="s">
        <v>428</v>
      </c>
      <c r="C189" s="579" t="s">
        <v>142</v>
      </c>
      <c r="D189" s="423">
        <f>'Forma 2'!$F$184</f>
        <v>0</v>
      </c>
      <c r="E189" s="580">
        <f t="shared" si="149"/>
        <v>0</v>
      </c>
      <c r="F189" s="581">
        <f t="shared" si="150"/>
        <v>0</v>
      </c>
      <c r="G189" s="581">
        <f t="shared" si="151"/>
        <v>0</v>
      </c>
      <c r="H189" s="581">
        <f t="shared" si="152"/>
        <v>0</v>
      </c>
      <c r="I189" s="581">
        <f t="shared" si="153"/>
        <v>0</v>
      </c>
      <c r="J189" s="581">
        <f t="shared" si="154"/>
        <v>0</v>
      </c>
      <c r="K189" s="581">
        <f t="shared" si="155"/>
        <v>0</v>
      </c>
      <c r="L189" s="581">
        <f t="shared" si="156"/>
        <v>0</v>
      </c>
      <c r="M189" s="581">
        <f t="shared" si="157"/>
        <v>0</v>
      </c>
      <c r="N189" s="581">
        <f t="shared" si="158"/>
        <v>0</v>
      </c>
      <c r="O189" s="581">
        <f t="shared" si="159"/>
        <v>0</v>
      </c>
      <c r="P189" s="581">
        <f t="shared" si="160"/>
        <v>0</v>
      </c>
      <c r="Q189" s="581">
        <f t="shared" si="161"/>
        <v>0</v>
      </c>
      <c r="R189" s="581">
        <f t="shared" si="162"/>
        <v>0</v>
      </c>
      <c r="S189" s="581">
        <f t="shared" si="163"/>
        <v>0</v>
      </c>
      <c r="T189" s="581">
        <f t="shared" si="164"/>
        <v>0</v>
      </c>
      <c r="U189" s="581">
        <f t="shared" si="165"/>
        <v>0</v>
      </c>
      <c r="V189" s="581">
        <f t="shared" si="166"/>
        <v>0</v>
      </c>
      <c r="W189" s="582"/>
      <c r="X189" s="582"/>
      <c r="Y189" s="582"/>
      <c r="Z189" s="582"/>
      <c r="AA189" s="582"/>
      <c r="AB189" s="583"/>
      <c r="AC189" s="584"/>
      <c r="AD189" s="582"/>
      <c r="AE189" s="582"/>
      <c r="AF189" s="582"/>
      <c r="AG189" s="582"/>
      <c r="AH189" s="582"/>
      <c r="AI189" s="581">
        <v>0</v>
      </c>
      <c r="AJ189" s="585"/>
      <c r="AK189" s="585"/>
      <c r="AL189" s="585"/>
      <c r="AM189" s="585"/>
      <c r="AN189" s="582"/>
      <c r="AO189" s="582"/>
      <c r="AP189" s="582"/>
      <c r="AQ189" s="582"/>
      <c r="AR189" s="582"/>
      <c r="AS189" s="582"/>
      <c r="AT189" s="586"/>
      <c r="AU189" s="582"/>
      <c r="AY189" s="339">
        <f t="shared" si="167"/>
        <v>0</v>
      </c>
      <c r="AZ189" s="340" t="str">
        <f t="shared" si="168"/>
        <v>-</v>
      </c>
    </row>
    <row r="190" spans="2:52" s="1" customFormat="1" ht="14.4" x14ac:dyDescent="0.3">
      <c r="B190" s="430"/>
      <c r="C190" s="431" t="s">
        <v>429</v>
      </c>
      <c r="D190" s="587">
        <f t="shared" ref="D190:AU190" si="169">SUM(D173,D170,D159,D146,D140,D132,D119,D92,D64,D56,D52,D48,D45,D25,D18)</f>
        <v>0</v>
      </c>
      <c r="E190" s="588">
        <f t="shared" si="169"/>
        <v>0</v>
      </c>
      <c r="F190" s="589">
        <f t="shared" si="169"/>
        <v>0</v>
      </c>
      <c r="G190" s="589">
        <f t="shared" si="169"/>
        <v>0</v>
      </c>
      <c r="H190" s="589">
        <f t="shared" si="169"/>
        <v>0</v>
      </c>
      <c r="I190" s="589">
        <f t="shared" si="169"/>
        <v>0</v>
      </c>
      <c r="J190" s="589">
        <f t="shared" si="169"/>
        <v>0</v>
      </c>
      <c r="K190" s="589">
        <f t="shared" si="169"/>
        <v>0</v>
      </c>
      <c r="L190" s="589">
        <f t="shared" si="169"/>
        <v>0</v>
      </c>
      <c r="M190" s="589">
        <f t="shared" si="169"/>
        <v>0</v>
      </c>
      <c r="N190" s="589">
        <f t="shared" si="169"/>
        <v>0</v>
      </c>
      <c r="O190" s="589">
        <f t="shared" si="169"/>
        <v>0</v>
      </c>
      <c r="P190" s="589">
        <f t="shared" si="169"/>
        <v>0</v>
      </c>
      <c r="Q190" s="589">
        <f t="shared" si="169"/>
        <v>0</v>
      </c>
      <c r="R190" s="589">
        <f t="shared" si="169"/>
        <v>0</v>
      </c>
      <c r="S190" s="589">
        <f t="shared" si="169"/>
        <v>0</v>
      </c>
      <c r="T190" s="589">
        <f t="shared" si="169"/>
        <v>0</v>
      </c>
      <c r="U190" s="589">
        <f t="shared" si="169"/>
        <v>0</v>
      </c>
      <c r="V190" s="589">
        <f t="shared" si="169"/>
        <v>0</v>
      </c>
      <c r="W190" s="589">
        <f t="shared" si="169"/>
        <v>0</v>
      </c>
      <c r="X190" s="589">
        <f t="shared" si="169"/>
        <v>0</v>
      </c>
      <c r="Y190" s="589">
        <f t="shared" si="169"/>
        <v>0</v>
      </c>
      <c r="Z190" s="589">
        <f t="shared" si="169"/>
        <v>0</v>
      </c>
      <c r="AA190" s="589">
        <f t="shared" si="169"/>
        <v>0</v>
      </c>
      <c r="AB190" s="590">
        <f t="shared" si="169"/>
        <v>0</v>
      </c>
      <c r="AC190" s="591">
        <f t="shared" si="169"/>
        <v>0</v>
      </c>
      <c r="AD190" s="589">
        <f t="shared" si="169"/>
        <v>0</v>
      </c>
      <c r="AE190" s="589">
        <f t="shared" si="169"/>
        <v>0</v>
      </c>
      <c r="AF190" s="589">
        <f t="shared" si="169"/>
        <v>0</v>
      </c>
      <c r="AG190" s="589">
        <f t="shared" si="169"/>
        <v>0</v>
      </c>
      <c r="AH190" s="589">
        <f t="shared" si="169"/>
        <v>0</v>
      </c>
      <c r="AI190" s="589">
        <f t="shared" si="169"/>
        <v>0</v>
      </c>
      <c r="AJ190" s="589">
        <f t="shared" si="169"/>
        <v>0</v>
      </c>
      <c r="AK190" s="589">
        <f t="shared" si="169"/>
        <v>0</v>
      </c>
      <c r="AL190" s="589">
        <f t="shared" si="169"/>
        <v>0</v>
      </c>
      <c r="AM190" s="589">
        <f t="shared" si="169"/>
        <v>0</v>
      </c>
      <c r="AN190" s="589">
        <f t="shared" si="169"/>
        <v>0</v>
      </c>
      <c r="AO190" s="589">
        <f t="shared" si="169"/>
        <v>0</v>
      </c>
      <c r="AP190" s="589">
        <f t="shared" si="169"/>
        <v>0</v>
      </c>
      <c r="AQ190" s="589">
        <f t="shared" si="169"/>
        <v>0</v>
      </c>
      <c r="AR190" s="589">
        <f t="shared" si="169"/>
        <v>0</v>
      </c>
      <c r="AS190" s="589">
        <f t="shared" si="169"/>
        <v>0</v>
      </c>
      <c r="AT190" s="592">
        <f t="shared" si="169"/>
        <v>0</v>
      </c>
      <c r="AU190" s="589">
        <f t="shared" si="169"/>
        <v>0</v>
      </c>
      <c r="AY190" s="375">
        <f t="shared" si="167"/>
        <v>0</v>
      </c>
      <c r="AZ190" s="340" t="str">
        <f t="shared" si="168"/>
        <v>-</v>
      </c>
    </row>
    <row r="191" spans="2:52" s="1" customFormat="1" ht="13.8" x14ac:dyDescent="0.25">
      <c r="B191" s="1202"/>
      <c r="C191" s="1202"/>
      <c r="D191" s="1202"/>
      <c r="E191" s="1202"/>
      <c r="F191" s="1202"/>
      <c r="G191" s="1202"/>
      <c r="H191" s="1202"/>
      <c r="I191" s="1202"/>
      <c r="J191" s="1202"/>
      <c r="K191" s="1202"/>
      <c r="L191" s="1202"/>
      <c r="M191" s="1202"/>
      <c r="N191" s="1202"/>
      <c r="O191" s="1202"/>
      <c r="P191" s="1202"/>
      <c r="Q191" s="1202"/>
      <c r="R191" s="1202"/>
      <c r="S191" s="1202"/>
      <c r="T191" s="1202"/>
      <c r="U191" s="1202"/>
    </row>
    <row r="192" spans="2:52" s="1" customFormat="1" ht="13.8" x14ac:dyDescent="0.25">
      <c r="B192" s="1058" t="s">
        <v>68</v>
      </c>
      <c r="C192" s="1058"/>
      <c r="E192" s="329"/>
      <c r="F192" s="329"/>
      <c r="G192" s="329"/>
      <c r="H192" s="329"/>
    </row>
    <row r="193" spans="2:21" s="1" customFormat="1" ht="13.8" x14ac:dyDescent="0.25">
      <c r="B193" s="1058" t="s">
        <v>456</v>
      </c>
      <c r="C193" s="1058"/>
      <c r="D193" s="1203"/>
      <c r="E193" s="1203"/>
      <c r="F193" s="1203"/>
      <c r="G193" s="1203"/>
      <c r="H193" s="1203"/>
      <c r="I193" s="1203"/>
      <c r="J193" s="1203"/>
      <c r="K193" s="1203"/>
      <c r="L193" s="1203"/>
      <c r="M193" s="1203"/>
      <c r="N193" s="1203"/>
      <c r="O193" s="1203"/>
      <c r="P193" s="1203"/>
      <c r="Q193" s="1203"/>
      <c r="R193" s="1203"/>
      <c r="S193" s="1203"/>
      <c r="T193" s="1203"/>
      <c r="U193" s="1203"/>
    </row>
    <row r="194" spans="2:21" s="1" customFormat="1" ht="13.5" customHeight="1" x14ac:dyDescent="0.25">
      <c r="B194" s="1058" t="s">
        <v>499</v>
      </c>
      <c r="C194" s="1058"/>
      <c r="D194" s="1058"/>
      <c r="E194" s="1058"/>
      <c r="F194" s="1058"/>
      <c r="G194" s="1058"/>
      <c r="H194" s="329"/>
    </row>
    <row r="197" spans="2:21" s="1" customFormat="1" ht="13.8" x14ac:dyDescent="0.25">
      <c r="D197" s="329" t="s">
        <v>450</v>
      </c>
    </row>
  </sheetData>
  <mergeCells count="80">
    <mergeCell ref="D193:H193"/>
    <mergeCell ref="I193:M193"/>
    <mergeCell ref="N193:R193"/>
    <mergeCell ref="S193:U193"/>
    <mergeCell ref="R10:R12"/>
    <mergeCell ref="R13:R17"/>
    <mergeCell ref="S13:S17"/>
    <mergeCell ref="S10:U12"/>
    <mergeCell ref="J13:J17"/>
    <mergeCell ref="J10:L12"/>
    <mergeCell ref="K13:K17"/>
    <mergeCell ref="L13:L17"/>
    <mergeCell ref="Q13:Q17"/>
    <mergeCell ref="B194:G194"/>
    <mergeCell ref="E10:I12"/>
    <mergeCell ref="E13:F14"/>
    <mergeCell ref="G13:H14"/>
    <mergeCell ref="I13:I17"/>
    <mergeCell ref="B191:U191"/>
    <mergeCell ref="B192:C192"/>
    <mergeCell ref="B193:C193"/>
    <mergeCell ref="G15:G17"/>
    <mergeCell ref="H15:H17"/>
    <mergeCell ref="M10:M12"/>
    <mergeCell ref="M13:M17"/>
    <mergeCell ref="N10:Q12"/>
    <mergeCell ref="N13:N17"/>
    <mergeCell ref="O13:O17"/>
    <mergeCell ref="P13:P17"/>
    <mergeCell ref="Y13:Y17"/>
    <mergeCell ref="Z13:Z17"/>
    <mergeCell ref="Z10:AB12"/>
    <mergeCell ref="AA13:AA17"/>
    <mergeCell ref="AB13:AB17"/>
    <mergeCell ref="AQ13:AQ17"/>
    <mergeCell ref="AQ10:AS12"/>
    <mergeCell ref="B7:V7"/>
    <mergeCell ref="B8:C8"/>
    <mergeCell ref="B9:C17"/>
    <mergeCell ref="D9:D17"/>
    <mergeCell ref="E9:AB9"/>
    <mergeCell ref="V10:V12"/>
    <mergeCell ref="W10:Y12"/>
    <mergeCell ref="T13:T17"/>
    <mergeCell ref="U13:U17"/>
    <mergeCell ref="V13:V17"/>
    <mergeCell ref="W13:W17"/>
    <mergeCell ref="X13:X17"/>
    <mergeCell ref="E15:E17"/>
    <mergeCell ref="F15:F17"/>
    <mergeCell ref="AL10:AO12"/>
    <mergeCell ref="AM13:AM17"/>
    <mergeCell ref="AN13:AN17"/>
    <mergeCell ref="AO13:AO17"/>
    <mergeCell ref="AP13:AP17"/>
    <mergeCell ref="AP10:AP12"/>
    <mergeCell ref="AC15:AC17"/>
    <mergeCell ref="AC13:AD14"/>
    <mergeCell ref="AC9:AU9"/>
    <mergeCell ref="AC10:AG12"/>
    <mergeCell ref="AD15:AD17"/>
    <mergeCell ref="AE15:AE17"/>
    <mergeCell ref="AE13:AF14"/>
    <mergeCell ref="AF15:AF17"/>
    <mergeCell ref="AG13:AG17"/>
    <mergeCell ref="AH10:AJ12"/>
    <mergeCell ref="AH13:AH17"/>
    <mergeCell ref="AI13:AI17"/>
    <mergeCell ref="AJ13:AJ17"/>
    <mergeCell ref="AK10:AK12"/>
    <mergeCell ref="AK13:AK17"/>
    <mergeCell ref="AL13:AL17"/>
    <mergeCell ref="AY8:AZ17"/>
    <mergeCell ref="AY7:AZ7"/>
    <mergeCell ref="AR13:AR17"/>
    <mergeCell ref="AS13:AS17"/>
    <mergeCell ref="AT13:AT17"/>
    <mergeCell ref="AT10:AT12"/>
    <mergeCell ref="AU10:AU12"/>
    <mergeCell ref="AU13:AU17"/>
  </mergeCells>
  <pageMargins left="0.51180547475814797" right="0.59027779102325395" top="0.747916579246521" bottom="0.747916579246521" header="0.31527781486511203" footer="0.31527781486511203"/>
  <pageSetup paperSize="9" scale="1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B201"/>
  <sheetViews>
    <sheetView topLeftCell="A19" zoomScale="85" zoomScaleNormal="85" workbookViewId="0">
      <selection activeCell="AJ6" sqref="AJ6"/>
    </sheetView>
  </sheetViews>
  <sheetFormatPr defaultColWidth="9.109375" defaultRowHeight="12.75" customHeight="1" x14ac:dyDescent="0.25"/>
  <cols>
    <col min="1" max="1" width="2.44140625" style="593" customWidth="1"/>
    <col min="2" max="2" width="9.109375" style="593" bestFit="1" customWidth="1"/>
    <col min="3" max="3" width="60" style="593" customWidth="1"/>
    <col min="4" max="4" width="16.109375" style="593" customWidth="1"/>
    <col min="5" max="7" width="20.44140625" style="593" customWidth="1"/>
    <col min="8" max="8" width="12" style="593" customWidth="1"/>
    <col min="9" max="9" width="11.33203125" style="593" customWidth="1"/>
    <col min="10" max="10" width="10.5546875" style="593" customWidth="1"/>
    <col min="11" max="11" width="11.5546875" style="593" customWidth="1"/>
    <col min="12" max="12" width="9.109375" style="593" customWidth="1"/>
    <col min="13" max="13" width="10.6640625" style="593" customWidth="1"/>
    <col min="14" max="14" width="10" style="593" customWidth="1"/>
    <col min="15" max="15" width="9.109375" style="593" customWidth="1"/>
    <col min="16" max="16" width="13.6640625" style="593" customWidth="1"/>
    <col min="17" max="17" width="13.44140625" style="593" customWidth="1"/>
    <col min="18" max="18" width="11.5546875" style="593" customWidth="1"/>
    <col min="19" max="19" width="14.44140625" style="593" customWidth="1"/>
    <col min="20" max="20" width="9.109375" style="593" customWidth="1"/>
    <col min="21" max="21" width="14.44140625" style="593" customWidth="1"/>
    <col min="22" max="22" width="14.6640625" style="593" customWidth="1"/>
    <col min="23" max="23" width="13.109375" style="593" customWidth="1"/>
    <col min="24" max="24" width="9.109375" style="593" customWidth="1"/>
    <col min="25" max="25" width="14" style="593" customWidth="1"/>
    <col min="26" max="30" width="9.109375" style="593" customWidth="1"/>
    <col min="31" max="31" width="11.44140625" style="593" customWidth="1"/>
    <col min="32" max="32" width="12" style="593" customWidth="1"/>
    <col min="33" max="33" width="11.33203125" style="593" customWidth="1"/>
    <col min="34" max="34" width="10.5546875" style="593" customWidth="1"/>
    <col min="35" max="35" width="11.5546875" style="593" customWidth="1"/>
    <col min="36" max="36" width="9.109375" style="593" bestFit="1" customWidth="1"/>
    <col min="37" max="37" width="10.6640625" style="593" customWidth="1"/>
    <col min="38" max="38" width="10" style="593" customWidth="1"/>
    <col min="39" max="39" width="9.109375" style="593" bestFit="1" customWidth="1"/>
    <col min="40" max="40" width="13.6640625" style="593" customWidth="1"/>
    <col min="41" max="41" width="13.44140625" style="593" customWidth="1"/>
    <col min="42" max="42" width="11.5546875" style="593" customWidth="1"/>
    <col min="43" max="43" width="14.44140625" style="593" customWidth="1"/>
    <col min="44" max="44" width="9.109375" style="593" bestFit="1" customWidth="1"/>
    <col min="45" max="45" width="14.44140625" style="593" customWidth="1"/>
    <col min="46" max="46" width="14.6640625" style="593" customWidth="1"/>
    <col min="47" max="47" width="13.109375" style="593" customWidth="1"/>
    <col min="48" max="48" width="9.109375" style="593" bestFit="1" customWidth="1"/>
    <col min="49" max="49" width="14" style="593" customWidth="1"/>
    <col min="50" max="50" width="14" style="594" customWidth="1"/>
    <col min="51" max="51" width="15.6640625" style="593" customWidth="1"/>
    <col min="52" max="52" width="9.109375" style="593" bestFit="1" customWidth="1"/>
    <col min="53" max="53" width="16.109375" style="593" customWidth="1"/>
    <col min="54" max="54" width="62.6640625" style="593" customWidth="1"/>
    <col min="55" max="16384" width="9.109375" style="1"/>
  </cols>
  <sheetData>
    <row r="1" spans="1:54" ht="13.8" x14ac:dyDescent="0.25">
      <c r="A1" s="595" t="s">
        <v>0</v>
      </c>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c r="AO1" s="596"/>
      <c r="AP1" s="596"/>
      <c r="AQ1" s="596"/>
      <c r="AR1" s="596"/>
      <c r="AS1" s="596"/>
      <c r="AT1" s="596"/>
      <c r="AU1" s="596"/>
      <c r="AV1" s="596"/>
      <c r="AW1" s="596"/>
      <c r="AX1" s="597"/>
      <c r="AY1" s="596"/>
      <c r="AZ1" s="596"/>
      <c r="BA1" s="596"/>
      <c r="BB1" s="596"/>
    </row>
    <row r="2" spans="1:54" ht="13.8" x14ac:dyDescent="0.25">
      <c r="A2" s="595" t="s">
        <v>1</v>
      </c>
      <c r="B2" s="596"/>
      <c r="C2" s="596"/>
      <c r="D2" s="596"/>
      <c r="E2" s="596"/>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c r="AK2" s="596"/>
      <c r="AL2" s="596"/>
      <c r="AM2" s="596"/>
      <c r="AN2" s="596"/>
      <c r="AO2" s="596"/>
      <c r="AP2" s="596"/>
      <c r="AQ2" s="596"/>
      <c r="AR2" s="596"/>
      <c r="AS2" s="596"/>
      <c r="AT2" s="596"/>
      <c r="AU2" s="596"/>
      <c r="AV2" s="596"/>
      <c r="AW2" s="596"/>
      <c r="AX2" s="597"/>
      <c r="AY2" s="596"/>
      <c r="AZ2" s="596"/>
      <c r="BA2" s="596"/>
      <c r="BB2" s="596"/>
    </row>
    <row r="3" spans="1:54" ht="13.8" x14ac:dyDescent="0.25">
      <c r="A3" s="596"/>
      <c r="B3" s="596"/>
      <c r="C3" s="596"/>
      <c r="D3" s="596"/>
      <c r="E3" s="596"/>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c r="AM3" s="596"/>
      <c r="AN3" s="596"/>
      <c r="AO3" s="596"/>
      <c r="AP3" s="596"/>
      <c r="AQ3" s="596"/>
      <c r="AR3" s="596"/>
      <c r="AS3" s="596"/>
      <c r="AT3" s="596"/>
      <c r="AU3" s="596"/>
      <c r="AV3" s="596"/>
      <c r="AW3" s="596"/>
      <c r="AX3" s="597"/>
      <c r="AY3" s="596"/>
      <c r="AZ3" s="596"/>
      <c r="BA3" s="596"/>
      <c r="BB3" s="596"/>
    </row>
    <row r="4" spans="1:54" ht="13.8" x14ac:dyDescent="0.25">
      <c r="A4" s="596"/>
      <c r="B4" s="596"/>
      <c r="C4" s="596"/>
      <c r="D4" s="596"/>
      <c r="E4" s="596"/>
      <c r="F4" s="596"/>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7"/>
      <c r="AY4" s="596"/>
      <c r="AZ4" s="596"/>
      <c r="BA4" s="596"/>
      <c r="BB4" s="596"/>
    </row>
    <row r="5" spans="1:54" ht="13.8" x14ac:dyDescent="0.25">
      <c r="A5" s="598" t="s">
        <v>505</v>
      </c>
      <c r="B5" s="596"/>
      <c r="C5" s="596"/>
      <c r="D5" s="596"/>
      <c r="E5" s="596"/>
      <c r="F5" s="596"/>
      <c r="G5" s="596"/>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7"/>
      <c r="AY5" s="596"/>
      <c r="AZ5" s="596"/>
      <c r="BA5" s="596"/>
      <c r="BB5" s="596"/>
    </row>
    <row r="6" spans="1:54" ht="13.8" x14ac:dyDescent="0.25">
      <c r="A6" s="596"/>
      <c r="B6" s="596"/>
      <c r="C6" s="596"/>
      <c r="D6" s="596"/>
      <c r="E6" s="596"/>
      <c r="F6" s="596"/>
      <c r="G6" s="596"/>
      <c r="H6" s="596"/>
      <c r="I6" s="596"/>
      <c r="J6" s="596"/>
      <c r="K6" s="596"/>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7"/>
      <c r="AY6" s="596"/>
      <c r="AZ6" s="596"/>
      <c r="BA6" s="596"/>
      <c r="BB6" s="596"/>
    </row>
    <row r="7" spans="1:54" ht="25.2" x14ac:dyDescent="0.45">
      <c r="A7" s="1"/>
      <c r="B7" s="599"/>
      <c r="C7" s="600"/>
      <c r="D7" s="600"/>
      <c r="E7" s="600"/>
      <c r="F7" s="600"/>
      <c r="G7" s="600"/>
      <c r="H7" s="600"/>
      <c r="I7" s="600"/>
      <c r="J7" s="600"/>
      <c r="K7" s="600"/>
      <c r="L7" s="600"/>
      <c r="M7" s="600"/>
      <c r="N7" s="600"/>
      <c r="O7" s="600"/>
      <c r="P7" s="600"/>
      <c r="Q7" s="600"/>
      <c r="R7" s="600"/>
      <c r="S7" s="600"/>
      <c r="T7" s="600"/>
      <c r="U7" s="601"/>
      <c r="V7" s="1"/>
      <c r="W7" s="1"/>
      <c r="X7" s="1"/>
      <c r="Y7" s="1"/>
      <c r="Z7" s="1"/>
      <c r="AA7" s="1"/>
      <c r="AB7" s="1"/>
      <c r="AC7" s="1"/>
      <c r="AD7" s="1"/>
      <c r="AE7" s="1"/>
      <c r="AF7" s="600"/>
      <c r="AG7" s="600"/>
      <c r="AH7" s="600"/>
      <c r="AI7" s="600"/>
      <c r="AJ7" s="600"/>
      <c r="AK7" s="600"/>
      <c r="AL7" s="600"/>
      <c r="AM7" s="600"/>
      <c r="AN7" s="600"/>
      <c r="AO7" s="600"/>
      <c r="AP7" s="600"/>
      <c r="AQ7" s="600"/>
      <c r="AR7" s="600"/>
      <c r="AS7" s="601"/>
      <c r="AT7" s="1"/>
      <c r="AU7" s="1"/>
      <c r="AV7" s="1"/>
      <c r="AW7" s="1"/>
      <c r="AX7" s="1"/>
      <c r="AY7" s="1"/>
      <c r="AZ7" s="1"/>
      <c r="BA7" s="1106" t="s">
        <v>433</v>
      </c>
      <c r="BB7" s="1106"/>
    </row>
    <row r="8" spans="1:54" ht="13.8" x14ac:dyDescent="0.25">
      <c r="A8" s="1"/>
      <c r="B8" s="602"/>
      <c r="C8" s="60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603" t="s">
        <v>506</v>
      </c>
      <c r="AT8" s="1"/>
      <c r="AU8" s="1"/>
      <c r="AV8" s="1"/>
      <c r="AW8" s="1"/>
      <c r="AX8" s="1"/>
      <c r="AY8" s="604"/>
      <c r="AZ8" s="1"/>
      <c r="BA8" s="1100" t="s">
        <v>507</v>
      </c>
      <c r="BB8" s="1101"/>
    </row>
    <row r="9" spans="1:54" s="605" customFormat="1" ht="15" customHeight="1" x14ac:dyDescent="0.3">
      <c r="B9" s="1076" t="s">
        <v>4</v>
      </c>
      <c r="C9" s="1077"/>
      <c r="D9" s="606" t="s">
        <v>6</v>
      </c>
      <c r="E9" s="607" t="str">
        <f>'Forma 4'!$H$10</f>
        <v>Kogeneracinė jėgainė 1</v>
      </c>
      <c r="F9" s="607" t="str">
        <f>'Forma 4'!$L$10</f>
        <v>Kogeneracinė jėgainė 2</v>
      </c>
      <c r="G9" s="607" t="str">
        <f>'Forma 4'!$P$10</f>
        <v>Kogeneracinė jėgainė 3</v>
      </c>
      <c r="H9" s="1215" t="s">
        <v>6</v>
      </c>
      <c r="I9" s="1216"/>
      <c r="J9" s="1216"/>
      <c r="K9" s="1216"/>
      <c r="L9" s="1216"/>
      <c r="M9" s="1216"/>
      <c r="N9" s="1216"/>
      <c r="O9" s="1216"/>
      <c r="P9" s="1216"/>
      <c r="Q9" s="1216"/>
      <c r="R9" s="1216"/>
      <c r="S9" s="1216"/>
      <c r="T9" s="1216"/>
      <c r="U9" s="1216"/>
      <c r="V9" s="1216"/>
      <c r="W9" s="1216"/>
      <c r="X9" s="1216"/>
      <c r="Y9" s="1216"/>
      <c r="Z9" s="1216"/>
      <c r="AA9" s="1216"/>
      <c r="AB9" s="1216"/>
      <c r="AC9" s="1216"/>
      <c r="AD9" s="1216"/>
      <c r="AE9" s="1217"/>
      <c r="AF9" s="1215" t="str">
        <f>'Forma 9'!$AC$9</f>
        <v>CŠT sistema 1</v>
      </c>
      <c r="AG9" s="1216"/>
      <c r="AH9" s="1216"/>
      <c r="AI9" s="1216"/>
      <c r="AJ9" s="1216"/>
      <c r="AK9" s="1216"/>
      <c r="AL9" s="1216"/>
      <c r="AM9" s="1216"/>
      <c r="AN9" s="1216"/>
      <c r="AO9" s="1216"/>
      <c r="AP9" s="1216"/>
      <c r="AQ9" s="1216"/>
      <c r="AR9" s="1216"/>
      <c r="AS9" s="1216"/>
      <c r="AT9" s="1216"/>
      <c r="AU9" s="1216"/>
      <c r="AV9" s="1216"/>
      <c r="AW9" s="1216"/>
      <c r="AX9" s="1217"/>
      <c r="AY9" s="1204" t="s">
        <v>508</v>
      </c>
      <c r="BA9" s="1102"/>
      <c r="BB9" s="1103"/>
    </row>
    <row r="10" spans="1:54" s="605" customFormat="1" ht="13.2" x14ac:dyDescent="0.3">
      <c r="B10" s="1078"/>
      <c r="C10" s="1079"/>
      <c r="D10" s="1227" t="s">
        <v>509</v>
      </c>
      <c r="E10" s="1227" t="s">
        <v>509</v>
      </c>
      <c r="F10" s="1227" t="s">
        <v>509</v>
      </c>
      <c r="G10" s="1227" t="s">
        <v>509</v>
      </c>
      <c r="H10" s="1218" t="s">
        <v>491</v>
      </c>
      <c r="I10" s="1208"/>
      <c r="J10" s="1208"/>
      <c r="K10" s="1208"/>
      <c r="L10" s="1209"/>
      <c r="M10" s="1207" t="s">
        <v>10</v>
      </c>
      <c r="N10" s="1208"/>
      <c r="O10" s="1209"/>
      <c r="P10" s="1141" t="s">
        <v>492</v>
      </c>
      <c r="Q10" s="1207" t="s">
        <v>12</v>
      </c>
      <c r="R10" s="1208"/>
      <c r="S10" s="1208"/>
      <c r="T10" s="1209"/>
      <c r="U10" s="1141" t="s">
        <v>493</v>
      </c>
      <c r="V10" s="1207" t="s">
        <v>14</v>
      </c>
      <c r="W10" s="1208"/>
      <c r="X10" s="1209"/>
      <c r="Y10" s="1141" t="s">
        <v>15</v>
      </c>
      <c r="Z10" s="1207" t="s">
        <v>16</v>
      </c>
      <c r="AA10" s="1208"/>
      <c r="AB10" s="1209"/>
      <c r="AC10" s="1158" t="s">
        <v>17</v>
      </c>
      <c r="AD10" s="1166"/>
      <c r="AE10" s="1167"/>
      <c r="AF10" s="1218" t="s">
        <v>491</v>
      </c>
      <c r="AG10" s="1208"/>
      <c r="AH10" s="1208"/>
      <c r="AI10" s="1208"/>
      <c r="AJ10" s="1209"/>
      <c r="AK10" s="1207" t="s">
        <v>10</v>
      </c>
      <c r="AL10" s="1208"/>
      <c r="AM10" s="1209"/>
      <c r="AN10" s="1141" t="s">
        <v>492</v>
      </c>
      <c r="AO10" s="1207" t="s">
        <v>12</v>
      </c>
      <c r="AP10" s="1208"/>
      <c r="AQ10" s="1208"/>
      <c r="AR10" s="1209"/>
      <c r="AS10" s="1141" t="s">
        <v>493</v>
      </c>
      <c r="AT10" s="1207" t="s">
        <v>14</v>
      </c>
      <c r="AU10" s="1208"/>
      <c r="AV10" s="1209"/>
      <c r="AW10" s="1145" t="s">
        <v>15</v>
      </c>
      <c r="AX10" s="1186" t="s">
        <v>17</v>
      </c>
      <c r="AY10" s="1205"/>
      <c r="BA10" s="1102"/>
      <c r="BB10" s="1103"/>
    </row>
    <row r="11" spans="1:54" s="605" customFormat="1" ht="13.2" x14ac:dyDescent="0.3">
      <c r="B11" s="1078"/>
      <c r="C11" s="1079"/>
      <c r="D11" s="1228"/>
      <c r="E11" s="1228"/>
      <c r="F11" s="1228"/>
      <c r="G11" s="1228"/>
      <c r="H11" s="1089"/>
      <c r="I11" s="1070"/>
      <c r="J11" s="1070"/>
      <c r="K11" s="1070"/>
      <c r="L11" s="1071"/>
      <c r="M11" s="1069"/>
      <c r="N11" s="1070"/>
      <c r="O11" s="1071"/>
      <c r="P11" s="1142"/>
      <c r="Q11" s="1069"/>
      <c r="R11" s="1070"/>
      <c r="S11" s="1070"/>
      <c r="T11" s="1071"/>
      <c r="U11" s="1142"/>
      <c r="V11" s="1069"/>
      <c r="W11" s="1070"/>
      <c r="X11" s="1071"/>
      <c r="Y11" s="1142"/>
      <c r="Z11" s="1069"/>
      <c r="AA11" s="1070"/>
      <c r="AB11" s="1071"/>
      <c r="AC11" s="1069"/>
      <c r="AD11" s="1070"/>
      <c r="AE11" s="1168"/>
      <c r="AF11" s="1089"/>
      <c r="AG11" s="1070"/>
      <c r="AH11" s="1070"/>
      <c r="AI11" s="1070"/>
      <c r="AJ11" s="1071"/>
      <c r="AK11" s="1069"/>
      <c r="AL11" s="1070"/>
      <c r="AM11" s="1071"/>
      <c r="AN11" s="1142"/>
      <c r="AO11" s="1069"/>
      <c r="AP11" s="1070"/>
      <c r="AQ11" s="1070"/>
      <c r="AR11" s="1071"/>
      <c r="AS11" s="1142"/>
      <c r="AT11" s="1069"/>
      <c r="AU11" s="1070"/>
      <c r="AV11" s="1071"/>
      <c r="AW11" s="1142"/>
      <c r="AX11" s="1186"/>
      <c r="AY11" s="1205"/>
      <c r="BA11" s="1102"/>
      <c r="BB11" s="1103"/>
    </row>
    <row r="12" spans="1:54" s="605" customFormat="1" ht="39.75" customHeight="1" x14ac:dyDescent="0.3">
      <c r="B12" s="1078"/>
      <c r="C12" s="1079"/>
      <c r="D12" s="1229"/>
      <c r="E12" s="1229"/>
      <c r="F12" s="1229"/>
      <c r="G12" s="1229"/>
      <c r="H12" s="1090"/>
      <c r="I12" s="1073"/>
      <c r="J12" s="1073"/>
      <c r="K12" s="1073"/>
      <c r="L12" s="1074"/>
      <c r="M12" s="1072"/>
      <c r="N12" s="1073"/>
      <c r="O12" s="1074"/>
      <c r="P12" s="1164"/>
      <c r="Q12" s="1072"/>
      <c r="R12" s="1073"/>
      <c r="S12" s="1073"/>
      <c r="T12" s="1074"/>
      <c r="U12" s="1164"/>
      <c r="V12" s="1072"/>
      <c r="W12" s="1073"/>
      <c r="X12" s="1074"/>
      <c r="Y12" s="1164"/>
      <c r="Z12" s="1072"/>
      <c r="AA12" s="1073"/>
      <c r="AB12" s="1074"/>
      <c r="AC12" s="1072"/>
      <c r="AD12" s="1073"/>
      <c r="AE12" s="1169"/>
      <c r="AF12" s="1090"/>
      <c r="AG12" s="1073"/>
      <c r="AH12" s="1073"/>
      <c r="AI12" s="1073"/>
      <c r="AJ12" s="1074"/>
      <c r="AK12" s="1072"/>
      <c r="AL12" s="1073"/>
      <c r="AM12" s="1074"/>
      <c r="AN12" s="1164"/>
      <c r="AO12" s="1072"/>
      <c r="AP12" s="1073"/>
      <c r="AQ12" s="1073"/>
      <c r="AR12" s="1074"/>
      <c r="AS12" s="1164"/>
      <c r="AT12" s="1072"/>
      <c r="AU12" s="1073"/>
      <c r="AV12" s="1074"/>
      <c r="AW12" s="1164"/>
      <c r="AX12" s="1186"/>
      <c r="AY12" s="1205"/>
      <c r="BA12" s="1102"/>
      <c r="BB12" s="1103"/>
    </row>
    <row r="13" spans="1:54" s="605" customFormat="1" ht="13.2" x14ac:dyDescent="0.3">
      <c r="B13" s="1078"/>
      <c r="C13" s="1079"/>
      <c r="D13" s="1224" t="s">
        <v>510</v>
      </c>
      <c r="E13" s="1224" t="s">
        <v>511</v>
      </c>
      <c r="F13" s="1224" t="s">
        <v>511</v>
      </c>
      <c r="G13" s="1224" t="s">
        <v>511</v>
      </c>
      <c r="H13" s="1174" t="s">
        <v>20</v>
      </c>
      <c r="I13" s="1159"/>
      <c r="J13" s="1158" t="s">
        <v>21</v>
      </c>
      <c r="K13" s="1159"/>
      <c r="L13" s="1145" t="str">
        <f>'Forma 9'!$I$13</f>
        <v xml:space="preserve">... paslauga (produktas) </v>
      </c>
      <c r="M13" s="1141" t="s">
        <v>22</v>
      </c>
      <c r="N13" s="1141" t="s">
        <v>23</v>
      </c>
      <c r="O13" s="1141" t="str">
        <f>'Forma 9'!$L$13</f>
        <v xml:space="preserve">... paslauga (produktas) </v>
      </c>
      <c r="P13" s="1145" t="str">
        <f>'Forma 9'!$M$13</f>
        <v xml:space="preserve">... paslauga (produktas) </v>
      </c>
      <c r="Q13" s="1141" t="s">
        <v>24</v>
      </c>
      <c r="R13" s="1145" t="s">
        <v>25</v>
      </c>
      <c r="S13" s="1145" t="s">
        <v>26</v>
      </c>
      <c r="T13" s="1141" t="str">
        <f>'Forma 9'!$Q$13</f>
        <v xml:space="preserve">... paslauga (produktas) </v>
      </c>
      <c r="U13" s="1165" t="str">
        <f>'Forma 9'!$R$13</f>
        <v xml:space="preserve">... paslauga (produktas) </v>
      </c>
      <c r="V13" s="1141" t="s">
        <v>495</v>
      </c>
      <c r="W13" s="1141" t="s">
        <v>28</v>
      </c>
      <c r="X13" s="1141" t="str">
        <f>'Forma 9'!$U$13</f>
        <v xml:space="preserve">... paslauga (produktas) </v>
      </c>
      <c r="Y13" s="1141" t="str">
        <f>'Forma 9'!$V$13</f>
        <v xml:space="preserve">... paslauga (produktas) </v>
      </c>
      <c r="Z13" s="1141" t="s">
        <v>29</v>
      </c>
      <c r="AA13" s="1145" t="s">
        <v>66</v>
      </c>
      <c r="AB13" s="1141" t="str">
        <f>'Forma 9'!$Y$13</f>
        <v xml:space="preserve">... paslauga (produktas) </v>
      </c>
      <c r="AC13" s="1141" t="s">
        <v>29</v>
      </c>
      <c r="AD13" s="1145" t="s">
        <v>31</v>
      </c>
      <c r="AE13" s="1199" t="str">
        <f>'Forma 9'!$AB$13</f>
        <v>Daugiabučių namų modernizacija, BŪ veikla</v>
      </c>
      <c r="AF13" s="1174" t="s">
        <v>20</v>
      </c>
      <c r="AG13" s="1159"/>
      <c r="AH13" s="1158" t="s">
        <v>21</v>
      </c>
      <c r="AI13" s="1159"/>
      <c r="AJ13" s="1145" t="str">
        <f>'Forma 9'!$AG$13</f>
        <v xml:space="preserve">... paslauga (produktas) </v>
      </c>
      <c r="AK13" s="1141" t="s">
        <v>22</v>
      </c>
      <c r="AL13" s="1141" t="s">
        <v>23</v>
      </c>
      <c r="AM13" s="1141" t="str">
        <f>'Forma 9'!$AJ$13</f>
        <v xml:space="preserve">... paslauga (produktas) </v>
      </c>
      <c r="AN13" s="1145" t="str">
        <f>'Forma 9'!$AK$13</f>
        <v xml:space="preserve">... paslauga (produktas) </v>
      </c>
      <c r="AO13" s="1141" t="s">
        <v>24</v>
      </c>
      <c r="AP13" s="1145" t="s">
        <v>25</v>
      </c>
      <c r="AQ13" s="1145" t="s">
        <v>26</v>
      </c>
      <c r="AR13" s="1141">
        <f>'Forma 9'!$I$133</f>
        <v>0</v>
      </c>
      <c r="AS13" s="1165">
        <f>'Forma 9'!$I$134</f>
        <v>0</v>
      </c>
      <c r="AT13" s="1141" t="s">
        <v>495</v>
      </c>
      <c r="AU13" s="1141" t="s">
        <v>28</v>
      </c>
      <c r="AV13" s="1141">
        <f>'Forma 9'!$I$135</f>
        <v>0</v>
      </c>
      <c r="AW13" s="1141">
        <f>'Forma 9'!$I$136</f>
        <v>0</v>
      </c>
      <c r="AX13" s="1211" t="s">
        <v>31</v>
      </c>
      <c r="AY13" s="1205"/>
      <c r="BA13" s="1102"/>
      <c r="BB13" s="1103"/>
    </row>
    <row r="14" spans="1:54" s="605" customFormat="1" ht="13.2" x14ac:dyDescent="0.3">
      <c r="B14" s="1078"/>
      <c r="C14" s="1079"/>
      <c r="D14" s="1225"/>
      <c r="E14" s="1225"/>
      <c r="F14" s="1225"/>
      <c r="G14" s="1225"/>
      <c r="H14" s="1090"/>
      <c r="I14" s="1074"/>
      <c r="J14" s="1072"/>
      <c r="K14" s="1074"/>
      <c r="L14" s="1142"/>
      <c r="M14" s="1142"/>
      <c r="N14" s="1142"/>
      <c r="O14" s="1142"/>
      <c r="P14" s="1142"/>
      <c r="Q14" s="1142"/>
      <c r="R14" s="1142"/>
      <c r="S14" s="1142"/>
      <c r="T14" s="1142"/>
      <c r="U14" s="1194"/>
      <c r="V14" s="1142"/>
      <c r="W14" s="1142"/>
      <c r="X14" s="1142"/>
      <c r="Y14" s="1142"/>
      <c r="Z14" s="1142"/>
      <c r="AA14" s="1142"/>
      <c r="AB14" s="1142"/>
      <c r="AC14" s="1142"/>
      <c r="AD14" s="1180"/>
      <c r="AE14" s="1200"/>
      <c r="AF14" s="1090"/>
      <c r="AG14" s="1074"/>
      <c r="AH14" s="1072"/>
      <c r="AI14" s="1074"/>
      <c r="AJ14" s="1142"/>
      <c r="AK14" s="1142"/>
      <c r="AL14" s="1142"/>
      <c r="AM14" s="1142"/>
      <c r="AN14" s="1142"/>
      <c r="AO14" s="1142"/>
      <c r="AP14" s="1142"/>
      <c r="AQ14" s="1142"/>
      <c r="AR14" s="1142"/>
      <c r="AS14" s="1194"/>
      <c r="AT14" s="1142"/>
      <c r="AU14" s="1142"/>
      <c r="AV14" s="1142"/>
      <c r="AW14" s="1142"/>
      <c r="AX14" s="1212"/>
      <c r="AY14" s="1205"/>
      <c r="BA14" s="1102"/>
      <c r="BB14" s="1103"/>
    </row>
    <row r="15" spans="1:54" s="605" customFormat="1" ht="13.2" x14ac:dyDescent="0.3">
      <c r="B15" s="1078"/>
      <c r="C15" s="1079"/>
      <c r="D15" s="1225"/>
      <c r="E15" s="1225"/>
      <c r="F15" s="1225"/>
      <c r="G15" s="1225"/>
      <c r="H15" s="1152" t="s">
        <v>496</v>
      </c>
      <c r="I15" s="1155" t="s">
        <v>497</v>
      </c>
      <c r="J15" s="1145" t="s">
        <v>496</v>
      </c>
      <c r="K15" s="1145" t="s">
        <v>497</v>
      </c>
      <c r="L15" s="1142"/>
      <c r="M15" s="1142"/>
      <c r="N15" s="1142"/>
      <c r="O15" s="1142"/>
      <c r="P15" s="1142"/>
      <c r="Q15" s="1142"/>
      <c r="R15" s="1142"/>
      <c r="S15" s="1142"/>
      <c r="T15" s="1142"/>
      <c r="U15" s="1194"/>
      <c r="V15" s="1142"/>
      <c r="W15" s="1142"/>
      <c r="X15" s="1142"/>
      <c r="Y15" s="1142"/>
      <c r="Z15" s="1142"/>
      <c r="AA15" s="1142"/>
      <c r="AB15" s="1142"/>
      <c r="AC15" s="1142"/>
      <c r="AD15" s="1180"/>
      <c r="AE15" s="1200"/>
      <c r="AF15" s="1152" t="s">
        <v>496</v>
      </c>
      <c r="AG15" s="1155" t="s">
        <v>497</v>
      </c>
      <c r="AH15" s="1145" t="s">
        <v>496</v>
      </c>
      <c r="AI15" s="1145" t="s">
        <v>497</v>
      </c>
      <c r="AJ15" s="1142"/>
      <c r="AK15" s="1142"/>
      <c r="AL15" s="1142"/>
      <c r="AM15" s="1142"/>
      <c r="AN15" s="1142"/>
      <c r="AO15" s="1142"/>
      <c r="AP15" s="1142"/>
      <c r="AQ15" s="1142"/>
      <c r="AR15" s="1142"/>
      <c r="AS15" s="1194"/>
      <c r="AT15" s="1142"/>
      <c r="AU15" s="1142"/>
      <c r="AV15" s="1142"/>
      <c r="AW15" s="1142"/>
      <c r="AX15" s="1212"/>
      <c r="AY15" s="1205"/>
      <c r="BA15" s="1102"/>
      <c r="BB15" s="1103"/>
    </row>
    <row r="16" spans="1:54" s="605" customFormat="1" ht="13.2" x14ac:dyDescent="0.3">
      <c r="B16" s="1078"/>
      <c r="C16" s="1079"/>
      <c r="D16" s="1225"/>
      <c r="E16" s="1225"/>
      <c r="F16" s="1225"/>
      <c r="G16" s="1225"/>
      <c r="H16" s="1153"/>
      <c r="I16" s="1156"/>
      <c r="J16" s="1142"/>
      <c r="K16" s="1142"/>
      <c r="L16" s="1142"/>
      <c r="M16" s="1142"/>
      <c r="N16" s="1142"/>
      <c r="O16" s="1142"/>
      <c r="P16" s="1142"/>
      <c r="Q16" s="1142"/>
      <c r="R16" s="1142"/>
      <c r="S16" s="1142"/>
      <c r="T16" s="1142"/>
      <c r="U16" s="1194"/>
      <c r="V16" s="1142"/>
      <c r="W16" s="1142"/>
      <c r="X16" s="1142"/>
      <c r="Y16" s="1142"/>
      <c r="Z16" s="1142"/>
      <c r="AA16" s="1142"/>
      <c r="AB16" s="1142"/>
      <c r="AC16" s="1142"/>
      <c r="AD16" s="1180"/>
      <c r="AE16" s="1200"/>
      <c r="AF16" s="1153"/>
      <c r="AG16" s="1156"/>
      <c r="AH16" s="1142"/>
      <c r="AI16" s="1142"/>
      <c r="AJ16" s="1142"/>
      <c r="AK16" s="1142"/>
      <c r="AL16" s="1142"/>
      <c r="AM16" s="1142"/>
      <c r="AN16" s="1142"/>
      <c r="AO16" s="1142"/>
      <c r="AP16" s="1142"/>
      <c r="AQ16" s="1142"/>
      <c r="AR16" s="1142"/>
      <c r="AS16" s="1194"/>
      <c r="AT16" s="1142"/>
      <c r="AU16" s="1142"/>
      <c r="AV16" s="1142"/>
      <c r="AW16" s="1142"/>
      <c r="AX16" s="1212"/>
      <c r="AY16" s="1205"/>
      <c r="BA16" s="1102"/>
      <c r="BB16" s="1103"/>
    </row>
    <row r="17" spans="2:54" s="605" customFormat="1" ht="13.2" x14ac:dyDescent="0.3">
      <c r="B17" s="1078"/>
      <c r="C17" s="1079"/>
      <c r="D17" s="1225"/>
      <c r="E17" s="1225"/>
      <c r="F17" s="1225"/>
      <c r="G17" s="1225"/>
      <c r="H17" s="1153"/>
      <c r="I17" s="1156"/>
      <c r="J17" s="1142"/>
      <c r="K17" s="1142"/>
      <c r="L17" s="1142"/>
      <c r="M17" s="1142"/>
      <c r="N17" s="1142"/>
      <c r="O17" s="1142"/>
      <c r="P17" s="1142"/>
      <c r="Q17" s="1142"/>
      <c r="R17" s="1142"/>
      <c r="S17" s="1142"/>
      <c r="T17" s="1142"/>
      <c r="U17" s="1194"/>
      <c r="V17" s="1142"/>
      <c r="W17" s="1142"/>
      <c r="X17" s="1142"/>
      <c r="Y17" s="1142"/>
      <c r="Z17" s="1142"/>
      <c r="AA17" s="1142"/>
      <c r="AB17" s="1142"/>
      <c r="AC17" s="1142"/>
      <c r="AD17" s="1180"/>
      <c r="AE17" s="1200"/>
      <c r="AF17" s="1153"/>
      <c r="AG17" s="1156"/>
      <c r="AH17" s="1142"/>
      <c r="AI17" s="1142"/>
      <c r="AJ17" s="1142"/>
      <c r="AK17" s="1142"/>
      <c r="AL17" s="1142"/>
      <c r="AM17" s="1142"/>
      <c r="AN17" s="1142"/>
      <c r="AO17" s="1142"/>
      <c r="AP17" s="1142"/>
      <c r="AQ17" s="1142"/>
      <c r="AR17" s="1142"/>
      <c r="AS17" s="1194"/>
      <c r="AT17" s="1142"/>
      <c r="AU17" s="1142"/>
      <c r="AV17" s="1142"/>
      <c r="AW17" s="1142"/>
      <c r="AX17" s="1212"/>
      <c r="AY17" s="1205"/>
      <c r="BA17" s="1102"/>
      <c r="BB17" s="1103"/>
    </row>
    <row r="18" spans="2:54" s="608" customFormat="1" ht="28.5" customHeight="1" x14ac:dyDescent="0.25">
      <c r="B18" s="1221"/>
      <c r="C18" s="1222"/>
      <c r="D18" s="1226"/>
      <c r="E18" s="1226"/>
      <c r="F18" s="1226"/>
      <c r="G18" s="1226"/>
      <c r="H18" s="1214"/>
      <c r="I18" s="1219"/>
      <c r="J18" s="1210"/>
      <c r="K18" s="1210"/>
      <c r="L18" s="1210"/>
      <c r="M18" s="1210"/>
      <c r="N18" s="1210"/>
      <c r="O18" s="1210"/>
      <c r="P18" s="1210"/>
      <c r="Q18" s="1210"/>
      <c r="R18" s="1210"/>
      <c r="S18" s="1210"/>
      <c r="T18" s="1210"/>
      <c r="U18" s="1220"/>
      <c r="V18" s="1210"/>
      <c r="W18" s="1210"/>
      <c r="X18" s="1210"/>
      <c r="Y18" s="1210"/>
      <c r="Z18" s="1210"/>
      <c r="AA18" s="1210"/>
      <c r="AB18" s="1210"/>
      <c r="AC18" s="1210"/>
      <c r="AD18" s="1181"/>
      <c r="AE18" s="1241"/>
      <c r="AF18" s="1214"/>
      <c r="AG18" s="1219"/>
      <c r="AH18" s="1210"/>
      <c r="AI18" s="1210"/>
      <c r="AJ18" s="1210"/>
      <c r="AK18" s="1210"/>
      <c r="AL18" s="1210"/>
      <c r="AM18" s="1210"/>
      <c r="AN18" s="1210"/>
      <c r="AO18" s="1210"/>
      <c r="AP18" s="1210"/>
      <c r="AQ18" s="1210"/>
      <c r="AR18" s="1210"/>
      <c r="AS18" s="1220"/>
      <c r="AT18" s="1210"/>
      <c r="AU18" s="1210"/>
      <c r="AV18" s="1210"/>
      <c r="AW18" s="1210"/>
      <c r="AX18" s="1213"/>
      <c r="AY18" s="1206"/>
      <c r="BA18" s="1102"/>
      <c r="BB18" s="1103"/>
    </row>
    <row r="19" spans="2:54" s="608" customFormat="1" ht="13.2" x14ac:dyDescent="0.25">
      <c r="B19" s="1231" t="s">
        <v>512</v>
      </c>
      <c r="C19" s="1232"/>
      <c r="D19" s="609">
        <f>SUM(E20,F21,G22)</f>
        <v>0</v>
      </c>
      <c r="E19" s="609" t="s">
        <v>33</v>
      </c>
      <c r="F19" s="609" t="s">
        <v>33</v>
      </c>
      <c r="G19" s="609" t="s">
        <v>33</v>
      </c>
      <c r="H19" s="610">
        <f t="shared" ref="H19:AY19" si="0">SUM(H20:H22)</f>
        <v>0</v>
      </c>
      <c r="I19" s="611">
        <f t="shared" si="0"/>
        <v>0</v>
      </c>
      <c r="J19" s="611">
        <f t="shared" si="0"/>
        <v>0</v>
      </c>
      <c r="K19" s="611">
        <f t="shared" si="0"/>
        <v>0</v>
      </c>
      <c r="L19" s="611">
        <f t="shared" si="0"/>
        <v>0</v>
      </c>
      <c r="M19" s="611">
        <f t="shared" si="0"/>
        <v>0</v>
      </c>
      <c r="N19" s="611">
        <f t="shared" si="0"/>
        <v>0</v>
      </c>
      <c r="O19" s="611">
        <f t="shared" si="0"/>
        <v>0</v>
      </c>
      <c r="P19" s="611">
        <f t="shared" si="0"/>
        <v>0</v>
      </c>
      <c r="Q19" s="611">
        <f t="shared" si="0"/>
        <v>0</v>
      </c>
      <c r="R19" s="611">
        <f t="shared" si="0"/>
        <v>0</v>
      </c>
      <c r="S19" s="611">
        <f t="shared" si="0"/>
        <v>0</v>
      </c>
      <c r="T19" s="611">
        <f t="shared" si="0"/>
        <v>0</v>
      </c>
      <c r="U19" s="611">
        <f t="shared" si="0"/>
        <v>0</v>
      </c>
      <c r="V19" s="611">
        <f t="shared" si="0"/>
        <v>0</v>
      </c>
      <c r="W19" s="611">
        <f t="shared" si="0"/>
        <v>0</v>
      </c>
      <c r="X19" s="611">
        <f t="shared" si="0"/>
        <v>0</v>
      </c>
      <c r="Y19" s="611">
        <f t="shared" si="0"/>
        <v>0</v>
      </c>
      <c r="Z19" s="611">
        <f t="shared" si="0"/>
        <v>0</v>
      </c>
      <c r="AA19" s="611">
        <f t="shared" si="0"/>
        <v>0</v>
      </c>
      <c r="AB19" s="611">
        <f t="shared" si="0"/>
        <v>0</v>
      </c>
      <c r="AC19" s="611">
        <f t="shared" si="0"/>
        <v>0</v>
      </c>
      <c r="AD19" s="611">
        <f t="shared" si="0"/>
        <v>0</v>
      </c>
      <c r="AE19" s="612">
        <f t="shared" si="0"/>
        <v>0</v>
      </c>
      <c r="AF19" s="613">
        <f t="shared" si="0"/>
        <v>0</v>
      </c>
      <c r="AG19" s="611">
        <f t="shared" si="0"/>
        <v>0</v>
      </c>
      <c r="AH19" s="611">
        <f t="shared" si="0"/>
        <v>0</v>
      </c>
      <c r="AI19" s="611">
        <f t="shared" si="0"/>
        <v>0</v>
      </c>
      <c r="AJ19" s="611">
        <f t="shared" si="0"/>
        <v>0</v>
      </c>
      <c r="AK19" s="611">
        <f t="shared" si="0"/>
        <v>0</v>
      </c>
      <c r="AL19" s="611">
        <f t="shared" si="0"/>
        <v>0</v>
      </c>
      <c r="AM19" s="611">
        <f t="shared" si="0"/>
        <v>0</v>
      </c>
      <c r="AN19" s="611">
        <f t="shared" si="0"/>
        <v>0</v>
      </c>
      <c r="AO19" s="611">
        <f t="shared" si="0"/>
        <v>0</v>
      </c>
      <c r="AP19" s="611">
        <f t="shared" si="0"/>
        <v>0</v>
      </c>
      <c r="AQ19" s="611">
        <f t="shared" si="0"/>
        <v>0</v>
      </c>
      <c r="AR19" s="611">
        <f t="shared" si="0"/>
        <v>0</v>
      </c>
      <c r="AS19" s="611">
        <f t="shared" si="0"/>
        <v>0</v>
      </c>
      <c r="AT19" s="611">
        <f t="shared" si="0"/>
        <v>0</v>
      </c>
      <c r="AU19" s="611">
        <f t="shared" si="0"/>
        <v>0</v>
      </c>
      <c r="AV19" s="611">
        <f t="shared" si="0"/>
        <v>0</v>
      </c>
      <c r="AW19" s="611">
        <f t="shared" si="0"/>
        <v>0</v>
      </c>
      <c r="AX19" s="614">
        <f t="shared" si="0"/>
        <v>0</v>
      </c>
      <c r="AY19" s="609">
        <f t="shared" si="0"/>
        <v>0</v>
      </c>
      <c r="BA19" s="1102"/>
      <c r="BB19" s="1103"/>
    </row>
    <row r="20" spans="2:54" s="608" customFormat="1" ht="14.4" x14ac:dyDescent="0.3">
      <c r="B20" s="1233" t="str">
        <f>E9</f>
        <v>Kogeneracinė jėgainė 1</v>
      </c>
      <c r="C20" s="1234"/>
      <c r="D20" s="615" t="s">
        <v>33</v>
      </c>
      <c r="E20" s="615">
        <f>SUM(H20:AE20,AY20)</f>
        <v>0</v>
      </c>
      <c r="F20" s="615" t="s">
        <v>33</v>
      </c>
      <c r="G20" s="615" t="s">
        <v>33</v>
      </c>
      <c r="H20" s="616">
        <f t="shared" ref="H20:Q22" si="1">SUM(AF20)</f>
        <v>0</v>
      </c>
      <c r="I20" s="440">
        <f t="shared" si="1"/>
        <v>0</v>
      </c>
      <c r="J20" s="440">
        <f t="shared" si="1"/>
        <v>0</v>
      </c>
      <c r="K20" s="440">
        <f t="shared" si="1"/>
        <v>0</v>
      </c>
      <c r="L20" s="440">
        <f t="shared" si="1"/>
        <v>0</v>
      </c>
      <c r="M20" s="440">
        <f t="shared" si="1"/>
        <v>0</v>
      </c>
      <c r="N20" s="617">
        <f t="shared" si="1"/>
        <v>0</v>
      </c>
      <c r="O20" s="617">
        <f t="shared" si="1"/>
        <v>0</v>
      </c>
      <c r="P20" s="617">
        <f t="shared" si="1"/>
        <v>0</v>
      </c>
      <c r="Q20" s="617">
        <f t="shared" si="1"/>
        <v>0</v>
      </c>
      <c r="R20" s="617">
        <f t="shared" ref="R20:Y22" si="2">SUM(AP20)</f>
        <v>0</v>
      </c>
      <c r="S20" s="440">
        <f t="shared" si="2"/>
        <v>0</v>
      </c>
      <c r="T20" s="440">
        <f t="shared" si="2"/>
        <v>0</v>
      </c>
      <c r="U20" s="440">
        <f t="shared" si="2"/>
        <v>0</v>
      </c>
      <c r="V20" s="440">
        <f t="shared" si="2"/>
        <v>0</v>
      </c>
      <c r="W20" s="440">
        <f t="shared" si="2"/>
        <v>0</v>
      </c>
      <c r="X20" s="440">
        <f t="shared" si="2"/>
        <v>0</v>
      </c>
      <c r="Y20" s="440">
        <f t="shared" si="2"/>
        <v>0</v>
      </c>
      <c r="Z20" s="618"/>
      <c r="AA20" s="618"/>
      <c r="AB20" s="618"/>
      <c r="AC20" s="618"/>
      <c r="AD20" s="619"/>
      <c r="AE20" s="620"/>
      <c r="AF20" s="621"/>
      <c r="AG20" s="618"/>
      <c r="AH20" s="618"/>
      <c r="AI20" s="618"/>
      <c r="AJ20" s="618"/>
      <c r="AK20" s="618"/>
      <c r="AL20" s="448">
        <v>0</v>
      </c>
      <c r="AM20" s="468"/>
      <c r="AN20" s="468"/>
      <c r="AO20" s="468"/>
      <c r="AP20" s="468"/>
      <c r="AQ20" s="618"/>
      <c r="AR20" s="618"/>
      <c r="AS20" s="618"/>
      <c r="AT20" s="618"/>
      <c r="AU20" s="618"/>
      <c r="AV20" s="618"/>
      <c r="AW20" s="618"/>
      <c r="AX20" s="622"/>
      <c r="AY20" s="623"/>
      <c r="BA20" s="1102"/>
      <c r="BB20" s="1103"/>
    </row>
    <row r="21" spans="2:54" s="608" customFormat="1" ht="14.4" x14ac:dyDescent="0.3">
      <c r="B21" s="1235" t="str">
        <f>F9</f>
        <v>Kogeneracinė jėgainė 2</v>
      </c>
      <c r="C21" s="1236"/>
      <c r="D21" s="615" t="s">
        <v>33</v>
      </c>
      <c r="E21" s="615" t="s">
        <v>33</v>
      </c>
      <c r="F21" s="615">
        <f>SUM(H21:AE21,AY21)</f>
        <v>0</v>
      </c>
      <c r="G21" s="615" t="s">
        <v>33</v>
      </c>
      <c r="H21" s="616">
        <f t="shared" si="1"/>
        <v>0</v>
      </c>
      <c r="I21" s="440">
        <f t="shared" si="1"/>
        <v>0</v>
      </c>
      <c r="J21" s="440">
        <f t="shared" si="1"/>
        <v>0</v>
      </c>
      <c r="K21" s="440">
        <f t="shared" si="1"/>
        <v>0</v>
      </c>
      <c r="L21" s="440">
        <f t="shared" si="1"/>
        <v>0</v>
      </c>
      <c r="M21" s="440">
        <f t="shared" si="1"/>
        <v>0</v>
      </c>
      <c r="N21" s="617">
        <f t="shared" si="1"/>
        <v>0</v>
      </c>
      <c r="O21" s="617">
        <f t="shared" si="1"/>
        <v>0</v>
      </c>
      <c r="P21" s="617">
        <f t="shared" si="1"/>
        <v>0</v>
      </c>
      <c r="Q21" s="617">
        <f t="shared" si="1"/>
        <v>0</v>
      </c>
      <c r="R21" s="617">
        <f t="shared" si="2"/>
        <v>0</v>
      </c>
      <c r="S21" s="440">
        <f t="shared" si="2"/>
        <v>0</v>
      </c>
      <c r="T21" s="440">
        <f t="shared" si="2"/>
        <v>0</v>
      </c>
      <c r="U21" s="440">
        <f t="shared" si="2"/>
        <v>0</v>
      </c>
      <c r="V21" s="440">
        <f t="shared" si="2"/>
        <v>0</v>
      </c>
      <c r="W21" s="440">
        <f t="shared" si="2"/>
        <v>0</v>
      </c>
      <c r="X21" s="440">
        <f t="shared" si="2"/>
        <v>0</v>
      </c>
      <c r="Y21" s="440">
        <f t="shared" si="2"/>
        <v>0</v>
      </c>
      <c r="Z21" s="618"/>
      <c r="AA21" s="618"/>
      <c r="AB21" s="618"/>
      <c r="AC21" s="618"/>
      <c r="AD21" s="619"/>
      <c r="AE21" s="620"/>
      <c r="AF21" s="621"/>
      <c r="AG21" s="618"/>
      <c r="AH21" s="618"/>
      <c r="AI21" s="618"/>
      <c r="AJ21" s="618"/>
      <c r="AK21" s="618"/>
      <c r="AL21" s="448">
        <v>0</v>
      </c>
      <c r="AM21" s="468"/>
      <c r="AN21" s="468"/>
      <c r="AO21" s="468"/>
      <c r="AP21" s="468"/>
      <c r="AQ21" s="618"/>
      <c r="AR21" s="618"/>
      <c r="AS21" s="618"/>
      <c r="AT21" s="618"/>
      <c r="AU21" s="618"/>
      <c r="AV21" s="618"/>
      <c r="AW21" s="618"/>
      <c r="AX21" s="622"/>
      <c r="AY21" s="623"/>
      <c r="BA21" s="1102"/>
      <c r="BB21" s="1103"/>
    </row>
    <row r="22" spans="2:54" s="608" customFormat="1" ht="14.4" x14ac:dyDescent="0.3">
      <c r="B22" s="1237" t="str">
        <f>G9</f>
        <v>Kogeneracinė jėgainė 3</v>
      </c>
      <c r="C22" s="1238"/>
      <c r="D22" s="624" t="s">
        <v>33</v>
      </c>
      <c r="E22" s="624" t="s">
        <v>33</v>
      </c>
      <c r="F22" s="624" t="s">
        <v>33</v>
      </c>
      <c r="G22" s="624">
        <f>SUM(H22:AE22,AY22)</f>
        <v>0</v>
      </c>
      <c r="H22" s="625">
        <f t="shared" si="1"/>
        <v>0</v>
      </c>
      <c r="I22" s="626">
        <f t="shared" si="1"/>
        <v>0</v>
      </c>
      <c r="J22" s="626">
        <f t="shared" si="1"/>
        <v>0</v>
      </c>
      <c r="K22" s="626">
        <f t="shared" si="1"/>
        <v>0</v>
      </c>
      <c r="L22" s="626">
        <f t="shared" si="1"/>
        <v>0</v>
      </c>
      <c r="M22" s="626">
        <f t="shared" si="1"/>
        <v>0</v>
      </c>
      <c r="N22" s="627">
        <f t="shared" si="1"/>
        <v>0</v>
      </c>
      <c r="O22" s="627">
        <f t="shared" si="1"/>
        <v>0</v>
      </c>
      <c r="P22" s="627">
        <f t="shared" si="1"/>
        <v>0</v>
      </c>
      <c r="Q22" s="627">
        <f t="shared" si="1"/>
        <v>0</v>
      </c>
      <c r="R22" s="627">
        <f t="shared" si="2"/>
        <v>0</v>
      </c>
      <c r="S22" s="626">
        <f t="shared" si="2"/>
        <v>0</v>
      </c>
      <c r="T22" s="626">
        <f t="shared" si="2"/>
        <v>0</v>
      </c>
      <c r="U22" s="626">
        <f t="shared" si="2"/>
        <v>0</v>
      </c>
      <c r="V22" s="626">
        <f t="shared" si="2"/>
        <v>0</v>
      </c>
      <c r="W22" s="626">
        <f t="shared" si="2"/>
        <v>0</v>
      </c>
      <c r="X22" s="626">
        <f t="shared" si="2"/>
        <v>0</v>
      </c>
      <c r="Y22" s="626">
        <f t="shared" si="2"/>
        <v>0</v>
      </c>
      <c r="Z22" s="628"/>
      <c r="AA22" s="628"/>
      <c r="AB22" s="628"/>
      <c r="AC22" s="628"/>
      <c r="AD22" s="629"/>
      <c r="AE22" s="630"/>
      <c r="AF22" s="631"/>
      <c r="AG22" s="628"/>
      <c r="AH22" s="628"/>
      <c r="AI22" s="628"/>
      <c r="AJ22" s="628"/>
      <c r="AK22" s="628"/>
      <c r="AL22" s="632">
        <v>0</v>
      </c>
      <c r="AM22" s="633"/>
      <c r="AN22" s="633"/>
      <c r="AO22" s="633"/>
      <c r="AP22" s="633"/>
      <c r="AQ22" s="628"/>
      <c r="AR22" s="628"/>
      <c r="AS22" s="628"/>
      <c r="AT22" s="628"/>
      <c r="AU22" s="628"/>
      <c r="AV22" s="628"/>
      <c r="AW22" s="628"/>
      <c r="AX22" s="634"/>
      <c r="AY22" s="635"/>
      <c r="BA22" s="1104"/>
      <c r="BB22" s="1105"/>
    </row>
    <row r="23" spans="2:54" s="1" customFormat="1" ht="14.4" x14ac:dyDescent="0.3">
      <c r="B23" s="332" t="s">
        <v>117</v>
      </c>
      <c r="C23" s="333" t="s">
        <v>118</v>
      </c>
      <c r="D23" s="636">
        <f>SUM('Forma 9'!$W$18,'Forma 9'!$Z$18,'Forma 4'!$F$21,'Forma 4'!$G$21,'Forma 12'!$W$19,'Forma 12'!$Z$19,)</f>
        <v>0</v>
      </c>
      <c r="E23" s="636">
        <f t="shared" ref="E23:AY23" si="3">SUM(E24:E29)</f>
        <v>0</v>
      </c>
      <c r="F23" s="636">
        <f t="shared" si="3"/>
        <v>0</v>
      </c>
      <c r="G23" s="636">
        <f t="shared" si="3"/>
        <v>0</v>
      </c>
      <c r="H23" s="637">
        <f t="shared" si="3"/>
        <v>0</v>
      </c>
      <c r="I23" s="638">
        <f t="shared" si="3"/>
        <v>0</v>
      </c>
      <c r="J23" s="638">
        <f t="shared" si="3"/>
        <v>0</v>
      </c>
      <c r="K23" s="638">
        <f t="shared" si="3"/>
        <v>0</v>
      </c>
      <c r="L23" s="639">
        <f t="shared" si="3"/>
        <v>0</v>
      </c>
      <c r="M23" s="639">
        <f t="shared" si="3"/>
        <v>0</v>
      </c>
      <c r="N23" s="639">
        <f t="shared" si="3"/>
        <v>0</v>
      </c>
      <c r="O23" s="639">
        <f t="shared" si="3"/>
        <v>0</v>
      </c>
      <c r="P23" s="639">
        <f t="shared" si="3"/>
        <v>0</v>
      </c>
      <c r="Q23" s="639">
        <f t="shared" si="3"/>
        <v>0</v>
      </c>
      <c r="R23" s="639">
        <f t="shared" si="3"/>
        <v>0</v>
      </c>
      <c r="S23" s="639">
        <f t="shared" si="3"/>
        <v>0</v>
      </c>
      <c r="T23" s="639">
        <f t="shared" si="3"/>
        <v>0</v>
      </c>
      <c r="U23" s="639">
        <f t="shared" si="3"/>
        <v>0</v>
      </c>
      <c r="V23" s="639">
        <f t="shared" si="3"/>
        <v>0</v>
      </c>
      <c r="W23" s="639">
        <f t="shared" si="3"/>
        <v>0</v>
      </c>
      <c r="X23" s="639">
        <f t="shared" si="3"/>
        <v>0</v>
      </c>
      <c r="Y23" s="639">
        <f t="shared" si="3"/>
        <v>0</v>
      </c>
      <c r="Z23" s="639">
        <f t="shared" si="3"/>
        <v>0</v>
      </c>
      <c r="AA23" s="639">
        <f t="shared" si="3"/>
        <v>0</v>
      </c>
      <c r="AB23" s="639">
        <f t="shared" si="3"/>
        <v>0</v>
      </c>
      <c r="AC23" s="640">
        <f t="shared" si="3"/>
        <v>0</v>
      </c>
      <c r="AD23" s="640">
        <f t="shared" si="3"/>
        <v>0</v>
      </c>
      <c r="AE23" s="641">
        <f t="shared" si="3"/>
        <v>0</v>
      </c>
      <c r="AF23" s="389">
        <f t="shared" si="3"/>
        <v>0</v>
      </c>
      <c r="AG23" s="642">
        <f t="shared" si="3"/>
        <v>0</v>
      </c>
      <c r="AH23" s="642">
        <f t="shared" si="3"/>
        <v>0</v>
      </c>
      <c r="AI23" s="642">
        <f t="shared" si="3"/>
        <v>0</v>
      </c>
      <c r="AJ23" s="390">
        <f t="shared" si="3"/>
        <v>0</v>
      </c>
      <c r="AK23" s="390">
        <f t="shared" si="3"/>
        <v>0</v>
      </c>
      <c r="AL23" s="390">
        <f t="shared" si="3"/>
        <v>0</v>
      </c>
      <c r="AM23" s="390">
        <f t="shared" si="3"/>
        <v>0</v>
      </c>
      <c r="AN23" s="390">
        <f t="shared" si="3"/>
        <v>0</v>
      </c>
      <c r="AO23" s="390">
        <f t="shared" si="3"/>
        <v>0</v>
      </c>
      <c r="AP23" s="390">
        <f t="shared" si="3"/>
        <v>0</v>
      </c>
      <c r="AQ23" s="390">
        <f t="shared" si="3"/>
        <v>0</v>
      </c>
      <c r="AR23" s="390">
        <f t="shared" si="3"/>
        <v>0</v>
      </c>
      <c r="AS23" s="390">
        <f t="shared" si="3"/>
        <v>0</v>
      </c>
      <c r="AT23" s="390">
        <f t="shared" si="3"/>
        <v>0</v>
      </c>
      <c r="AU23" s="390">
        <f t="shared" si="3"/>
        <v>0</v>
      </c>
      <c r="AV23" s="390">
        <f t="shared" si="3"/>
        <v>0</v>
      </c>
      <c r="AW23" s="390">
        <f t="shared" si="3"/>
        <v>0</v>
      </c>
      <c r="AX23" s="391">
        <f t="shared" si="3"/>
        <v>0</v>
      </c>
      <c r="AY23" s="643">
        <f t="shared" si="3"/>
        <v>0</v>
      </c>
      <c r="BA23" s="339">
        <f t="shared" ref="BA23:BA54" si="4">D23-SUM(E23:G23)</f>
        <v>0</v>
      </c>
      <c r="BB23" s="340" t="str">
        <f t="shared" ref="BB23:BB54" si="5">IF(BA23&gt;0.5,"Prašome paskirstyti likusias sąnaudas",IF(BA23&lt;-0.5,"Paskirstėte daugiau sąnaudų negu yra priskirta šiam pogrupiui","-"))</f>
        <v>-</v>
      </c>
    </row>
    <row r="24" spans="2:54" s="1" customFormat="1" ht="14.4" x14ac:dyDescent="0.3">
      <c r="B24" s="260" t="s">
        <v>119</v>
      </c>
      <c r="C24" s="347" t="s">
        <v>120</v>
      </c>
      <c r="D24" s="644">
        <f>SUM('Forma 9'!$W$19,'Forma 9'!$Z$19,'Forma 4'!$F$22,'Forma 4'!$G$22,'Forma 12'!$W$20,'Forma 12'!$Z$20,)</f>
        <v>0</v>
      </c>
      <c r="E24" s="645"/>
      <c r="F24" s="645"/>
      <c r="G24" s="645"/>
      <c r="H24" s="646">
        <f t="shared" ref="H24:Q29" si="6">SUM(AF24)</f>
        <v>0</v>
      </c>
      <c r="I24" s="545">
        <f t="shared" si="6"/>
        <v>0</v>
      </c>
      <c r="J24" s="545">
        <f t="shared" si="6"/>
        <v>0</v>
      </c>
      <c r="K24" s="545">
        <f t="shared" si="6"/>
        <v>0</v>
      </c>
      <c r="L24" s="647">
        <f t="shared" si="6"/>
        <v>0</v>
      </c>
      <c r="M24" s="647">
        <f t="shared" si="6"/>
        <v>0</v>
      </c>
      <c r="N24" s="647">
        <f t="shared" si="6"/>
        <v>0</v>
      </c>
      <c r="O24" s="647">
        <f t="shared" si="6"/>
        <v>0</v>
      </c>
      <c r="P24" s="647">
        <f t="shared" si="6"/>
        <v>0</v>
      </c>
      <c r="Q24" s="647">
        <f t="shared" si="6"/>
        <v>0</v>
      </c>
      <c r="R24" s="647">
        <f t="shared" ref="R24:Y29" si="7">SUM(AP24)</f>
        <v>0</v>
      </c>
      <c r="S24" s="647">
        <f t="shared" si="7"/>
        <v>0</v>
      </c>
      <c r="T24" s="647">
        <f t="shared" si="7"/>
        <v>0</v>
      </c>
      <c r="U24" s="647">
        <f t="shared" si="7"/>
        <v>0</v>
      </c>
      <c r="V24" s="647">
        <f t="shared" si="7"/>
        <v>0</v>
      </c>
      <c r="W24" s="647">
        <f t="shared" si="7"/>
        <v>0</v>
      </c>
      <c r="X24" s="647">
        <f t="shared" si="7"/>
        <v>0</v>
      </c>
      <c r="Y24" s="647">
        <f t="shared" si="7"/>
        <v>0</v>
      </c>
      <c r="Z24" s="648">
        <f t="shared" ref="Z24:AI29" si="8">IFERROR(($E24*(Z$20/$E$20)),"0")+IFERROR(($F24*(Z$21/$F$21)),"0")+IFERROR(($G24*(Z$22/$G$22)),"0")</f>
        <v>0</v>
      </c>
      <c r="AA24" s="648">
        <f t="shared" si="8"/>
        <v>0</v>
      </c>
      <c r="AB24" s="648">
        <f t="shared" si="8"/>
        <v>0</v>
      </c>
      <c r="AC24" s="649">
        <f t="shared" si="8"/>
        <v>0</v>
      </c>
      <c r="AD24" s="649">
        <f t="shared" si="8"/>
        <v>0</v>
      </c>
      <c r="AE24" s="650">
        <f t="shared" si="8"/>
        <v>0</v>
      </c>
      <c r="AF24" s="646">
        <f t="shared" si="8"/>
        <v>0</v>
      </c>
      <c r="AG24" s="545">
        <f t="shared" si="8"/>
        <v>0</v>
      </c>
      <c r="AH24" s="545">
        <f t="shared" si="8"/>
        <v>0</v>
      </c>
      <c r="AI24" s="545">
        <f t="shared" si="8"/>
        <v>0</v>
      </c>
      <c r="AJ24" s="647">
        <f t="shared" ref="AJ24:AS29" si="9">IFERROR(($E24*(AJ$20/$E$20)),"0")+IFERROR(($F24*(AJ$21/$F$21)),"0")+IFERROR(($G24*(AJ$22/$G$22)),"0")</f>
        <v>0</v>
      </c>
      <c r="AK24" s="647">
        <f t="shared" si="9"/>
        <v>0</v>
      </c>
      <c r="AL24" s="647">
        <f t="shared" si="9"/>
        <v>0</v>
      </c>
      <c r="AM24" s="647">
        <f t="shared" si="9"/>
        <v>0</v>
      </c>
      <c r="AN24" s="647">
        <f t="shared" si="9"/>
        <v>0</v>
      </c>
      <c r="AO24" s="647">
        <f t="shared" si="9"/>
        <v>0</v>
      </c>
      <c r="AP24" s="647">
        <f t="shared" si="9"/>
        <v>0</v>
      </c>
      <c r="AQ24" s="647">
        <f t="shared" si="9"/>
        <v>0</v>
      </c>
      <c r="AR24" s="647">
        <f t="shared" si="9"/>
        <v>0</v>
      </c>
      <c r="AS24" s="647">
        <f t="shared" si="9"/>
        <v>0</v>
      </c>
      <c r="AT24" s="647">
        <f t="shared" ref="AT24:AY29" si="10">IFERROR(($E24*(AT$20/$E$20)),"0")+IFERROR(($F24*(AT$21/$F$21)),"0")+IFERROR(($G24*(AT$22/$G$22)),"0")</f>
        <v>0</v>
      </c>
      <c r="AU24" s="647">
        <f t="shared" si="10"/>
        <v>0</v>
      </c>
      <c r="AV24" s="647">
        <f t="shared" si="10"/>
        <v>0</v>
      </c>
      <c r="AW24" s="647">
        <f t="shared" si="10"/>
        <v>0</v>
      </c>
      <c r="AX24" s="651">
        <f t="shared" si="10"/>
        <v>0</v>
      </c>
      <c r="AY24" s="652">
        <f t="shared" si="10"/>
        <v>0</v>
      </c>
      <c r="BA24" s="339">
        <f t="shared" si="4"/>
        <v>0</v>
      </c>
      <c r="BB24" s="340" t="str">
        <f t="shared" si="5"/>
        <v>-</v>
      </c>
    </row>
    <row r="25" spans="2:54" s="1" customFormat="1" ht="14.4" x14ac:dyDescent="0.3">
      <c r="B25" s="268" t="s">
        <v>121</v>
      </c>
      <c r="C25" s="454" t="s">
        <v>122</v>
      </c>
      <c r="D25" s="644">
        <f>SUM('Forma 9'!$W$20,'Forma 9'!$Z$20,'Forma 4'!$F$23,'Forma 4'!$G$23,'Forma 12'!$W$21,'Forma 12'!$Z$21)</f>
        <v>0</v>
      </c>
      <c r="E25" s="645"/>
      <c r="F25" s="645"/>
      <c r="G25" s="645"/>
      <c r="H25" s="646">
        <f t="shared" si="6"/>
        <v>0</v>
      </c>
      <c r="I25" s="545">
        <f t="shared" si="6"/>
        <v>0</v>
      </c>
      <c r="J25" s="545">
        <f t="shared" si="6"/>
        <v>0</v>
      </c>
      <c r="K25" s="545">
        <f t="shared" si="6"/>
        <v>0</v>
      </c>
      <c r="L25" s="647">
        <f t="shared" si="6"/>
        <v>0</v>
      </c>
      <c r="M25" s="647">
        <f t="shared" si="6"/>
        <v>0</v>
      </c>
      <c r="N25" s="647">
        <f t="shared" si="6"/>
        <v>0</v>
      </c>
      <c r="O25" s="647">
        <f t="shared" si="6"/>
        <v>0</v>
      </c>
      <c r="P25" s="647">
        <f t="shared" si="6"/>
        <v>0</v>
      </c>
      <c r="Q25" s="647">
        <f t="shared" si="6"/>
        <v>0</v>
      </c>
      <c r="R25" s="647">
        <f t="shared" si="7"/>
        <v>0</v>
      </c>
      <c r="S25" s="647">
        <f t="shared" si="7"/>
        <v>0</v>
      </c>
      <c r="T25" s="647">
        <f t="shared" si="7"/>
        <v>0</v>
      </c>
      <c r="U25" s="647">
        <f t="shared" si="7"/>
        <v>0</v>
      </c>
      <c r="V25" s="647">
        <f t="shared" si="7"/>
        <v>0</v>
      </c>
      <c r="W25" s="647">
        <f t="shared" si="7"/>
        <v>0</v>
      </c>
      <c r="X25" s="647">
        <f t="shared" si="7"/>
        <v>0</v>
      </c>
      <c r="Y25" s="647">
        <f t="shared" si="7"/>
        <v>0</v>
      </c>
      <c r="Z25" s="648">
        <f t="shared" si="8"/>
        <v>0</v>
      </c>
      <c r="AA25" s="648">
        <f t="shared" si="8"/>
        <v>0</v>
      </c>
      <c r="AB25" s="648">
        <f t="shared" si="8"/>
        <v>0</v>
      </c>
      <c r="AC25" s="649">
        <f t="shared" si="8"/>
        <v>0</v>
      </c>
      <c r="AD25" s="649">
        <f t="shared" si="8"/>
        <v>0</v>
      </c>
      <c r="AE25" s="650">
        <f t="shared" si="8"/>
        <v>0</v>
      </c>
      <c r="AF25" s="646">
        <f t="shared" si="8"/>
        <v>0</v>
      </c>
      <c r="AG25" s="545">
        <f t="shared" si="8"/>
        <v>0</v>
      </c>
      <c r="AH25" s="545">
        <f t="shared" si="8"/>
        <v>0</v>
      </c>
      <c r="AI25" s="545">
        <f t="shared" si="8"/>
        <v>0</v>
      </c>
      <c r="AJ25" s="647">
        <f t="shared" si="9"/>
        <v>0</v>
      </c>
      <c r="AK25" s="647">
        <f t="shared" si="9"/>
        <v>0</v>
      </c>
      <c r="AL25" s="647">
        <f t="shared" si="9"/>
        <v>0</v>
      </c>
      <c r="AM25" s="647">
        <f t="shared" si="9"/>
        <v>0</v>
      </c>
      <c r="AN25" s="647">
        <f t="shared" si="9"/>
        <v>0</v>
      </c>
      <c r="AO25" s="647">
        <f t="shared" si="9"/>
        <v>0</v>
      </c>
      <c r="AP25" s="647">
        <f t="shared" si="9"/>
        <v>0</v>
      </c>
      <c r="AQ25" s="647">
        <f t="shared" si="9"/>
        <v>0</v>
      </c>
      <c r="AR25" s="647">
        <f t="shared" si="9"/>
        <v>0</v>
      </c>
      <c r="AS25" s="647">
        <f t="shared" si="9"/>
        <v>0</v>
      </c>
      <c r="AT25" s="647">
        <f t="shared" si="10"/>
        <v>0</v>
      </c>
      <c r="AU25" s="647">
        <f t="shared" si="10"/>
        <v>0</v>
      </c>
      <c r="AV25" s="647">
        <f t="shared" si="10"/>
        <v>0</v>
      </c>
      <c r="AW25" s="647">
        <f t="shared" si="10"/>
        <v>0</v>
      </c>
      <c r="AX25" s="651">
        <f t="shared" si="10"/>
        <v>0</v>
      </c>
      <c r="AY25" s="652">
        <f t="shared" si="10"/>
        <v>0</v>
      </c>
      <c r="BA25" s="339">
        <f t="shared" si="4"/>
        <v>0</v>
      </c>
      <c r="BB25" s="340" t="str">
        <f t="shared" si="5"/>
        <v>-</v>
      </c>
    </row>
    <row r="26" spans="2:54" s="1" customFormat="1" ht="14.4" x14ac:dyDescent="0.3">
      <c r="B26" s="268" t="s">
        <v>123</v>
      </c>
      <c r="C26" s="454" t="s">
        <v>124</v>
      </c>
      <c r="D26" s="644">
        <f>SUM('Forma 9'!$W$21,'Forma 9'!$Z$21,'Forma 4'!$F$24,'Forma 4'!$G$24,'Forma 12'!$W$22,'Forma 12'!$Z$22)</f>
        <v>0</v>
      </c>
      <c r="E26" s="645"/>
      <c r="F26" s="645"/>
      <c r="G26" s="645"/>
      <c r="H26" s="646">
        <f t="shared" si="6"/>
        <v>0</v>
      </c>
      <c r="I26" s="545">
        <f t="shared" si="6"/>
        <v>0</v>
      </c>
      <c r="J26" s="545">
        <f t="shared" si="6"/>
        <v>0</v>
      </c>
      <c r="K26" s="545">
        <f t="shared" si="6"/>
        <v>0</v>
      </c>
      <c r="L26" s="647">
        <f t="shared" si="6"/>
        <v>0</v>
      </c>
      <c r="M26" s="647">
        <f t="shared" si="6"/>
        <v>0</v>
      </c>
      <c r="N26" s="647">
        <f t="shared" si="6"/>
        <v>0</v>
      </c>
      <c r="O26" s="647">
        <f t="shared" si="6"/>
        <v>0</v>
      </c>
      <c r="P26" s="647">
        <f t="shared" si="6"/>
        <v>0</v>
      </c>
      <c r="Q26" s="647">
        <f t="shared" si="6"/>
        <v>0</v>
      </c>
      <c r="R26" s="647">
        <f t="shared" si="7"/>
        <v>0</v>
      </c>
      <c r="S26" s="647">
        <f t="shared" si="7"/>
        <v>0</v>
      </c>
      <c r="T26" s="647">
        <f t="shared" si="7"/>
        <v>0</v>
      </c>
      <c r="U26" s="647">
        <f t="shared" si="7"/>
        <v>0</v>
      </c>
      <c r="V26" s="647">
        <f t="shared" si="7"/>
        <v>0</v>
      </c>
      <c r="W26" s="647">
        <f t="shared" si="7"/>
        <v>0</v>
      </c>
      <c r="X26" s="647">
        <f t="shared" si="7"/>
        <v>0</v>
      </c>
      <c r="Y26" s="647">
        <f t="shared" si="7"/>
        <v>0</v>
      </c>
      <c r="Z26" s="648">
        <f t="shared" si="8"/>
        <v>0</v>
      </c>
      <c r="AA26" s="648">
        <f t="shared" si="8"/>
        <v>0</v>
      </c>
      <c r="AB26" s="648">
        <f t="shared" si="8"/>
        <v>0</v>
      </c>
      <c r="AC26" s="649">
        <f t="shared" si="8"/>
        <v>0</v>
      </c>
      <c r="AD26" s="649">
        <f t="shared" si="8"/>
        <v>0</v>
      </c>
      <c r="AE26" s="650">
        <f t="shared" si="8"/>
        <v>0</v>
      </c>
      <c r="AF26" s="646">
        <f t="shared" si="8"/>
        <v>0</v>
      </c>
      <c r="AG26" s="545">
        <f t="shared" si="8"/>
        <v>0</v>
      </c>
      <c r="AH26" s="545">
        <f t="shared" si="8"/>
        <v>0</v>
      </c>
      <c r="AI26" s="545">
        <f t="shared" si="8"/>
        <v>0</v>
      </c>
      <c r="AJ26" s="647">
        <f t="shared" si="9"/>
        <v>0</v>
      </c>
      <c r="AK26" s="647">
        <f t="shared" si="9"/>
        <v>0</v>
      </c>
      <c r="AL26" s="647">
        <f t="shared" si="9"/>
        <v>0</v>
      </c>
      <c r="AM26" s="647">
        <f t="shared" si="9"/>
        <v>0</v>
      </c>
      <c r="AN26" s="647">
        <f t="shared" si="9"/>
        <v>0</v>
      </c>
      <c r="AO26" s="647">
        <f t="shared" si="9"/>
        <v>0</v>
      </c>
      <c r="AP26" s="647">
        <f t="shared" si="9"/>
        <v>0</v>
      </c>
      <c r="AQ26" s="647">
        <f t="shared" si="9"/>
        <v>0</v>
      </c>
      <c r="AR26" s="647">
        <f t="shared" si="9"/>
        <v>0</v>
      </c>
      <c r="AS26" s="647">
        <f t="shared" si="9"/>
        <v>0</v>
      </c>
      <c r="AT26" s="647">
        <f t="shared" si="10"/>
        <v>0</v>
      </c>
      <c r="AU26" s="647">
        <f t="shared" si="10"/>
        <v>0</v>
      </c>
      <c r="AV26" s="647">
        <f t="shared" si="10"/>
        <v>0</v>
      </c>
      <c r="AW26" s="647">
        <f t="shared" si="10"/>
        <v>0</v>
      </c>
      <c r="AX26" s="651">
        <f t="shared" si="10"/>
        <v>0</v>
      </c>
      <c r="AY26" s="652">
        <f t="shared" si="10"/>
        <v>0</v>
      </c>
      <c r="BA26" s="339">
        <f t="shared" si="4"/>
        <v>0</v>
      </c>
      <c r="BB26" s="340" t="str">
        <f t="shared" si="5"/>
        <v>-</v>
      </c>
    </row>
    <row r="27" spans="2:54" s="1" customFormat="1" ht="14.4" x14ac:dyDescent="0.3">
      <c r="B27" s="268" t="s">
        <v>125</v>
      </c>
      <c r="C27" s="454" t="s">
        <v>126</v>
      </c>
      <c r="D27" s="644">
        <f>SUM('Forma 9'!$W$22,'Forma 9'!$Z$22,'Forma 4'!$F$25,'Forma 4'!$G$25,'Forma 12'!$W$23,'Forma 12'!$Z$23)</f>
        <v>0</v>
      </c>
      <c r="E27" s="645"/>
      <c r="F27" s="645"/>
      <c r="G27" s="645"/>
      <c r="H27" s="646">
        <f t="shared" si="6"/>
        <v>0</v>
      </c>
      <c r="I27" s="545">
        <f t="shared" si="6"/>
        <v>0</v>
      </c>
      <c r="J27" s="545">
        <f t="shared" si="6"/>
        <v>0</v>
      </c>
      <c r="K27" s="545">
        <f t="shared" si="6"/>
        <v>0</v>
      </c>
      <c r="L27" s="647">
        <f t="shared" si="6"/>
        <v>0</v>
      </c>
      <c r="M27" s="647">
        <f t="shared" si="6"/>
        <v>0</v>
      </c>
      <c r="N27" s="647">
        <f t="shared" si="6"/>
        <v>0</v>
      </c>
      <c r="O27" s="647">
        <f t="shared" si="6"/>
        <v>0</v>
      </c>
      <c r="P27" s="647">
        <f t="shared" si="6"/>
        <v>0</v>
      </c>
      <c r="Q27" s="647">
        <f t="shared" si="6"/>
        <v>0</v>
      </c>
      <c r="R27" s="647">
        <f t="shared" si="7"/>
        <v>0</v>
      </c>
      <c r="S27" s="647">
        <f t="shared" si="7"/>
        <v>0</v>
      </c>
      <c r="T27" s="647">
        <f t="shared" si="7"/>
        <v>0</v>
      </c>
      <c r="U27" s="647">
        <f t="shared" si="7"/>
        <v>0</v>
      </c>
      <c r="V27" s="647">
        <f t="shared" si="7"/>
        <v>0</v>
      </c>
      <c r="W27" s="647">
        <f t="shared" si="7"/>
        <v>0</v>
      </c>
      <c r="X27" s="647">
        <f t="shared" si="7"/>
        <v>0</v>
      </c>
      <c r="Y27" s="647">
        <f t="shared" si="7"/>
        <v>0</v>
      </c>
      <c r="Z27" s="648">
        <f t="shared" si="8"/>
        <v>0</v>
      </c>
      <c r="AA27" s="648">
        <f t="shared" si="8"/>
        <v>0</v>
      </c>
      <c r="AB27" s="648">
        <f t="shared" si="8"/>
        <v>0</v>
      </c>
      <c r="AC27" s="649">
        <f t="shared" si="8"/>
        <v>0</v>
      </c>
      <c r="AD27" s="649">
        <f t="shared" si="8"/>
        <v>0</v>
      </c>
      <c r="AE27" s="650">
        <f t="shared" si="8"/>
        <v>0</v>
      </c>
      <c r="AF27" s="646">
        <f t="shared" si="8"/>
        <v>0</v>
      </c>
      <c r="AG27" s="545">
        <f t="shared" si="8"/>
        <v>0</v>
      </c>
      <c r="AH27" s="545">
        <f t="shared" si="8"/>
        <v>0</v>
      </c>
      <c r="AI27" s="545">
        <f t="shared" si="8"/>
        <v>0</v>
      </c>
      <c r="AJ27" s="647">
        <f t="shared" si="9"/>
        <v>0</v>
      </c>
      <c r="AK27" s="647">
        <f t="shared" si="9"/>
        <v>0</v>
      </c>
      <c r="AL27" s="647">
        <f t="shared" si="9"/>
        <v>0</v>
      </c>
      <c r="AM27" s="647">
        <f t="shared" si="9"/>
        <v>0</v>
      </c>
      <c r="AN27" s="647">
        <f t="shared" si="9"/>
        <v>0</v>
      </c>
      <c r="AO27" s="647">
        <f t="shared" si="9"/>
        <v>0</v>
      </c>
      <c r="AP27" s="647">
        <f t="shared" si="9"/>
        <v>0</v>
      </c>
      <c r="AQ27" s="647">
        <f t="shared" si="9"/>
        <v>0</v>
      </c>
      <c r="AR27" s="647">
        <f t="shared" si="9"/>
        <v>0</v>
      </c>
      <c r="AS27" s="647">
        <f t="shared" si="9"/>
        <v>0</v>
      </c>
      <c r="AT27" s="647">
        <f t="shared" si="10"/>
        <v>0</v>
      </c>
      <c r="AU27" s="647">
        <f t="shared" si="10"/>
        <v>0</v>
      </c>
      <c r="AV27" s="647">
        <f t="shared" si="10"/>
        <v>0</v>
      </c>
      <c r="AW27" s="647">
        <f t="shared" si="10"/>
        <v>0</v>
      </c>
      <c r="AX27" s="651">
        <f t="shared" si="10"/>
        <v>0</v>
      </c>
      <c r="AY27" s="652">
        <f t="shared" si="10"/>
        <v>0</v>
      </c>
      <c r="BA27" s="339">
        <f t="shared" si="4"/>
        <v>0</v>
      </c>
      <c r="BB27" s="340" t="str">
        <f t="shared" si="5"/>
        <v>-</v>
      </c>
    </row>
    <row r="28" spans="2:54" s="1" customFormat="1" ht="14.4" x14ac:dyDescent="0.3">
      <c r="B28" s="268" t="s">
        <v>127</v>
      </c>
      <c r="C28" s="454" t="s">
        <v>128</v>
      </c>
      <c r="D28" s="644">
        <f>SUM('Forma 9'!$W$23,'Forma 9'!$Z$23,'Forma 4'!$F$26,'Forma 4'!$G$26,'Forma 12'!$W$24,'Forma 12'!$Z$24)</f>
        <v>0</v>
      </c>
      <c r="E28" s="645"/>
      <c r="F28" s="645"/>
      <c r="G28" s="645"/>
      <c r="H28" s="646">
        <f t="shared" si="6"/>
        <v>0</v>
      </c>
      <c r="I28" s="545">
        <f t="shared" si="6"/>
        <v>0</v>
      </c>
      <c r="J28" s="545">
        <f t="shared" si="6"/>
        <v>0</v>
      </c>
      <c r="K28" s="545">
        <f t="shared" si="6"/>
        <v>0</v>
      </c>
      <c r="L28" s="647">
        <f t="shared" si="6"/>
        <v>0</v>
      </c>
      <c r="M28" s="647">
        <f t="shared" si="6"/>
        <v>0</v>
      </c>
      <c r="N28" s="647">
        <f t="shared" si="6"/>
        <v>0</v>
      </c>
      <c r="O28" s="647">
        <f t="shared" si="6"/>
        <v>0</v>
      </c>
      <c r="P28" s="647">
        <f t="shared" si="6"/>
        <v>0</v>
      </c>
      <c r="Q28" s="647">
        <f t="shared" si="6"/>
        <v>0</v>
      </c>
      <c r="R28" s="647">
        <f t="shared" si="7"/>
        <v>0</v>
      </c>
      <c r="S28" s="647">
        <f t="shared" si="7"/>
        <v>0</v>
      </c>
      <c r="T28" s="647">
        <f t="shared" si="7"/>
        <v>0</v>
      </c>
      <c r="U28" s="647">
        <f t="shared" si="7"/>
        <v>0</v>
      </c>
      <c r="V28" s="647">
        <f t="shared" si="7"/>
        <v>0</v>
      </c>
      <c r="W28" s="647">
        <f t="shared" si="7"/>
        <v>0</v>
      </c>
      <c r="X28" s="647">
        <f t="shared" si="7"/>
        <v>0</v>
      </c>
      <c r="Y28" s="647">
        <f t="shared" si="7"/>
        <v>0</v>
      </c>
      <c r="Z28" s="648">
        <f t="shared" si="8"/>
        <v>0</v>
      </c>
      <c r="AA28" s="648">
        <f t="shared" si="8"/>
        <v>0</v>
      </c>
      <c r="AB28" s="648">
        <f t="shared" si="8"/>
        <v>0</v>
      </c>
      <c r="AC28" s="649">
        <f t="shared" si="8"/>
        <v>0</v>
      </c>
      <c r="AD28" s="649">
        <f t="shared" si="8"/>
        <v>0</v>
      </c>
      <c r="AE28" s="650">
        <f t="shared" si="8"/>
        <v>0</v>
      </c>
      <c r="AF28" s="646">
        <f t="shared" si="8"/>
        <v>0</v>
      </c>
      <c r="AG28" s="545">
        <f t="shared" si="8"/>
        <v>0</v>
      </c>
      <c r="AH28" s="545">
        <f t="shared" si="8"/>
        <v>0</v>
      </c>
      <c r="AI28" s="545">
        <f t="shared" si="8"/>
        <v>0</v>
      </c>
      <c r="AJ28" s="647">
        <f t="shared" si="9"/>
        <v>0</v>
      </c>
      <c r="AK28" s="647">
        <f t="shared" si="9"/>
        <v>0</v>
      </c>
      <c r="AL28" s="647">
        <f t="shared" si="9"/>
        <v>0</v>
      </c>
      <c r="AM28" s="647">
        <f t="shared" si="9"/>
        <v>0</v>
      </c>
      <c r="AN28" s="647">
        <f t="shared" si="9"/>
        <v>0</v>
      </c>
      <c r="AO28" s="647">
        <f t="shared" si="9"/>
        <v>0</v>
      </c>
      <c r="AP28" s="647">
        <f t="shared" si="9"/>
        <v>0</v>
      </c>
      <c r="AQ28" s="647">
        <f t="shared" si="9"/>
        <v>0</v>
      </c>
      <c r="AR28" s="647">
        <f t="shared" si="9"/>
        <v>0</v>
      </c>
      <c r="AS28" s="647">
        <f t="shared" si="9"/>
        <v>0</v>
      </c>
      <c r="AT28" s="647">
        <f t="shared" si="10"/>
        <v>0</v>
      </c>
      <c r="AU28" s="647">
        <f t="shared" si="10"/>
        <v>0</v>
      </c>
      <c r="AV28" s="647">
        <f t="shared" si="10"/>
        <v>0</v>
      </c>
      <c r="AW28" s="647">
        <f t="shared" si="10"/>
        <v>0</v>
      </c>
      <c r="AX28" s="651">
        <f t="shared" si="10"/>
        <v>0</v>
      </c>
      <c r="AY28" s="652">
        <f t="shared" si="10"/>
        <v>0</v>
      </c>
      <c r="BA28" s="339">
        <f t="shared" si="4"/>
        <v>0</v>
      </c>
      <c r="BB28" s="340" t="str">
        <f t="shared" si="5"/>
        <v>-</v>
      </c>
    </row>
    <row r="29" spans="2:54" s="1" customFormat="1" ht="14.4" x14ac:dyDescent="0.3">
      <c r="B29" s="260" t="s">
        <v>129</v>
      </c>
      <c r="C29" s="347" t="str">
        <f>'Forma 2'!$C$19</f>
        <v>Kitos sąnaudos, susijusios su šilumos įsigijimu (nurodyti)</v>
      </c>
      <c r="D29" s="644">
        <f>SUM('Forma 9'!$W$24,'Forma 9'!$Z$24,'Forma 4'!$F$27,'Forma 4'!$G$27,'Forma 12'!$W$25,'Forma 12'!$Z$25,)</f>
        <v>0</v>
      </c>
      <c r="E29" s="645"/>
      <c r="F29" s="645"/>
      <c r="G29" s="645"/>
      <c r="H29" s="646">
        <f t="shared" si="6"/>
        <v>0</v>
      </c>
      <c r="I29" s="545">
        <f t="shared" si="6"/>
        <v>0</v>
      </c>
      <c r="J29" s="545">
        <f t="shared" si="6"/>
        <v>0</v>
      </c>
      <c r="K29" s="545">
        <f t="shared" si="6"/>
        <v>0</v>
      </c>
      <c r="L29" s="647">
        <f t="shared" si="6"/>
        <v>0</v>
      </c>
      <c r="M29" s="647">
        <f t="shared" si="6"/>
        <v>0</v>
      </c>
      <c r="N29" s="647">
        <f t="shared" si="6"/>
        <v>0</v>
      </c>
      <c r="O29" s="647">
        <f t="shared" si="6"/>
        <v>0</v>
      </c>
      <c r="P29" s="647">
        <f t="shared" si="6"/>
        <v>0</v>
      </c>
      <c r="Q29" s="647">
        <f t="shared" si="6"/>
        <v>0</v>
      </c>
      <c r="R29" s="647">
        <f t="shared" si="7"/>
        <v>0</v>
      </c>
      <c r="S29" s="647">
        <f t="shared" si="7"/>
        <v>0</v>
      </c>
      <c r="T29" s="647">
        <f t="shared" si="7"/>
        <v>0</v>
      </c>
      <c r="U29" s="647">
        <f t="shared" si="7"/>
        <v>0</v>
      </c>
      <c r="V29" s="647">
        <f t="shared" si="7"/>
        <v>0</v>
      </c>
      <c r="W29" s="647">
        <f t="shared" si="7"/>
        <v>0</v>
      </c>
      <c r="X29" s="647">
        <f t="shared" si="7"/>
        <v>0</v>
      </c>
      <c r="Y29" s="647">
        <f t="shared" si="7"/>
        <v>0</v>
      </c>
      <c r="Z29" s="648">
        <f t="shared" si="8"/>
        <v>0</v>
      </c>
      <c r="AA29" s="648">
        <f t="shared" si="8"/>
        <v>0</v>
      </c>
      <c r="AB29" s="648">
        <f t="shared" si="8"/>
        <v>0</v>
      </c>
      <c r="AC29" s="649">
        <f t="shared" si="8"/>
        <v>0</v>
      </c>
      <c r="AD29" s="649">
        <f t="shared" si="8"/>
        <v>0</v>
      </c>
      <c r="AE29" s="650">
        <f t="shared" si="8"/>
        <v>0</v>
      </c>
      <c r="AF29" s="646">
        <f t="shared" si="8"/>
        <v>0</v>
      </c>
      <c r="AG29" s="545">
        <f t="shared" si="8"/>
        <v>0</v>
      </c>
      <c r="AH29" s="545">
        <f t="shared" si="8"/>
        <v>0</v>
      </c>
      <c r="AI29" s="545">
        <f t="shared" si="8"/>
        <v>0</v>
      </c>
      <c r="AJ29" s="647">
        <f t="shared" si="9"/>
        <v>0</v>
      </c>
      <c r="AK29" s="647">
        <f t="shared" si="9"/>
        <v>0</v>
      </c>
      <c r="AL29" s="647">
        <f t="shared" si="9"/>
        <v>0</v>
      </c>
      <c r="AM29" s="647">
        <f t="shared" si="9"/>
        <v>0</v>
      </c>
      <c r="AN29" s="647">
        <f t="shared" si="9"/>
        <v>0</v>
      </c>
      <c r="AO29" s="647">
        <f t="shared" si="9"/>
        <v>0</v>
      </c>
      <c r="AP29" s="647">
        <f t="shared" si="9"/>
        <v>0</v>
      </c>
      <c r="AQ29" s="647">
        <f t="shared" si="9"/>
        <v>0</v>
      </c>
      <c r="AR29" s="647">
        <f t="shared" si="9"/>
        <v>0</v>
      </c>
      <c r="AS29" s="647">
        <f t="shared" si="9"/>
        <v>0</v>
      </c>
      <c r="AT29" s="647">
        <f t="shared" si="10"/>
        <v>0</v>
      </c>
      <c r="AU29" s="647">
        <f t="shared" si="10"/>
        <v>0</v>
      </c>
      <c r="AV29" s="647">
        <f t="shared" si="10"/>
        <v>0</v>
      </c>
      <c r="AW29" s="647">
        <f t="shared" si="10"/>
        <v>0</v>
      </c>
      <c r="AX29" s="651">
        <f t="shared" si="10"/>
        <v>0</v>
      </c>
      <c r="AY29" s="652">
        <f t="shared" si="10"/>
        <v>0</v>
      </c>
      <c r="BA29" s="339">
        <f t="shared" si="4"/>
        <v>0</v>
      </c>
      <c r="BB29" s="340" t="str">
        <f t="shared" si="5"/>
        <v>-</v>
      </c>
    </row>
    <row r="30" spans="2:54" s="1" customFormat="1" ht="14.4" x14ac:dyDescent="0.3">
      <c r="B30" s="271" t="s">
        <v>131</v>
      </c>
      <c r="C30" s="405" t="s">
        <v>132</v>
      </c>
      <c r="D30" s="644">
        <f>SUM('Forma 9'!$W$25,'Forma 9'!$Z$25,'Forma 4'!$F$28,'Forma 4'!$G$28,'Forma 12'!$W$26,'Forma 12'!$Z$26,)</f>
        <v>27669.759999999998</v>
      </c>
      <c r="E30" s="644">
        <f t="shared" ref="E30:AY30" si="11">SUM(E31:E49)</f>
        <v>0</v>
      </c>
      <c r="F30" s="644">
        <f t="shared" si="11"/>
        <v>0</v>
      </c>
      <c r="G30" s="644">
        <f t="shared" si="11"/>
        <v>0</v>
      </c>
      <c r="H30" s="653">
        <f t="shared" si="11"/>
        <v>0</v>
      </c>
      <c r="I30" s="654">
        <f t="shared" si="11"/>
        <v>0</v>
      </c>
      <c r="J30" s="654">
        <f t="shared" si="11"/>
        <v>0</v>
      </c>
      <c r="K30" s="654">
        <f t="shared" si="11"/>
        <v>0</v>
      </c>
      <c r="L30" s="655">
        <f t="shared" si="11"/>
        <v>0</v>
      </c>
      <c r="M30" s="655">
        <f t="shared" si="11"/>
        <v>0</v>
      </c>
      <c r="N30" s="655">
        <f t="shared" si="11"/>
        <v>0</v>
      </c>
      <c r="O30" s="655">
        <f t="shared" si="11"/>
        <v>0</v>
      </c>
      <c r="P30" s="655">
        <f t="shared" si="11"/>
        <v>0</v>
      </c>
      <c r="Q30" s="655">
        <f t="shared" si="11"/>
        <v>0</v>
      </c>
      <c r="R30" s="655">
        <f t="shared" si="11"/>
        <v>0</v>
      </c>
      <c r="S30" s="655">
        <f t="shared" si="11"/>
        <v>0</v>
      </c>
      <c r="T30" s="655">
        <f t="shared" si="11"/>
        <v>0</v>
      </c>
      <c r="U30" s="655">
        <f t="shared" si="11"/>
        <v>0</v>
      </c>
      <c r="V30" s="655">
        <f t="shared" si="11"/>
        <v>0</v>
      </c>
      <c r="W30" s="655">
        <f t="shared" si="11"/>
        <v>0</v>
      </c>
      <c r="X30" s="655">
        <f t="shared" si="11"/>
        <v>0</v>
      </c>
      <c r="Y30" s="655">
        <f t="shared" si="11"/>
        <v>0</v>
      </c>
      <c r="Z30" s="655">
        <f t="shared" si="11"/>
        <v>0</v>
      </c>
      <c r="AA30" s="655">
        <f t="shared" si="11"/>
        <v>0</v>
      </c>
      <c r="AB30" s="655">
        <f t="shared" si="11"/>
        <v>0</v>
      </c>
      <c r="AC30" s="656">
        <f t="shared" si="11"/>
        <v>0</v>
      </c>
      <c r="AD30" s="656">
        <f t="shared" si="11"/>
        <v>0</v>
      </c>
      <c r="AE30" s="657">
        <f t="shared" si="11"/>
        <v>0</v>
      </c>
      <c r="AF30" s="658">
        <f t="shared" si="11"/>
        <v>0</v>
      </c>
      <c r="AG30" s="562">
        <f t="shared" si="11"/>
        <v>0</v>
      </c>
      <c r="AH30" s="562">
        <f t="shared" si="11"/>
        <v>0</v>
      </c>
      <c r="AI30" s="562">
        <f t="shared" si="11"/>
        <v>0</v>
      </c>
      <c r="AJ30" s="410">
        <f t="shared" si="11"/>
        <v>0</v>
      </c>
      <c r="AK30" s="410">
        <f t="shared" si="11"/>
        <v>0</v>
      </c>
      <c r="AL30" s="410">
        <f t="shared" si="11"/>
        <v>0</v>
      </c>
      <c r="AM30" s="410">
        <f t="shared" si="11"/>
        <v>0</v>
      </c>
      <c r="AN30" s="410">
        <f t="shared" si="11"/>
        <v>0</v>
      </c>
      <c r="AO30" s="410">
        <f t="shared" si="11"/>
        <v>0</v>
      </c>
      <c r="AP30" s="410">
        <f t="shared" si="11"/>
        <v>0</v>
      </c>
      <c r="AQ30" s="410">
        <f t="shared" si="11"/>
        <v>0</v>
      </c>
      <c r="AR30" s="410">
        <f t="shared" si="11"/>
        <v>0</v>
      </c>
      <c r="AS30" s="410">
        <f t="shared" si="11"/>
        <v>0</v>
      </c>
      <c r="AT30" s="410">
        <f t="shared" si="11"/>
        <v>0</v>
      </c>
      <c r="AU30" s="410">
        <f t="shared" si="11"/>
        <v>0</v>
      </c>
      <c r="AV30" s="410">
        <f t="shared" si="11"/>
        <v>0</v>
      </c>
      <c r="AW30" s="410">
        <f t="shared" si="11"/>
        <v>0</v>
      </c>
      <c r="AX30" s="411">
        <f t="shared" si="11"/>
        <v>0</v>
      </c>
      <c r="AY30" s="659">
        <f t="shared" si="11"/>
        <v>0</v>
      </c>
      <c r="BA30" s="339">
        <f t="shared" si="4"/>
        <v>27669.759999999998</v>
      </c>
      <c r="BB30" s="340" t="str">
        <f t="shared" si="5"/>
        <v>Prašome paskirstyti likusias sąnaudas</v>
      </c>
    </row>
    <row r="31" spans="2:54" s="1" customFormat="1" ht="14.4" x14ac:dyDescent="0.3">
      <c r="B31" s="260" t="s">
        <v>133</v>
      </c>
      <c r="C31" s="660" t="s">
        <v>134</v>
      </c>
      <c r="D31" s="644">
        <f>SUM('Forma 9'!$W$26,'Forma 9'!$Z$26,'Forma 4'!$F$29,'Forma 4'!$G$29,'Forma 12'!$W$27,'Forma 12'!$Z$27,)</f>
        <v>0</v>
      </c>
      <c r="E31" s="645"/>
      <c r="F31" s="645"/>
      <c r="G31" s="645"/>
      <c r="H31" s="646">
        <f t="shared" ref="H31:H49" si="12">SUM(AF31)</f>
        <v>0</v>
      </c>
      <c r="I31" s="545">
        <f t="shared" ref="I31:I49" si="13">SUM(AG31)</f>
        <v>0</v>
      </c>
      <c r="J31" s="545">
        <f t="shared" ref="J31:J49" si="14">SUM(AH31)</f>
        <v>0</v>
      </c>
      <c r="K31" s="545">
        <f t="shared" ref="K31:K49" si="15">SUM(AI31)</f>
        <v>0</v>
      </c>
      <c r="L31" s="647">
        <f t="shared" ref="L31:L49" si="16">SUM(AJ31)</f>
        <v>0</v>
      </c>
      <c r="M31" s="647">
        <f t="shared" ref="M31:M49" si="17">SUM(AK31)</f>
        <v>0</v>
      </c>
      <c r="N31" s="647">
        <f t="shared" ref="N31:N49" si="18">SUM(AL31)</f>
        <v>0</v>
      </c>
      <c r="O31" s="647">
        <f t="shared" ref="O31:O49" si="19">SUM(AM31)</f>
        <v>0</v>
      </c>
      <c r="P31" s="647">
        <f t="shared" ref="P31:P49" si="20">SUM(AN31)</f>
        <v>0</v>
      </c>
      <c r="Q31" s="647">
        <f t="shared" ref="Q31:Q49" si="21">SUM(AO31)</f>
        <v>0</v>
      </c>
      <c r="R31" s="647">
        <f t="shared" ref="R31:R49" si="22">SUM(AP31)</f>
        <v>0</v>
      </c>
      <c r="S31" s="647">
        <f t="shared" ref="S31:S49" si="23">SUM(AQ31)</f>
        <v>0</v>
      </c>
      <c r="T31" s="647">
        <f t="shared" ref="T31:T49" si="24">SUM(AR31)</f>
        <v>0</v>
      </c>
      <c r="U31" s="647">
        <f t="shared" ref="U31:U49" si="25">SUM(AS31)</f>
        <v>0</v>
      </c>
      <c r="V31" s="647">
        <f t="shared" ref="V31:V49" si="26">SUM(AT31)</f>
        <v>0</v>
      </c>
      <c r="W31" s="647">
        <f t="shared" ref="W31:W49" si="27">SUM(AU31)</f>
        <v>0</v>
      </c>
      <c r="X31" s="647">
        <f t="shared" ref="X31:X49" si="28">SUM(AV31)</f>
        <v>0</v>
      </c>
      <c r="Y31" s="647">
        <f t="shared" ref="Y31:Y49" si="29">SUM(AW31)</f>
        <v>0</v>
      </c>
      <c r="Z31" s="648">
        <f t="shared" ref="Z31:AI40" si="30">IFERROR(($E31*(Z$20/$E$20)),"0")+IFERROR(($F31*(Z$21/$F$21)),"0")+IFERROR(($G31*(Z$22/$G$22)),"0")</f>
        <v>0</v>
      </c>
      <c r="AA31" s="648">
        <f t="shared" si="30"/>
        <v>0</v>
      </c>
      <c r="AB31" s="648">
        <f t="shared" si="30"/>
        <v>0</v>
      </c>
      <c r="AC31" s="649">
        <f t="shared" si="30"/>
        <v>0</v>
      </c>
      <c r="AD31" s="649">
        <f t="shared" si="30"/>
        <v>0</v>
      </c>
      <c r="AE31" s="650">
        <f t="shared" si="30"/>
        <v>0</v>
      </c>
      <c r="AF31" s="646">
        <f t="shared" si="30"/>
        <v>0</v>
      </c>
      <c r="AG31" s="545">
        <f t="shared" si="30"/>
        <v>0</v>
      </c>
      <c r="AH31" s="545">
        <f t="shared" si="30"/>
        <v>0</v>
      </c>
      <c r="AI31" s="545">
        <f t="shared" si="30"/>
        <v>0</v>
      </c>
      <c r="AJ31" s="647">
        <f t="shared" ref="AJ31:AS40" si="31">IFERROR(($E31*(AJ$20/$E$20)),"0")+IFERROR(($F31*(AJ$21/$F$21)),"0")+IFERROR(($G31*(AJ$22/$G$22)),"0")</f>
        <v>0</v>
      </c>
      <c r="AK31" s="647">
        <f t="shared" si="31"/>
        <v>0</v>
      </c>
      <c r="AL31" s="647">
        <f t="shared" si="31"/>
        <v>0</v>
      </c>
      <c r="AM31" s="647">
        <f t="shared" si="31"/>
        <v>0</v>
      </c>
      <c r="AN31" s="647">
        <f t="shared" si="31"/>
        <v>0</v>
      </c>
      <c r="AO31" s="647">
        <f t="shared" si="31"/>
        <v>0</v>
      </c>
      <c r="AP31" s="647">
        <f t="shared" si="31"/>
        <v>0</v>
      </c>
      <c r="AQ31" s="647">
        <f t="shared" si="31"/>
        <v>0</v>
      </c>
      <c r="AR31" s="647">
        <f t="shared" si="31"/>
        <v>0</v>
      </c>
      <c r="AS31" s="647">
        <f t="shared" si="31"/>
        <v>0</v>
      </c>
      <c r="AT31" s="647">
        <f t="shared" ref="AT31:AY40" si="32">IFERROR(($E31*(AT$20/$E$20)),"0")+IFERROR(($F31*(AT$21/$F$21)),"0")+IFERROR(($G31*(AT$22/$G$22)),"0")</f>
        <v>0</v>
      </c>
      <c r="AU31" s="647">
        <f t="shared" si="32"/>
        <v>0</v>
      </c>
      <c r="AV31" s="647">
        <f t="shared" si="32"/>
        <v>0</v>
      </c>
      <c r="AW31" s="647">
        <f t="shared" si="32"/>
        <v>0</v>
      </c>
      <c r="AX31" s="651">
        <f t="shared" si="32"/>
        <v>0</v>
      </c>
      <c r="AY31" s="652">
        <f t="shared" si="32"/>
        <v>0</v>
      </c>
      <c r="BA31" s="339">
        <f t="shared" si="4"/>
        <v>0</v>
      </c>
      <c r="BB31" s="340" t="str">
        <f t="shared" si="5"/>
        <v>-</v>
      </c>
    </row>
    <row r="32" spans="2:54" s="1" customFormat="1" ht="14.4" x14ac:dyDescent="0.3">
      <c r="B32" s="260" t="s">
        <v>135</v>
      </c>
      <c r="C32" s="660" t="s">
        <v>136</v>
      </c>
      <c r="D32" s="644">
        <f>SUM('Forma 9'!$W$27,'Forma 9'!$Z$27,'Forma 4'!$F$30,'Forma 4'!$G$30,'Forma 12'!$W$28,'Forma 12'!$Z$28,)</f>
        <v>0</v>
      </c>
      <c r="E32" s="645"/>
      <c r="F32" s="645"/>
      <c r="G32" s="645"/>
      <c r="H32" s="646">
        <f t="shared" si="12"/>
        <v>0</v>
      </c>
      <c r="I32" s="545">
        <f t="shared" si="13"/>
        <v>0</v>
      </c>
      <c r="J32" s="545">
        <f t="shared" si="14"/>
        <v>0</v>
      </c>
      <c r="K32" s="545">
        <f t="shared" si="15"/>
        <v>0</v>
      </c>
      <c r="L32" s="647">
        <f t="shared" si="16"/>
        <v>0</v>
      </c>
      <c r="M32" s="647">
        <f t="shared" si="17"/>
        <v>0</v>
      </c>
      <c r="N32" s="647">
        <f t="shared" si="18"/>
        <v>0</v>
      </c>
      <c r="O32" s="647">
        <f t="shared" si="19"/>
        <v>0</v>
      </c>
      <c r="P32" s="647">
        <f t="shared" si="20"/>
        <v>0</v>
      </c>
      <c r="Q32" s="647">
        <f t="shared" si="21"/>
        <v>0</v>
      </c>
      <c r="R32" s="647">
        <f t="shared" si="22"/>
        <v>0</v>
      </c>
      <c r="S32" s="647">
        <f t="shared" si="23"/>
        <v>0</v>
      </c>
      <c r="T32" s="647">
        <f t="shared" si="24"/>
        <v>0</v>
      </c>
      <c r="U32" s="647">
        <f t="shared" si="25"/>
        <v>0</v>
      </c>
      <c r="V32" s="647">
        <f t="shared" si="26"/>
        <v>0</v>
      </c>
      <c r="W32" s="647">
        <f t="shared" si="27"/>
        <v>0</v>
      </c>
      <c r="X32" s="647">
        <f t="shared" si="28"/>
        <v>0</v>
      </c>
      <c r="Y32" s="647">
        <f t="shared" si="29"/>
        <v>0</v>
      </c>
      <c r="Z32" s="648">
        <f t="shared" si="30"/>
        <v>0</v>
      </c>
      <c r="AA32" s="648">
        <f t="shared" si="30"/>
        <v>0</v>
      </c>
      <c r="AB32" s="648">
        <f t="shared" si="30"/>
        <v>0</v>
      </c>
      <c r="AC32" s="649">
        <f t="shared" si="30"/>
        <v>0</v>
      </c>
      <c r="AD32" s="649">
        <f t="shared" si="30"/>
        <v>0</v>
      </c>
      <c r="AE32" s="650">
        <f t="shared" si="30"/>
        <v>0</v>
      </c>
      <c r="AF32" s="646">
        <f t="shared" si="30"/>
        <v>0</v>
      </c>
      <c r="AG32" s="545">
        <f t="shared" si="30"/>
        <v>0</v>
      </c>
      <c r="AH32" s="545">
        <f t="shared" si="30"/>
        <v>0</v>
      </c>
      <c r="AI32" s="545">
        <f t="shared" si="30"/>
        <v>0</v>
      </c>
      <c r="AJ32" s="647">
        <f t="shared" si="31"/>
        <v>0</v>
      </c>
      <c r="AK32" s="647">
        <f t="shared" si="31"/>
        <v>0</v>
      </c>
      <c r="AL32" s="647">
        <f t="shared" si="31"/>
        <v>0</v>
      </c>
      <c r="AM32" s="647">
        <f t="shared" si="31"/>
        <v>0</v>
      </c>
      <c r="AN32" s="647">
        <f t="shared" si="31"/>
        <v>0</v>
      </c>
      <c r="AO32" s="647">
        <f t="shared" si="31"/>
        <v>0</v>
      </c>
      <c r="AP32" s="647">
        <f t="shared" si="31"/>
        <v>0</v>
      </c>
      <c r="AQ32" s="647">
        <f t="shared" si="31"/>
        <v>0</v>
      </c>
      <c r="AR32" s="647">
        <f t="shared" si="31"/>
        <v>0</v>
      </c>
      <c r="AS32" s="647">
        <f t="shared" si="31"/>
        <v>0</v>
      </c>
      <c r="AT32" s="647">
        <f t="shared" si="32"/>
        <v>0</v>
      </c>
      <c r="AU32" s="647">
        <f t="shared" si="32"/>
        <v>0</v>
      </c>
      <c r="AV32" s="647">
        <f t="shared" si="32"/>
        <v>0</v>
      </c>
      <c r="AW32" s="647">
        <f t="shared" si="32"/>
        <v>0</v>
      </c>
      <c r="AX32" s="651">
        <f t="shared" si="32"/>
        <v>0</v>
      </c>
      <c r="AY32" s="652">
        <f t="shared" si="32"/>
        <v>0</v>
      </c>
      <c r="BA32" s="339">
        <f t="shared" si="4"/>
        <v>0</v>
      </c>
      <c r="BB32" s="340" t="str">
        <f t="shared" si="5"/>
        <v>-</v>
      </c>
    </row>
    <row r="33" spans="2:54" s="1" customFormat="1" ht="26.4" x14ac:dyDescent="0.3">
      <c r="B33" s="260" t="s">
        <v>137</v>
      </c>
      <c r="C33" s="355" t="s">
        <v>138</v>
      </c>
      <c r="D33" s="644">
        <f>SUM('Forma 9'!$W$28,'Forma 9'!$Z$28,'Forma 4'!$F$31,'Forma 4'!$G$31,'Forma 12'!$W$29,'Forma 12'!$Z$29,)</f>
        <v>27669.759999999998</v>
      </c>
      <c r="E33" s="645"/>
      <c r="F33" s="645"/>
      <c r="G33" s="645"/>
      <c r="H33" s="646">
        <f t="shared" si="12"/>
        <v>0</v>
      </c>
      <c r="I33" s="545">
        <f t="shared" si="13"/>
        <v>0</v>
      </c>
      <c r="J33" s="545">
        <f t="shared" si="14"/>
        <v>0</v>
      </c>
      <c r="K33" s="545">
        <f t="shared" si="15"/>
        <v>0</v>
      </c>
      <c r="L33" s="647">
        <f t="shared" si="16"/>
        <v>0</v>
      </c>
      <c r="M33" s="647">
        <f t="shared" si="17"/>
        <v>0</v>
      </c>
      <c r="N33" s="647">
        <f t="shared" si="18"/>
        <v>0</v>
      </c>
      <c r="O33" s="647">
        <f t="shared" si="19"/>
        <v>0</v>
      </c>
      <c r="P33" s="647">
        <f t="shared" si="20"/>
        <v>0</v>
      </c>
      <c r="Q33" s="647">
        <f t="shared" si="21"/>
        <v>0</v>
      </c>
      <c r="R33" s="647">
        <f t="shared" si="22"/>
        <v>0</v>
      </c>
      <c r="S33" s="647">
        <f t="shared" si="23"/>
        <v>0</v>
      </c>
      <c r="T33" s="647">
        <f t="shared" si="24"/>
        <v>0</v>
      </c>
      <c r="U33" s="647">
        <f t="shared" si="25"/>
        <v>0</v>
      </c>
      <c r="V33" s="647">
        <f t="shared" si="26"/>
        <v>0</v>
      </c>
      <c r="W33" s="647">
        <f t="shared" si="27"/>
        <v>0</v>
      </c>
      <c r="X33" s="647">
        <f t="shared" si="28"/>
        <v>0</v>
      </c>
      <c r="Y33" s="647">
        <f t="shared" si="29"/>
        <v>0</v>
      </c>
      <c r="Z33" s="648">
        <f t="shared" si="30"/>
        <v>0</v>
      </c>
      <c r="AA33" s="648">
        <f t="shared" si="30"/>
        <v>0</v>
      </c>
      <c r="AB33" s="648">
        <f t="shared" si="30"/>
        <v>0</v>
      </c>
      <c r="AC33" s="649">
        <f t="shared" si="30"/>
        <v>0</v>
      </c>
      <c r="AD33" s="649">
        <f t="shared" si="30"/>
        <v>0</v>
      </c>
      <c r="AE33" s="650">
        <f t="shared" si="30"/>
        <v>0</v>
      </c>
      <c r="AF33" s="646">
        <f t="shared" si="30"/>
        <v>0</v>
      </c>
      <c r="AG33" s="545">
        <f t="shared" si="30"/>
        <v>0</v>
      </c>
      <c r="AH33" s="545">
        <f t="shared" si="30"/>
        <v>0</v>
      </c>
      <c r="AI33" s="545">
        <f t="shared" si="30"/>
        <v>0</v>
      </c>
      <c r="AJ33" s="647">
        <f t="shared" si="31"/>
        <v>0</v>
      </c>
      <c r="AK33" s="647">
        <f t="shared" si="31"/>
        <v>0</v>
      </c>
      <c r="AL33" s="647">
        <f t="shared" si="31"/>
        <v>0</v>
      </c>
      <c r="AM33" s="647">
        <f t="shared" si="31"/>
        <v>0</v>
      </c>
      <c r="AN33" s="647">
        <f t="shared" si="31"/>
        <v>0</v>
      </c>
      <c r="AO33" s="647">
        <f t="shared" si="31"/>
        <v>0</v>
      </c>
      <c r="AP33" s="647">
        <f t="shared" si="31"/>
        <v>0</v>
      </c>
      <c r="AQ33" s="647">
        <f t="shared" si="31"/>
        <v>0</v>
      </c>
      <c r="AR33" s="647">
        <f t="shared" si="31"/>
        <v>0</v>
      </c>
      <c r="AS33" s="647">
        <f t="shared" si="31"/>
        <v>0</v>
      </c>
      <c r="AT33" s="647">
        <f t="shared" si="32"/>
        <v>0</v>
      </c>
      <c r="AU33" s="647">
        <f t="shared" si="32"/>
        <v>0</v>
      </c>
      <c r="AV33" s="647">
        <f t="shared" si="32"/>
        <v>0</v>
      </c>
      <c r="AW33" s="647">
        <f t="shared" si="32"/>
        <v>0</v>
      </c>
      <c r="AX33" s="651">
        <f t="shared" si="32"/>
        <v>0</v>
      </c>
      <c r="AY33" s="652">
        <f t="shared" si="32"/>
        <v>0</v>
      </c>
      <c r="BA33" s="339">
        <f t="shared" si="4"/>
        <v>27669.759999999998</v>
      </c>
      <c r="BB33" s="340" t="str">
        <f t="shared" si="5"/>
        <v>Prašome paskirstyti likusias sąnaudas</v>
      </c>
    </row>
    <row r="34" spans="2:54" s="1" customFormat="1" ht="26.4" x14ac:dyDescent="0.3">
      <c r="B34" s="260" t="s">
        <v>139</v>
      </c>
      <c r="C34" s="355" t="s">
        <v>472</v>
      </c>
      <c r="D34" s="644">
        <f>SUM('Forma 9'!$W$29,'Forma 9'!$Z$29,'Forma 4'!$F$32,'Forma 4'!$G$32,'Forma 12'!$W$30,'Forma 12'!$Z$30)</f>
        <v>0</v>
      </c>
      <c r="E34" s="645"/>
      <c r="F34" s="645"/>
      <c r="G34" s="645"/>
      <c r="H34" s="646">
        <f t="shared" si="12"/>
        <v>0</v>
      </c>
      <c r="I34" s="545">
        <f t="shared" si="13"/>
        <v>0</v>
      </c>
      <c r="J34" s="545">
        <f t="shared" si="14"/>
        <v>0</v>
      </c>
      <c r="K34" s="545">
        <f t="shared" si="15"/>
        <v>0</v>
      </c>
      <c r="L34" s="647">
        <f t="shared" si="16"/>
        <v>0</v>
      </c>
      <c r="M34" s="647">
        <f t="shared" si="17"/>
        <v>0</v>
      </c>
      <c r="N34" s="647">
        <f t="shared" si="18"/>
        <v>0</v>
      </c>
      <c r="O34" s="647">
        <f t="shared" si="19"/>
        <v>0</v>
      </c>
      <c r="P34" s="647">
        <f t="shared" si="20"/>
        <v>0</v>
      </c>
      <c r="Q34" s="647">
        <f t="shared" si="21"/>
        <v>0</v>
      </c>
      <c r="R34" s="647">
        <f t="shared" si="22"/>
        <v>0</v>
      </c>
      <c r="S34" s="647">
        <f t="shared" si="23"/>
        <v>0</v>
      </c>
      <c r="T34" s="647">
        <f t="shared" si="24"/>
        <v>0</v>
      </c>
      <c r="U34" s="647">
        <f t="shared" si="25"/>
        <v>0</v>
      </c>
      <c r="V34" s="647">
        <f t="shared" si="26"/>
        <v>0</v>
      </c>
      <c r="W34" s="647">
        <f t="shared" si="27"/>
        <v>0</v>
      </c>
      <c r="X34" s="647">
        <f t="shared" si="28"/>
        <v>0</v>
      </c>
      <c r="Y34" s="647">
        <f t="shared" si="29"/>
        <v>0</v>
      </c>
      <c r="Z34" s="648">
        <f t="shared" si="30"/>
        <v>0</v>
      </c>
      <c r="AA34" s="648">
        <f t="shared" si="30"/>
        <v>0</v>
      </c>
      <c r="AB34" s="648">
        <f t="shared" si="30"/>
        <v>0</v>
      </c>
      <c r="AC34" s="649">
        <f t="shared" si="30"/>
        <v>0</v>
      </c>
      <c r="AD34" s="649">
        <f t="shared" si="30"/>
        <v>0</v>
      </c>
      <c r="AE34" s="650">
        <f t="shared" si="30"/>
        <v>0</v>
      </c>
      <c r="AF34" s="646">
        <f t="shared" si="30"/>
        <v>0</v>
      </c>
      <c r="AG34" s="545">
        <f t="shared" si="30"/>
        <v>0</v>
      </c>
      <c r="AH34" s="545">
        <f t="shared" si="30"/>
        <v>0</v>
      </c>
      <c r="AI34" s="545">
        <f t="shared" si="30"/>
        <v>0</v>
      </c>
      <c r="AJ34" s="647">
        <f t="shared" si="31"/>
        <v>0</v>
      </c>
      <c r="AK34" s="647">
        <f t="shared" si="31"/>
        <v>0</v>
      </c>
      <c r="AL34" s="647">
        <f t="shared" si="31"/>
        <v>0</v>
      </c>
      <c r="AM34" s="647">
        <f t="shared" si="31"/>
        <v>0</v>
      </c>
      <c r="AN34" s="647">
        <f t="shared" si="31"/>
        <v>0</v>
      </c>
      <c r="AO34" s="647">
        <f t="shared" si="31"/>
        <v>0</v>
      </c>
      <c r="AP34" s="647">
        <f t="shared" si="31"/>
        <v>0</v>
      </c>
      <c r="AQ34" s="647">
        <f t="shared" si="31"/>
        <v>0</v>
      </c>
      <c r="AR34" s="647">
        <f t="shared" si="31"/>
        <v>0</v>
      </c>
      <c r="AS34" s="647">
        <f t="shared" si="31"/>
        <v>0</v>
      </c>
      <c r="AT34" s="647">
        <f t="shared" si="32"/>
        <v>0</v>
      </c>
      <c r="AU34" s="647">
        <f t="shared" si="32"/>
        <v>0</v>
      </c>
      <c r="AV34" s="647">
        <f t="shared" si="32"/>
        <v>0</v>
      </c>
      <c r="AW34" s="647">
        <f t="shared" si="32"/>
        <v>0</v>
      </c>
      <c r="AX34" s="651">
        <f t="shared" si="32"/>
        <v>0</v>
      </c>
      <c r="AY34" s="652">
        <f t="shared" si="32"/>
        <v>0</v>
      </c>
      <c r="BA34" s="339">
        <f t="shared" si="4"/>
        <v>0</v>
      </c>
      <c r="BB34" s="340" t="str">
        <f t="shared" si="5"/>
        <v>-</v>
      </c>
    </row>
    <row r="35" spans="2:54" s="1" customFormat="1" ht="39.6" x14ac:dyDescent="0.3">
      <c r="B35" s="260" t="s">
        <v>141</v>
      </c>
      <c r="C35" s="355" t="s">
        <v>473</v>
      </c>
      <c r="D35" s="644">
        <f>SUM('Forma 9'!$W$30,'Forma 9'!$Z$30,'Forma 4'!$F$33,'Forma 4'!$G$33,'Forma 12'!$W$31,'Forma 12'!$Z$31,)</f>
        <v>0</v>
      </c>
      <c r="E35" s="645"/>
      <c r="F35" s="645"/>
      <c r="G35" s="645"/>
      <c r="H35" s="646">
        <f t="shared" si="12"/>
        <v>0</v>
      </c>
      <c r="I35" s="545">
        <f t="shared" si="13"/>
        <v>0</v>
      </c>
      <c r="J35" s="545">
        <f t="shared" si="14"/>
        <v>0</v>
      </c>
      <c r="K35" s="545">
        <f t="shared" si="15"/>
        <v>0</v>
      </c>
      <c r="L35" s="647">
        <f t="shared" si="16"/>
        <v>0</v>
      </c>
      <c r="M35" s="647">
        <f t="shared" si="17"/>
        <v>0</v>
      </c>
      <c r="N35" s="647">
        <f t="shared" si="18"/>
        <v>0</v>
      </c>
      <c r="O35" s="647">
        <f t="shared" si="19"/>
        <v>0</v>
      </c>
      <c r="P35" s="647">
        <f t="shared" si="20"/>
        <v>0</v>
      </c>
      <c r="Q35" s="647">
        <f t="shared" si="21"/>
        <v>0</v>
      </c>
      <c r="R35" s="647">
        <f t="shared" si="22"/>
        <v>0</v>
      </c>
      <c r="S35" s="647">
        <f t="shared" si="23"/>
        <v>0</v>
      </c>
      <c r="T35" s="647">
        <f t="shared" si="24"/>
        <v>0</v>
      </c>
      <c r="U35" s="647">
        <f t="shared" si="25"/>
        <v>0</v>
      </c>
      <c r="V35" s="647">
        <f t="shared" si="26"/>
        <v>0</v>
      </c>
      <c r="W35" s="647">
        <f t="shared" si="27"/>
        <v>0</v>
      </c>
      <c r="X35" s="647">
        <f t="shared" si="28"/>
        <v>0</v>
      </c>
      <c r="Y35" s="647">
        <f t="shared" si="29"/>
        <v>0</v>
      </c>
      <c r="Z35" s="648">
        <f t="shared" si="30"/>
        <v>0</v>
      </c>
      <c r="AA35" s="648">
        <f t="shared" si="30"/>
        <v>0</v>
      </c>
      <c r="AB35" s="648">
        <f t="shared" si="30"/>
        <v>0</v>
      </c>
      <c r="AC35" s="649">
        <f t="shared" si="30"/>
        <v>0</v>
      </c>
      <c r="AD35" s="649">
        <f t="shared" si="30"/>
        <v>0</v>
      </c>
      <c r="AE35" s="650">
        <f t="shared" si="30"/>
        <v>0</v>
      </c>
      <c r="AF35" s="646">
        <f t="shared" si="30"/>
        <v>0</v>
      </c>
      <c r="AG35" s="545">
        <f t="shared" si="30"/>
        <v>0</v>
      </c>
      <c r="AH35" s="545">
        <f t="shared" si="30"/>
        <v>0</v>
      </c>
      <c r="AI35" s="545">
        <f t="shared" si="30"/>
        <v>0</v>
      </c>
      <c r="AJ35" s="647">
        <f t="shared" si="31"/>
        <v>0</v>
      </c>
      <c r="AK35" s="647">
        <f t="shared" si="31"/>
        <v>0</v>
      </c>
      <c r="AL35" s="647">
        <f t="shared" si="31"/>
        <v>0</v>
      </c>
      <c r="AM35" s="647">
        <f t="shared" si="31"/>
        <v>0</v>
      </c>
      <c r="AN35" s="647">
        <f t="shared" si="31"/>
        <v>0</v>
      </c>
      <c r="AO35" s="647">
        <f t="shared" si="31"/>
        <v>0</v>
      </c>
      <c r="AP35" s="647">
        <f t="shared" si="31"/>
        <v>0</v>
      </c>
      <c r="AQ35" s="647">
        <f t="shared" si="31"/>
        <v>0</v>
      </c>
      <c r="AR35" s="647">
        <f t="shared" si="31"/>
        <v>0</v>
      </c>
      <c r="AS35" s="647">
        <f t="shared" si="31"/>
        <v>0</v>
      </c>
      <c r="AT35" s="647">
        <f t="shared" si="32"/>
        <v>0</v>
      </c>
      <c r="AU35" s="647">
        <f t="shared" si="32"/>
        <v>0</v>
      </c>
      <c r="AV35" s="647">
        <f t="shared" si="32"/>
        <v>0</v>
      </c>
      <c r="AW35" s="647">
        <f t="shared" si="32"/>
        <v>0</v>
      </c>
      <c r="AX35" s="651">
        <f t="shared" si="32"/>
        <v>0</v>
      </c>
      <c r="AY35" s="652">
        <f t="shared" si="32"/>
        <v>0</v>
      </c>
      <c r="BA35" s="339">
        <f t="shared" si="4"/>
        <v>0</v>
      </c>
      <c r="BB35" s="340" t="str">
        <f t="shared" si="5"/>
        <v>-</v>
      </c>
    </row>
    <row r="36" spans="2:54" s="1" customFormat="1" ht="14.4" x14ac:dyDescent="0.3">
      <c r="B36" s="260" t="s">
        <v>143</v>
      </c>
      <c r="C36" s="355" t="s">
        <v>474</v>
      </c>
      <c r="D36" s="644">
        <f>SUM('Forma 9'!$W$31,'Forma 9'!$Z$31,'Forma 4'!$F$34,'Forma 4'!$G$34,'Forma 12'!$W$32,'Forma 12'!$Z$32,)</f>
        <v>0</v>
      </c>
      <c r="E36" s="645"/>
      <c r="F36" s="645"/>
      <c r="G36" s="645"/>
      <c r="H36" s="646">
        <f t="shared" si="12"/>
        <v>0</v>
      </c>
      <c r="I36" s="545">
        <f t="shared" si="13"/>
        <v>0</v>
      </c>
      <c r="J36" s="545">
        <f t="shared" si="14"/>
        <v>0</v>
      </c>
      <c r="K36" s="545">
        <f t="shared" si="15"/>
        <v>0</v>
      </c>
      <c r="L36" s="647">
        <f t="shared" si="16"/>
        <v>0</v>
      </c>
      <c r="M36" s="647">
        <f t="shared" si="17"/>
        <v>0</v>
      </c>
      <c r="N36" s="647">
        <f t="shared" si="18"/>
        <v>0</v>
      </c>
      <c r="O36" s="647">
        <f t="shared" si="19"/>
        <v>0</v>
      </c>
      <c r="P36" s="647">
        <f t="shared" si="20"/>
        <v>0</v>
      </c>
      <c r="Q36" s="647">
        <f t="shared" si="21"/>
        <v>0</v>
      </c>
      <c r="R36" s="647">
        <f t="shared" si="22"/>
        <v>0</v>
      </c>
      <c r="S36" s="647">
        <f t="shared" si="23"/>
        <v>0</v>
      </c>
      <c r="T36" s="647">
        <f t="shared" si="24"/>
        <v>0</v>
      </c>
      <c r="U36" s="647">
        <f t="shared" si="25"/>
        <v>0</v>
      </c>
      <c r="V36" s="647">
        <f t="shared" si="26"/>
        <v>0</v>
      </c>
      <c r="W36" s="647">
        <f t="shared" si="27"/>
        <v>0</v>
      </c>
      <c r="X36" s="647">
        <f t="shared" si="28"/>
        <v>0</v>
      </c>
      <c r="Y36" s="647">
        <f t="shared" si="29"/>
        <v>0</v>
      </c>
      <c r="Z36" s="648">
        <f t="shared" si="30"/>
        <v>0</v>
      </c>
      <c r="AA36" s="648">
        <f t="shared" si="30"/>
        <v>0</v>
      </c>
      <c r="AB36" s="648">
        <f t="shared" si="30"/>
        <v>0</v>
      </c>
      <c r="AC36" s="649">
        <f t="shared" si="30"/>
        <v>0</v>
      </c>
      <c r="AD36" s="649">
        <f t="shared" si="30"/>
        <v>0</v>
      </c>
      <c r="AE36" s="650">
        <f t="shared" si="30"/>
        <v>0</v>
      </c>
      <c r="AF36" s="646">
        <f t="shared" si="30"/>
        <v>0</v>
      </c>
      <c r="AG36" s="545">
        <f t="shared" si="30"/>
        <v>0</v>
      </c>
      <c r="AH36" s="545">
        <f t="shared" si="30"/>
        <v>0</v>
      </c>
      <c r="AI36" s="545">
        <f t="shared" si="30"/>
        <v>0</v>
      </c>
      <c r="AJ36" s="647">
        <f t="shared" si="31"/>
        <v>0</v>
      </c>
      <c r="AK36" s="647">
        <f t="shared" si="31"/>
        <v>0</v>
      </c>
      <c r="AL36" s="647">
        <f t="shared" si="31"/>
        <v>0</v>
      </c>
      <c r="AM36" s="647">
        <f t="shared" si="31"/>
        <v>0</v>
      </c>
      <c r="AN36" s="647">
        <f t="shared" si="31"/>
        <v>0</v>
      </c>
      <c r="AO36" s="647">
        <f t="shared" si="31"/>
        <v>0</v>
      </c>
      <c r="AP36" s="647">
        <f t="shared" si="31"/>
        <v>0</v>
      </c>
      <c r="AQ36" s="647">
        <f t="shared" si="31"/>
        <v>0</v>
      </c>
      <c r="AR36" s="647">
        <f t="shared" si="31"/>
        <v>0</v>
      </c>
      <c r="AS36" s="647">
        <f t="shared" si="31"/>
        <v>0</v>
      </c>
      <c r="AT36" s="647">
        <f t="shared" si="32"/>
        <v>0</v>
      </c>
      <c r="AU36" s="647">
        <f t="shared" si="32"/>
        <v>0</v>
      </c>
      <c r="AV36" s="647">
        <f t="shared" si="32"/>
        <v>0</v>
      </c>
      <c r="AW36" s="647">
        <f t="shared" si="32"/>
        <v>0</v>
      </c>
      <c r="AX36" s="651">
        <f t="shared" si="32"/>
        <v>0</v>
      </c>
      <c r="AY36" s="652">
        <f t="shared" si="32"/>
        <v>0</v>
      </c>
      <c r="BA36" s="339">
        <f t="shared" si="4"/>
        <v>0</v>
      </c>
      <c r="BB36" s="340" t="str">
        <f t="shared" si="5"/>
        <v>-</v>
      </c>
    </row>
    <row r="37" spans="2:54" s="1" customFormat="1" ht="14.4" x14ac:dyDescent="0.3">
      <c r="B37" s="260" t="s">
        <v>144</v>
      </c>
      <c r="C37" s="355" t="s">
        <v>513</v>
      </c>
      <c r="D37" s="644">
        <f>SUM('Forma 9'!$W$32,'Forma 9'!$Z$32,'Forma 4'!$F$35,'Forma 4'!$G$35,'Forma 12'!$W$33,'Forma 12'!$Z$33,)</f>
        <v>0</v>
      </c>
      <c r="E37" s="645"/>
      <c r="F37" s="645"/>
      <c r="G37" s="645"/>
      <c r="H37" s="646">
        <f t="shared" si="12"/>
        <v>0</v>
      </c>
      <c r="I37" s="545">
        <f t="shared" si="13"/>
        <v>0</v>
      </c>
      <c r="J37" s="545">
        <f t="shared" si="14"/>
        <v>0</v>
      </c>
      <c r="K37" s="545">
        <f t="shared" si="15"/>
        <v>0</v>
      </c>
      <c r="L37" s="647">
        <f t="shared" si="16"/>
        <v>0</v>
      </c>
      <c r="M37" s="647">
        <f t="shared" si="17"/>
        <v>0</v>
      </c>
      <c r="N37" s="647">
        <f t="shared" si="18"/>
        <v>0</v>
      </c>
      <c r="O37" s="647">
        <f t="shared" si="19"/>
        <v>0</v>
      </c>
      <c r="P37" s="647">
        <f t="shared" si="20"/>
        <v>0</v>
      </c>
      <c r="Q37" s="647">
        <f t="shared" si="21"/>
        <v>0</v>
      </c>
      <c r="R37" s="647">
        <f t="shared" si="22"/>
        <v>0</v>
      </c>
      <c r="S37" s="647">
        <f t="shared" si="23"/>
        <v>0</v>
      </c>
      <c r="T37" s="647">
        <f t="shared" si="24"/>
        <v>0</v>
      </c>
      <c r="U37" s="647">
        <f t="shared" si="25"/>
        <v>0</v>
      </c>
      <c r="V37" s="647">
        <f t="shared" si="26"/>
        <v>0</v>
      </c>
      <c r="W37" s="647">
        <f t="shared" si="27"/>
        <v>0</v>
      </c>
      <c r="X37" s="647">
        <f t="shared" si="28"/>
        <v>0</v>
      </c>
      <c r="Y37" s="647">
        <f t="shared" si="29"/>
        <v>0</v>
      </c>
      <c r="Z37" s="648">
        <f t="shared" si="30"/>
        <v>0</v>
      </c>
      <c r="AA37" s="648">
        <f t="shared" si="30"/>
        <v>0</v>
      </c>
      <c r="AB37" s="648">
        <f t="shared" si="30"/>
        <v>0</v>
      </c>
      <c r="AC37" s="649">
        <f t="shared" si="30"/>
        <v>0</v>
      </c>
      <c r="AD37" s="649">
        <f t="shared" si="30"/>
        <v>0</v>
      </c>
      <c r="AE37" s="650">
        <f t="shared" si="30"/>
        <v>0</v>
      </c>
      <c r="AF37" s="646">
        <f t="shared" si="30"/>
        <v>0</v>
      </c>
      <c r="AG37" s="545">
        <f t="shared" si="30"/>
        <v>0</v>
      </c>
      <c r="AH37" s="545">
        <f t="shared" si="30"/>
        <v>0</v>
      </c>
      <c r="AI37" s="545">
        <f t="shared" si="30"/>
        <v>0</v>
      </c>
      <c r="AJ37" s="647">
        <f t="shared" si="31"/>
        <v>0</v>
      </c>
      <c r="AK37" s="647">
        <f t="shared" si="31"/>
        <v>0</v>
      </c>
      <c r="AL37" s="647">
        <f t="shared" si="31"/>
        <v>0</v>
      </c>
      <c r="AM37" s="647">
        <f t="shared" si="31"/>
        <v>0</v>
      </c>
      <c r="AN37" s="647">
        <f t="shared" si="31"/>
        <v>0</v>
      </c>
      <c r="AO37" s="647">
        <f t="shared" si="31"/>
        <v>0</v>
      </c>
      <c r="AP37" s="647">
        <f t="shared" si="31"/>
        <v>0</v>
      </c>
      <c r="AQ37" s="647">
        <f t="shared" si="31"/>
        <v>0</v>
      </c>
      <c r="AR37" s="647">
        <f t="shared" si="31"/>
        <v>0</v>
      </c>
      <c r="AS37" s="647">
        <f t="shared" si="31"/>
        <v>0</v>
      </c>
      <c r="AT37" s="647">
        <f t="shared" si="32"/>
        <v>0</v>
      </c>
      <c r="AU37" s="647">
        <f t="shared" si="32"/>
        <v>0</v>
      </c>
      <c r="AV37" s="647">
        <f t="shared" si="32"/>
        <v>0</v>
      </c>
      <c r="AW37" s="647">
        <f t="shared" si="32"/>
        <v>0</v>
      </c>
      <c r="AX37" s="651">
        <f t="shared" si="32"/>
        <v>0</v>
      </c>
      <c r="AY37" s="652">
        <f t="shared" si="32"/>
        <v>0</v>
      </c>
      <c r="BA37" s="339">
        <f t="shared" si="4"/>
        <v>0</v>
      </c>
      <c r="BB37" s="340" t="str">
        <f t="shared" si="5"/>
        <v>-</v>
      </c>
    </row>
    <row r="38" spans="2:54" s="1" customFormat="1" ht="14.4" x14ac:dyDescent="0.3">
      <c r="B38" s="260" t="s">
        <v>145</v>
      </c>
      <c r="C38" s="355" t="s">
        <v>514</v>
      </c>
      <c r="D38" s="644">
        <f>SUM('Forma 9'!$W$33,'Forma 9'!$Z$33,'Forma 4'!$F$36,'Forma 4'!$G$36,'Forma 12'!$W$34,'Forma 12'!$Z$34,)</f>
        <v>0</v>
      </c>
      <c r="E38" s="645"/>
      <c r="F38" s="645"/>
      <c r="G38" s="645"/>
      <c r="H38" s="646">
        <f t="shared" si="12"/>
        <v>0</v>
      </c>
      <c r="I38" s="545">
        <f t="shared" si="13"/>
        <v>0</v>
      </c>
      <c r="J38" s="545">
        <f t="shared" si="14"/>
        <v>0</v>
      </c>
      <c r="K38" s="545">
        <f t="shared" si="15"/>
        <v>0</v>
      </c>
      <c r="L38" s="647">
        <f t="shared" si="16"/>
        <v>0</v>
      </c>
      <c r="M38" s="647">
        <f t="shared" si="17"/>
        <v>0</v>
      </c>
      <c r="N38" s="647">
        <f t="shared" si="18"/>
        <v>0</v>
      </c>
      <c r="O38" s="647">
        <f t="shared" si="19"/>
        <v>0</v>
      </c>
      <c r="P38" s="647">
        <f t="shared" si="20"/>
        <v>0</v>
      </c>
      <c r="Q38" s="647">
        <f t="shared" si="21"/>
        <v>0</v>
      </c>
      <c r="R38" s="647">
        <f t="shared" si="22"/>
        <v>0</v>
      </c>
      <c r="S38" s="647">
        <f t="shared" si="23"/>
        <v>0</v>
      </c>
      <c r="T38" s="647">
        <f t="shared" si="24"/>
        <v>0</v>
      </c>
      <c r="U38" s="647">
        <f t="shared" si="25"/>
        <v>0</v>
      </c>
      <c r="V38" s="647">
        <f t="shared" si="26"/>
        <v>0</v>
      </c>
      <c r="W38" s="647">
        <f t="shared" si="27"/>
        <v>0</v>
      </c>
      <c r="X38" s="647">
        <f t="shared" si="28"/>
        <v>0</v>
      </c>
      <c r="Y38" s="647">
        <f t="shared" si="29"/>
        <v>0</v>
      </c>
      <c r="Z38" s="648">
        <f t="shared" si="30"/>
        <v>0</v>
      </c>
      <c r="AA38" s="648">
        <f t="shared" si="30"/>
        <v>0</v>
      </c>
      <c r="AB38" s="648">
        <f t="shared" si="30"/>
        <v>0</v>
      </c>
      <c r="AC38" s="649">
        <f t="shared" si="30"/>
        <v>0</v>
      </c>
      <c r="AD38" s="649">
        <f t="shared" si="30"/>
        <v>0</v>
      </c>
      <c r="AE38" s="650">
        <f t="shared" si="30"/>
        <v>0</v>
      </c>
      <c r="AF38" s="646">
        <f t="shared" si="30"/>
        <v>0</v>
      </c>
      <c r="AG38" s="545">
        <f t="shared" si="30"/>
        <v>0</v>
      </c>
      <c r="AH38" s="545">
        <f t="shared" si="30"/>
        <v>0</v>
      </c>
      <c r="AI38" s="545">
        <f t="shared" si="30"/>
        <v>0</v>
      </c>
      <c r="AJ38" s="647">
        <f t="shared" si="31"/>
        <v>0</v>
      </c>
      <c r="AK38" s="647">
        <f t="shared" si="31"/>
        <v>0</v>
      </c>
      <c r="AL38" s="647">
        <f t="shared" si="31"/>
        <v>0</v>
      </c>
      <c r="AM38" s="647">
        <f t="shared" si="31"/>
        <v>0</v>
      </c>
      <c r="AN38" s="647">
        <f t="shared" si="31"/>
        <v>0</v>
      </c>
      <c r="AO38" s="647">
        <f t="shared" si="31"/>
        <v>0</v>
      </c>
      <c r="AP38" s="647">
        <f t="shared" si="31"/>
        <v>0</v>
      </c>
      <c r="AQ38" s="647">
        <f t="shared" si="31"/>
        <v>0</v>
      </c>
      <c r="AR38" s="647">
        <f t="shared" si="31"/>
        <v>0</v>
      </c>
      <c r="AS38" s="647">
        <f t="shared" si="31"/>
        <v>0</v>
      </c>
      <c r="AT38" s="647">
        <f t="shared" si="32"/>
        <v>0</v>
      </c>
      <c r="AU38" s="647">
        <f t="shared" si="32"/>
        <v>0</v>
      </c>
      <c r="AV38" s="647">
        <f t="shared" si="32"/>
        <v>0</v>
      </c>
      <c r="AW38" s="647">
        <f t="shared" si="32"/>
        <v>0</v>
      </c>
      <c r="AX38" s="651">
        <f t="shared" si="32"/>
        <v>0</v>
      </c>
      <c r="AY38" s="652">
        <f t="shared" si="32"/>
        <v>0</v>
      </c>
      <c r="BA38" s="339">
        <f t="shared" si="4"/>
        <v>0</v>
      </c>
      <c r="BB38" s="340" t="str">
        <f t="shared" si="5"/>
        <v>-</v>
      </c>
    </row>
    <row r="39" spans="2:54" s="1" customFormat="1" ht="14.4" x14ac:dyDescent="0.3">
      <c r="B39" s="260" t="s">
        <v>146</v>
      </c>
      <c r="C39" s="355" t="s">
        <v>477</v>
      </c>
      <c r="D39" s="644">
        <f>SUM('Forma 9'!$W$34,'Forma 9'!$Z$34,'Forma 4'!$F$37,'Forma 4'!$G$37,'Forma 12'!$W$35,'Forma 12'!$Z$35,)</f>
        <v>0</v>
      </c>
      <c r="E39" s="645"/>
      <c r="F39" s="645"/>
      <c r="G39" s="645"/>
      <c r="H39" s="646">
        <f t="shared" si="12"/>
        <v>0</v>
      </c>
      <c r="I39" s="545">
        <f t="shared" si="13"/>
        <v>0</v>
      </c>
      <c r="J39" s="545">
        <f t="shared" si="14"/>
        <v>0</v>
      </c>
      <c r="K39" s="545">
        <f t="shared" si="15"/>
        <v>0</v>
      </c>
      <c r="L39" s="647">
        <f t="shared" si="16"/>
        <v>0</v>
      </c>
      <c r="M39" s="647">
        <f t="shared" si="17"/>
        <v>0</v>
      </c>
      <c r="N39" s="647">
        <f t="shared" si="18"/>
        <v>0</v>
      </c>
      <c r="O39" s="647">
        <f t="shared" si="19"/>
        <v>0</v>
      </c>
      <c r="P39" s="647">
        <f t="shared" si="20"/>
        <v>0</v>
      </c>
      <c r="Q39" s="647">
        <f t="shared" si="21"/>
        <v>0</v>
      </c>
      <c r="R39" s="647">
        <f t="shared" si="22"/>
        <v>0</v>
      </c>
      <c r="S39" s="647">
        <f t="shared" si="23"/>
        <v>0</v>
      </c>
      <c r="T39" s="647">
        <f t="shared" si="24"/>
        <v>0</v>
      </c>
      <c r="U39" s="647">
        <f t="shared" si="25"/>
        <v>0</v>
      </c>
      <c r="V39" s="647">
        <f t="shared" si="26"/>
        <v>0</v>
      </c>
      <c r="W39" s="647">
        <f t="shared" si="27"/>
        <v>0</v>
      </c>
      <c r="X39" s="647">
        <f t="shared" si="28"/>
        <v>0</v>
      </c>
      <c r="Y39" s="647">
        <f t="shared" si="29"/>
        <v>0</v>
      </c>
      <c r="Z39" s="648">
        <f t="shared" si="30"/>
        <v>0</v>
      </c>
      <c r="AA39" s="648">
        <f t="shared" si="30"/>
        <v>0</v>
      </c>
      <c r="AB39" s="648">
        <f t="shared" si="30"/>
        <v>0</v>
      </c>
      <c r="AC39" s="649">
        <f t="shared" si="30"/>
        <v>0</v>
      </c>
      <c r="AD39" s="649">
        <f t="shared" si="30"/>
        <v>0</v>
      </c>
      <c r="AE39" s="650">
        <f t="shared" si="30"/>
        <v>0</v>
      </c>
      <c r="AF39" s="646">
        <f t="shared" si="30"/>
        <v>0</v>
      </c>
      <c r="AG39" s="545">
        <f t="shared" si="30"/>
        <v>0</v>
      </c>
      <c r="AH39" s="545">
        <f t="shared" si="30"/>
        <v>0</v>
      </c>
      <c r="AI39" s="545">
        <f t="shared" si="30"/>
        <v>0</v>
      </c>
      <c r="AJ39" s="647">
        <f t="shared" si="31"/>
        <v>0</v>
      </c>
      <c r="AK39" s="647">
        <f t="shared" si="31"/>
        <v>0</v>
      </c>
      <c r="AL39" s="647">
        <f t="shared" si="31"/>
        <v>0</v>
      </c>
      <c r="AM39" s="647">
        <f t="shared" si="31"/>
        <v>0</v>
      </c>
      <c r="AN39" s="647">
        <f t="shared" si="31"/>
        <v>0</v>
      </c>
      <c r="AO39" s="647">
        <f t="shared" si="31"/>
        <v>0</v>
      </c>
      <c r="AP39" s="647">
        <f t="shared" si="31"/>
        <v>0</v>
      </c>
      <c r="AQ39" s="647">
        <f t="shared" si="31"/>
        <v>0</v>
      </c>
      <c r="AR39" s="647">
        <f t="shared" si="31"/>
        <v>0</v>
      </c>
      <c r="AS39" s="647">
        <f t="shared" si="31"/>
        <v>0</v>
      </c>
      <c r="AT39" s="647">
        <f t="shared" si="32"/>
        <v>0</v>
      </c>
      <c r="AU39" s="647">
        <f t="shared" si="32"/>
        <v>0</v>
      </c>
      <c r="AV39" s="647">
        <f t="shared" si="32"/>
        <v>0</v>
      </c>
      <c r="AW39" s="647">
        <f t="shared" si="32"/>
        <v>0</v>
      </c>
      <c r="AX39" s="651">
        <f t="shared" si="32"/>
        <v>0</v>
      </c>
      <c r="AY39" s="652">
        <f t="shared" si="32"/>
        <v>0</v>
      </c>
      <c r="BA39" s="339">
        <f t="shared" si="4"/>
        <v>0</v>
      </c>
      <c r="BB39" s="340" t="str">
        <f t="shared" si="5"/>
        <v>-</v>
      </c>
    </row>
    <row r="40" spans="2:54" s="1" customFormat="1" ht="14.4" x14ac:dyDescent="0.3">
      <c r="B40" s="260" t="s">
        <v>147</v>
      </c>
      <c r="C40" s="355" t="s">
        <v>478</v>
      </c>
      <c r="D40" s="644">
        <f>SUM('Forma 9'!$W$35,'Forma 9'!$Z$35,'Forma 4'!$F$38,'Forma 4'!$G$38,'Forma 12'!$W$36,'Forma 12'!$Z$36,)</f>
        <v>0</v>
      </c>
      <c r="E40" s="645"/>
      <c r="F40" s="645"/>
      <c r="G40" s="645"/>
      <c r="H40" s="646">
        <f t="shared" si="12"/>
        <v>0</v>
      </c>
      <c r="I40" s="545">
        <f t="shared" si="13"/>
        <v>0</v>
      </c>
      <c r="J40" s="545">
        <f t="shared" si="14"/>
        <v>0</v>
      </c>
      <c r="K40" s="545">
        <f t="shared" si="15"/>
        <v>0</v>
      </c>
      <c r="L40" s="647">
        <f t="shared" si="16"/>
        <v>0</v>
      </c>
      <c r="M40" s="647">
        <f t="shared" si="17"/>
        <v>0</v>
      </c>
      <c r="N40" s="647">
        <f t="shared" si="18"/>
        <v>0</v>
      </c>
      <c r="O40" s="647">
        <f t="shared" si="19"/>
        <v>0</v>
      </c>
      <c r="P40" s="647">
        <f t="shared" si="20"/>
        <v>0</v>
      </c>
      <c r="Q40" s="647">
        <f t="shared" si="21"/>
        <v>0</v>
      </c>
      <c r="R40" s="647">
        <f t="shared" si="22"/>
        <v>0</v>
      </c>
      <c r="S40" s="647">
        <f t="shared" si="23"/>
        <v>0</v>
      </c>
      <c r="T40" s="647">
        <f t="shared" si="24"/>
        <v>0</v>
      </c>
      <c r="U40" s="647">
        <f t="shared" si="25"/>
        <v>0</v>
      </c>
      <c r="V40" s="647">
        <f t="shared" si="26"/>
        <v>0</v>
      </c>
      <c r="W40" s="647">
        <f t="shared" si="27"/>
        <v>0</v>
      </c>
      <c r="X40" s="647">
        <f t="shared" si="28"/>
        <v>0</v>
      </c>
      <c r="Y40" s="647">
        <f t="shared" si="29"/>
        <v>0</v>
      </c>
      <c r="Z40" s="648">
        <f t="shared" si="30"/>
        <v>0</v>
      </c>
      <c r="AA40" s="648">
        <f t="shared" si="30"/>
        <v>0</v>
      </c>
      <c r="AB40" s="648">
        <f t="shared" si="30"/>
        <v>0</v>
      </c>
      <c r="AC40" s="649">
        <f t="shared" si="30"/>
        <v>0</v>
      </c>
      <c r="AD40" s="649">
        <f t="shared" si="30"/>
        <v>0</v>
      </c>
      <c r="AE40" s="650">
        <f t="shared" si="30"/>
        <v>0</v>
      </c>
      <c r="AF40" s="646">
        <f t="shared" si="30"/>
        <v>0</v>
      </c>
      <c r="AG40" s="545">
        <f t="shared" si="30"/>
        <v>0</v>
      </c>
      <c r="AH40" s="545">
        <f t="shared" si="30"/>
        <v>0</v>
      </c>
      <c r="AI40" s="545">
        <f t="shared" si="30"/>
        <v>0</v>
      </c>
      <c r="AJ40" s="647">
        <f t="shared" si="31"/>
        <v>0</v>
      </c>
      <c r="AK40" s="647">
        <f t="shared" si="31"/>
        <v>0</v>
      </c>
      <c r="AL40" s="647">
        <f t="shared" si="31"/>
        <v>0</v>
      </c>
      <c r="AM40" s="647">
        <f t="shared" si="31"/>
        <v>0</v>
      </c>
      <c r="AN40" s="647">
        <f t="shared" si="31"/>
        <v>0</v>
      </c>
      <c r="AO40" s="647">
        <f t="shared" si="31"/>
        <v>0</v>
      </c>
      <c r="AP40" s="647">
        <f t="shared" si="31"/>
        <v>0</v>
      </c>
      <c r="AQ40" s="647">
        <f t="shared" si="31"/>
        <v>0</v>
      </c>
      <c r="AR40" s="647">
        <f t="shared" si="31"/>
        <v>0</v>
      </c>
      <c r="AS40" s="647">
        <f t="shared" si="31"/>
        <v>0</v>
      </c>
      <c r="AT40" s="647">
        <f t="shared" si="32"/>
        <v>0</v>
      </c>
      <c r="AU40" s="647">
        <f t="shared" si="32"/>
        <v>0</v>
      </c>
      <c r="AV40" s="647">
        <f t="shared" si="32"/>
        <v>0</v>
      </c>
      <c r="AW40" s="647">
        <f t="shared" si="32"/>
        <v>0</v>
      </c>
      <c r="AX40" s="651">
        <f t="shared" si="32"/>
        <v>0</v>
      </c>
      <c r="AY40" s="652">
        <f t="shared" si="32"/>
        <v>0</v>
      </c>
      <c r="BA40" s="339">
        <f t="shared" si="4"/>
        <v>0</v>
      </c>
      <c r="BB40" s="340" t="str">
        <f t="shared" si="5"/>
        <v>-</v>
      </c>
    </row>
    <row r="41" spans="2:54" s="1" customFormat="1" ht="14.4" x14ac:dyDescent="0.3">
      <c r="B41" s="260" t="s">
        <v>148</v>
      </c>
      <c r="C41" s="355" t="s">
        <v>479</v>
      </c>
      <c r="D41" s="644">
        <f>SUM('Forma 9'!$W$36,'Forma 9'!$Z$36,'Forma 4'!$F$39,'Forma 4'!$G$39,'Forma 12'!$W$37,'Forma 12'!$Z$37,)</f>
        <v>0</v>
      </c>
      <c r="E41" s="645"/>
      <c r="F41" s="645"/>
      <c r="G41" s="645"/>
      <c r="H41" s="646">
        <f t="shared" si="12"/>
        <v>0</v>
      </c>
      <c r="I41" s="545">
        <f t="shared" si="13"/>
        <v>0</v>
      </c>
      <c r="J41" s="545">
        <f t="shared" si="14"/>
        <v>0</v>
      </c>
      <c r="K41" s="545">
        <f t="shared" si="15"/>
        <v>0</v>
      </c>
      <c r="L41" s="647">
        <f t="shared" si="16"/>
        <v>0</v>
      </c>
      <c r="M41" s="647">
        <f t="shared" si="17"/>
        <v>0</v>
      </c>
      <c r="N41" s="647">
        <f t="shared" si="18"/>
        <v>0</v>
      </c>
      <c r="O41" s="647">
        <f t="shared" si="19"/>
        <v>0</v>
      </c>
      <c r="P41" s="647">
        <f t="shared" si="20"/>
        <v>0</v>
      </c>
      <c r="Q41" s="647">
        <f t="shared" si="21"/>
        <v>0</v>
      </c>
      <c r="R41" s="647">
        <f t="shared" si="22"/>
        <v>0</v>
      </c>
      <c r="S41" s="647">
        <f t="shared" si="23"/>
        <v>0</v>
      </c>
      <c r="T41" s="647">
        <f t="shared" si="24"/>
        <v>0</v>
      </c>
      <c r="U41" s="647">
        <f t="shared" si="25"/>
        <v>0</v>
      </c>
      <c r="V41" s="647">
        <f t="shared" si="26"/>
        <v>0</v>
      </c>
      <c r="W41" s="647">
        <f t="shared" si="27"/>
        <v>0</v>
      </c>
      <c r="X41" s="647">
        <f t="shared" si="28"/>
        <v>0</v>
      </c>
      <c r="Y41" s="647">
        <f t="shared" si="29"/>
        <v>0</v>
      </c>
      <c r="Z41" s="648">
        <f t="shared" ref="Z41:AI49" si="33">IFERROR(($E41*(Z$20/$E$20)),"0")+IFERROR(($F41*(Z$21/$F$21)),"0")+IFERROR(($G41*(Z$22/$G$22)),"0")</f>
        <v>0</v>
      </c>
      <c r="AA41" s="648">
        <f t="shared" si="33"/>
        <v>0</v>
      </c>
      <c r="AB41" s="648">
        <f t="shared" si="33"/>
        <v>0</v>
      </c>
      <c r="AC41" s="649">
        <f t="shared" si="33"/>
        <v>0</v>
      </c>
      <c r="AD41" s="649">
        <f t="shared" si="33"/>
        <v>0</v>
      </c>
      <c r="AE41" s="650">
        <f t="shared" si="33"/>
        <v>0</v>
      </c>
      <c r="AF41" s="646">
        <f t="shared" si="33"/>
        <v>0</v>
      </c>
      <c r="AG41" s="545">
        <f t="shared" si="33"/>
        <v>0</v>
      </c>
      <c r="AH41" s="545">
        <f t="shared" si="33"/>
        <v>0</v>
      </c>
      <c r="AI41" s="545">
        <f t="shared" si="33"/>
        <v>0</v>
      </c>
      <c r="AJ41" s="647">
        <f t="shared" ref="AJ41:AS49" si="34">IFERROR(($E41*(AJ$20/$E$20)),"0")+IFERROR(($F41*(AJ$21/$F$21)),"0")+IFERROR(($G41*(AJ$22/$G$22)),"0")</f>
        <v>0</v>
      </c>
      <c r="AK41" s="647">
        <f t="shared" si="34"/>
        <v>0</v>
      </c>
      <c r="AL41" s="647">
        <f t="shared" si="34"/>
        <v>0</v>
      </c>
      <c r="AM41" s="647">
        <f t="shared" si="34"/>
        <v>0</v>
      </c>
      <c r="AN41" s="647">
        <f t="shared" si="34"/>
        <v>0</v>
      </c>
      <c r="AO41" s="647">
        <f t="shared" si="34"/>
        <v>0</v>
      </c>
      <c r="AP41" s="647">
        <f t="shared" si="34"/>
        <v>0</v>
      </c>
      <c r="AQ41" s="647">
        <f t="shared" si="34"/>
        <v>0</v>
      </c>
      <c r="AR41" s="647">
        <f t="shared" si="34"/>
        <v>0</v>
      </c>
      <c r="AS41" s="647">
        <f t="shared" si="34"/>
        <v>0</v>
      </c>
      <c r="AT41" s="647">
        <f t="shared" ref="AT41:AY49" si="35">IFERROR(($E41*(AT$20/$E$20)),"0")+IFERROR(($F41*(AT$21/$F$21)),"0")+IFERROR(($G41*(AT$22/$G$22)),"0")</f>
        <v>0</v>
      </c>
      <c r="AU41" s="647">
        <f t="shared" si="35"/>
        <v>0</v>
      </c>
      <c r="AV41" s="647">
        <f t="shared" si="35"/>
        <v>0</v>
      </c>
      <c r="AW41" s="647">
        <f t="shared" si="35"/>
        <v>0</v>
      </c>
      <c r="AX41" s="651">
        <f t="shared" si="35"/>
        <v>0</v>
      </c>
      <c r="AY41" s="652">
        <f t="shared" si="35"/>
        <v>0</v>
      </c>
      <c r="BA41" s="339">
        <f t="shared" si="4"/>
        <v>0</v>
      </c>
      <c r="BB41" s="340" t="str">
        <f t="shared" si="5"/>
        <v>-</v>
      </c>
    </row>
    <row r="42" spans="2:54" s="1" customFormat="1" ht="14.4" x14ac:dyDescent="0.3">
      <c r="B42" s="260" t="s">
        <v>149</v>
      </c>
      <c r="C42" s="355" t="s">
        <v>480</v>
      </c>
      <c r="D42" s="644">
        <f>SUM('Forma 9'!$W$37,'Forma 9'!$Z$37,'Forma 4'!$F$40,'Forma 4'!$G$40,'Forma 12'!$W$38,'Forma 12'!$Z$38,)</f>
        <v>0</v>
      </c>
      <c r="E42" s="645"/>
      <c r="F42" s="645"/>
      <c r="G42" s="645"/>
      <c r="H42" s="646">
        <f t="shared" si="12"/>
        <v>0</v>
      </c>
      <c r="I42" s="545">
        <f t="shared" si="13"/>
        <v>0</v>
      </c>
      <c r="J42" s="545">
        <f t="shared" si="14"/>
        <v>0</v>
      </c>
      <c r="K42" s="545">
        <f t="shared" si="15"/>
        <v>0</v>
      </c>
      <c r="L42" s="647">
        <f t="shared" si="16"/>
        <v>0</v>
      </c>
      <c r="M42" s="647">
        <f t="shared" si="17"/>
        <v>0</v>
      </c>
      <c r="N42" s="647">
        <f t="shared" si="18"/>
        <v>0</v>
      </c>
      <c r="O42" s="647">
        <f t="shared" si="19"/>
        <v>0</v>
      </c>
      <c r="P42" s="647">
        <f t="shared" si="20"/>
        <v>0</v>
      </c>
      <c r="Q42" s="647">
        <f t="shared" si="21"/>
        <v>0</v>
      </c>
      <c r="R42" s="647">
        <f t="shared" si="22"/>
        <v>0</v>
      </c>
      <c r="S42" s="647">
        <f t="shared" si="23"/>
        <v>0</v>
      </c>
      <c r="T42" s="647">
        <f t="shared" si="24"/>
        <v>0</v>
      </c>
      <c r="U42" s="647">
        <f t="shared" si="25"/>
        <v>0</v>
      </c>
      <c r="V42" s="647">
        <f t="shared" si="26"/>
        <v>0</v>
      </c>
      <c r="W42" s="647">
        <f t="shared" si="27"/>
        <v>0</v>
      </c>
      <c r="X42" s="647">
        <f t="shared" si="28"/>
        <v>0</v>
      </c>
      <c r="Y42" s="647">
        <f t="shared" si="29"/>
        <v>0</v>
      </c>
      <c r="Z42" s="648">
        <f t="shared" si="33"/>
        <v>0</v>
      </c>
      <c r="AA42" s="648">
        <f t="shared" si="33"/>
        <v>0</v>
      </c>
      <c r="AB42" s="648">
        <f t="shared" si="33"/>
        <v>0</v>
      </c>
      <c r="AC42" s="649">
        <f t="shared" si="33"/>
        <v>0</v>
      </c>
      <c r="AD42" s="649">
        <f t="shared" si="33"/>
        <v>0</v>
      </c>
      <c r="AE42" s="650">
        <f t="shared" si="33"/>
        <v>0</v>
      </c>
      <c r="AF42" s="646">
        <f t="shared" si="33"/>
        <v>0</v>
      </c>
      <c r="AG42" s="545">
        <f t="shared" si="33"/>
        <v>0</v>
      </c>
      <c r="AH42" s="545">
        <f t="shared" si="33"/>
        <v>0</v>
      </c>
      <c r="AI42" s="545">
        <f t="shared" si="33"/>
        <v>0</v>
      </c>
      <c r="AJ42" s="647">
        <f t="shared" si="34"/>
        <v>0</v>
      </c>
      <c r="AK42" s="647">
        <f t="shared" si="34"/>
        <v>0</v>
      </c>
      <c r="AL42" s="647">
        <f t="shared" si="34"/>
        <v>0</v>
      </c>
      <c r="AM42" s="647">
        <f t="shared" si="34"/>
        <v>0</v>
      </c>
      <c r="AN42" s="647">
        <f t="shared" si="34"/>
        <v>0</v>
      </c>
      <c r="AO42" s="647">
        <f t="shared" si="34"/>
        <v>0</v>
      </c>
      <c r="AP42" s="647">
        <f t="shared" si="34"/>
        <v>0</v>
      </c>
      <c r="AQ42" s="647">
        <f t="shared" si="34"/>
        <v>0</v>
      </c>
      <c r="AR42" s="647">
        <f t="shared" si="34"/>
        <v>0</v>
      </c>
      <c r="AS42" s="647">
        <f t="shared" si="34"/>
        <v>0</v>
      </c>
      <c r="AT42" s="647">
        <f t="shared" si="35"/>
        <v>0</v>
      </c>
      <c r="AU42" s="647">
        <f t="shared" si="35"/>
        <v>0</v>
      </c>
      <c r="AV42" s="647">
        <f t="shared" si="35"/>
        <v>0</v>
      </c>
      <c r="AW42" s="647">
        <f t="shared" si="35"/>
        <v>0</v>
      </c>
      <c r="AX42" s="651">
        <f t="shared" si="35"/>
        <v>0</v>
      </c>
      <c r="AY42" s="652">
        <f t="shared" si="35"/>
        <v>0</v>
      </c>
      <c r="BA42" s="339">
        <f t="shared" si="4"/>
        <v>0</v>
      </c>
      <c r="BB42" s="340" t="str">
        <f t="shared" si="5"/>
        <v>-</v>
      </c>
    </row>
    <row r="43" spans="2:54" s="1" customFormat="1" ht="14.4" x14ac:dyDescent="0.3">
      <c r="B43" s="260" t="s">
        <v>150</v>
      </c>
      <c r="C43" s="355" t="s">
        <v>481</v>
      </c>
      <c r="D43" s="644">
        <f>SUM('Forma 9'!$W$38,'Forma 9'!$Z$38,'Forma 4'!$F$41,'Forma 4'!$G$41,'Forma 12'!$W$39,'Forma 12'!$Z$39,)</f>
        <v>0</v>
      </c>
      <c r="E43" s="645"/>
      <c r="F43" s="645"/>
      <c r="G43" s="645"/>
      <c r="H43" s="646">
        <f t="shared" si="12"/>
        <v>0</v>
      </c>
      <c r="I43" s="545">
        <f t="shared" si="13"/>
        <v>0</v>
      </c>
      <c r="J43" s="545">
        <f t="shared" si="14"/>
        <v>0</v>
      </c>
      <c r="K43" s="545">
        <f t="shared" si="15"/>
        <v>0</v>
      </c>
      <c r="L43" s="647">
        <f t="shared" si="16"/>
        <v>0</v>
      </c>
      <c r="M43" s="647">
        <f t="shared" si="17"/>
        <v>0</v>
      </c>
      <c r="N43" s="647">
        <f t="shared" si="18"/>
        <v>0</v>
      </c>
      <c r="O43" s="647">
        <f t="shared" si="19"/>
        <v>0</v>
      </c>
      <c r="P43" s="647">
        <f t="shared" si="20"/>
        <v>0</v>
      </c>
      <c r="Q43" s="647">
        <f t="shared" si="21"/>
        <v>0</v>
      </c>
      <c r="R43" s="647">
        <f t="shared" si="22"/>
        <v>0</v>
      </c>
      <c r="S43" s="647">
        <f t="shared" si="23"/>
        <v>0</v>
      </c>
      <c r="T43" s="647">
        <f t="shared" si="24"/>
        <v>0</v>
      </c>
      <c r="U43" s="647">
        <f t="shared" si="25"/>
        <v>0</v>
      </c>
      <c r="V43" s="647">
        <f t="shared" si="26"/>
        <v>0</v>
      </c>
      <c r="W43" s="647">
        <f t="shared" si="27"/>
        <v>0</v>
      </c>
      <c r="X43" s="647">
        <f t="shared" si="28"/>
        <v>0</v>
      </c>
      <c r="Y43" s="647">
        <f t="shared" si="29"/>
        <v>0</v>
      </c>
      <c r="Z43" s="648">
        <f t="shared" si="33"/>
        <v>0</v>
      </c>
      <c r="AA43" s="648">
        <f t="shared" si="33"/>
        <v>0</v>
      </c>
      <c r="AB43" s="648">
        <f t="shared" si="33"/>
        <v>0</v>
      </c>
      <c r="AC43" s="649">
        <f t="shared" si="33"/>
        <v>0</v>
      </c>
      <c r="AD43" s="649">
        <f t="shared" si="33"/>
        <v>0</v>
      </c>
      <c r="AE43" s="650">
        <f t="shared" si="33"/>
        <v>0</v>
      </c>
      <c r="AF43" s="646">
        <f t="shared" si="33"/>
        <v>0</v>
      </c>
      <c r="AG43" s="545">
        <f t="shared" si="33"/>
        <v>0</v>
      </c>
      <c r="AH43" s="545">
        <f t="shared" si="33"/>
        <v>0</v>
      </c>
      <c r="AI43" s="545">
        <f t="shared" si="33"/>
        <v>0</v>
      </c>
      <c r="AJ43" s="647">
        <f t="shared" si="34"/>
        <v>0</v>
      </c>
      <c r="AK43" s="647">
        <f t="shared" si="34"/>
        <v>0</v>
      </c>
      <c r="AL43" s="647">
        <f t="shared" si="34"/>
        <v>0</v>
      </c>
      <c r="AM43" s="647">
        <f t="shared" si="34"/>
        <v>0</v>
      </c>
      <c r="AN43" s="647">
        <f t="shared" si="34"/>
        <v>0</v>
      </c>
      <c r="AO43" s="647">
        <f t="shared" si="34"/>
        <v>0</v>
      </c>
      <c r="AP43" s="647">
        <f t="shared" si="34"/>
        <v>0</v>
      </c>
      <c r="AQ43" s="647">
        <f t="shared" si="34"/>
        <v>0</v>
      </c>
      <c r="AR43" s="647">
        <f t="shared" si="34"/>
        <v>0</v>
      </c>
      <c r="AS43" s="647">
        <f t="shared" si="34"/>
        <v>0</v>
      </c>
      <c r="AT43" s="647">
        <f t="shared" si="35"/>
        <v>0</v>
      </c>
      <c r="AU43" s="647">
        <f t="shared" si="35"/>
        <v>0</v>
      </c>
      <c r="AV43" s="647">
        <f t="shared" si="35"/>
        <v>0</v>
      </c>
      <c r="AW43" s="647">
        <f t="shared" si="35"/>
        <v>0</v>
      </c>
      <c r="AX43" s="651">
        <f t="shared" si="35"/>
        <v>0</v>
      </c>
      <c r="AY43" s="652">
        <f t="shared" si="35"/>
        <v>0</v>
      </c>
      <c r="BA43" s="339">
        <f t="shared" si="4"/>
        <v>0</v>
      </c>
      <c r="BB43" s="340" t="str">
        <f t="shared" si="5"/>
        <v>-</v>
      </c>
    </row>
    <row r="44" spans="2:54" s="1" customFormat="1" ht="14.4" x14ac:dyDescent="0.3">
      <c r="B44" s="260" t="s">
        <v>151</v>
      </c>
      <c r="C44" s="355" t="s">
        <v>482</v>
      </c>
      <c r="D44" s="644">
        <f>SUM('Forma 9'!$W$39,'Forma 9'!$Z$39,'Forma 4'!$F$42,'Forma 4'!$G$42,'Forma 12'!$W$40,'Forma 12'!$Z$40,)</f>
        <v>0</v>
      </c>
      <c r="E44" s="645"/>
      <c r="F44" s="645"/>
      <c r="G44" s="645"/>
      <c r="H44" s="646">
        <f t="shared" si="12"/>
        <v>0</v>
      </c>
      <c r="I44" s="545">
        <f t="shared" si="13"/>
        <v>0</v>
      </c>
      <c r="J44" s="545">
        <f t="shared" si="14"/>
        <v>0</v>
      </c>
      <c r="K44" s="545">
        <f t="shared" si="15"/>
        <v>0</v>
      </c>
      <c r="L44" s="647">
        <f t="shared" si="16"/>
        <v>0</v>
      </c>
      <c r="M44" s="647">
        <f t="shared" si="17"/>
        <v>0</v>
      </c>
      <c r="N44" s="647">
        <f t="shared" si="18"/>
        <v>0</v>
      </c>
      <c r="O44" s="647">
        <f t="shared" si="19"/>
        <v>0</v>
      </c>
      <c r="P44" s="647">
        <f t="shared" si="20"/>
        <v>0</v>
      </c>
      <c r="Q44" s="647">
        <f t="shared" si="21"/>
        <v>0</v>
      </c>
      <c r="R44" s="647">
        <f t="shared" si="22"/>
        <v>0</v>
      </c>
      <c r="S44" s="647">
        <f t="shared" si="23"/>
        <v>0</v>
      </c>
      <c r="T44" s="647">
        <f t="shared" si="24"/>
        <v>0</v>
      </c>
      <c r="U44" s="647">
        <f t="shared" si="25"/>
        <v>0</v>
      </c>
      <c r="V44" s="647">
        <f t="shared" si="26"/>
        <v>0</v>
      </c>
      <c r="W44" s="647">
        <f t="shared" si="27"/>
        <v>0</v>
      </c>
      <c r="X44" s="647">
        <f t="shared" si="28"/>
        <v>0</v>
      </c>
      <c r="Y44" s="647">
        <f t="shared" si="29"/>
        <v>0</v>
      </c>
      <c r="Z44" s="648">
        <f t="shared" si="33"/>
        <v>0</v>
      </c>
      <c r="AA44" s="648">
        <f t="shared" si="33"/>
        <v>0</v>
      </c>
      <c r="AB44" s="648">
        <f t="shared" si="33"/>
        <v>0</v>
      </c>
      <c r="AC44" s="649">
        <f t="shared" si="33"/>
        <v>0</v>
      </c>
      <c r="AD44" s="649">
        <f t="shared" si="33"/>
        <v>0</v>
      </c>
      <c r="AE44" s="650">
        <f t="shared" si="33"/>
        <v>0</v>
      </c>
      <c r="AF44" s="646">
        <f t="shared" si="33"/>
        <v>0</v>
      </c>
      <c r="AG44" s="545">
        <f t="shared" si="33"/>
        <v>0</v>
      </c>
      <c r="AH44" s="545">
        <f t="shared" si="33"/>
        <v>0</v>
      </c>
      <c r="AI44" s="545">
        <f t="shared" si="33"/>
        <v>0</v>
      </c>
      <c r="AJ44" s="647">
        <f t="shared" si="34"/>
        <v>0</v>
      </c>
      <c r="AK44" s="647">
        <f t="shared" si="34"/>
        <v>0</v>
      </c>
      <c r="AL44" s="647">
        <f t="shared" si="34"/>
        <v>0</v>
      </c>
      <c r="AM44" s="647">
        <f t="shared" si="34"/>
        <v>0</v>
      </c>
      <c r="AN44" s="647">
        <f t="shared" si="34"/>
        <v>0</v>
      </c>
      <c r="AO44" s="647">
        <f t="shared" si="34"/>
        <v>0</v>
      </c>
      <c r="AP44" s="647">
        <f t="shared" si="34"/>
        <v>0</v>
      </c>
      <c r="AQ44" s="647">
        <f t="shared" si="34"/>
        <v>0</v>
      </c>
      <c r="AR44" s="647">
        <f t="shared" si="34"/>
        <v>0</v>
      </c>
      <c r="AS44" s="647">
        <f t="shared" si="34"/>
        <v>0</v>
      </c>
      <c r="AT44" s="647">
        <f t="shared" si="35"/>
        <v>0</v>
      </c>
      <c r="AU44" s="647">
        <f t="shared" si="35"/>
        <v>0</v>
      </c>
      <c r="AV44" s="647">
        <f t="shared" si="35"/>
        <v>0</v>
      </c>
      <c r="AW44" s="647">
        <f t="shared" si="35"/>
        <v>0</v>
      </c>
      <c r="AX44" s="651">
        <f t="shared" si="35"/>
        <v>0</v>
      </c>
      <c r="AY44" s="652">
        <f t="shared" si="35"/>
        <v>0</v>
      </c>
      <c r="BA44" s="339">
        <f t="shared" si="4"/>
        <v>0</v>
      </c>
      <c r="BB44" s="340" t="str">
        <f t="shared" si="5"/>
        <v>-</v>
      </c>
    </row>
    <row r="45" spans="2:54" s="1" customFormat="1" ht="14.4" x14ac:dyDescent="0.3">
      <c r="B45" s="260" t="s">
        <v>152</v>
      </c>
      <c r="C45" s="355" t="s">
        <v>483</v>
      </c>
      <c r="D45" s="644">
        <f>SUM('Forma 9'!$W$40,'Forma 9'!$Z$40,'Forma 4'!$F$43,'Forma 4'!$G$43,'Forma 12'!$W$41,'Forma 12'!$Z$41,)</f>
        <v>0</v>
      </c>
      <c r="E45" s="645"/>
      <c r="F45" s="645"/>
      <c r="G45" s="645"/>
      <c r="H45" s="646">
        <f t="shared" si="12"/>
        <v>0</v>
      </c>
      <c r="I45" s="545">
        <f t="shared" si="13"/>
        <v>0</v>
      </c>
      <c r="J45" s="545">
        <f t="shared" si="14"/>
        <v>0</v>
      </c>
      <c r="K45" s="545">
        <f t="shared" si="15"/>
        <v>0</v>
      </c>
      <c r="L45" s="647">
        <f t="shared" si="16"/>
        <v>0</v>
      </c>
      <c r="M45" s="647">
        <f t="shared" si="17"/>
        <v>0</v>
      </c>
      <c r="N45" s="647">
        <f t="shared" si="18"/>
        <v>0</v>
      </c>
      <c r="O45" s="647">
        <f t="shared" si="19"/>
        <v>0</v>
      </c>
      <c r="P45" s="647">
        <f t="shared" si="20"/>
        <v>0</v>
      </c>
      <c r="Q45" s="647">
        <f t="shared" si="21"/>
        <v>0</v>
      </c>
      <c r="R45" s="647">
        <f t="shared" si="22"/>
        <v>0</v>
      </c>
      <c r="S45" s="647">
        <f t="shared" si="23"/>
        <v>0</v>
      </c>
      <c r="T45" s="647">
        <f t="shared" si="24"/>
        <v>0</v>
      </c>
      <c r="U45" s="647">
        <f t="shared" si="25"/>
        <v>0</v>
      </c>
      <c r="V45" s="647">
        <f t="shared" si="26"/>
        <v>0</v>
      </c>
      <c r="W45" s="647">
        <f t="shared" si="27"/>
        <v>0</v>
      </c>
      <c r="X45" s="647">
        <f t="shared" si="28"/>
        <v>0</v>
      </c>
      <c r="Y45" s="647">
        <f t="shared" si="29"/>
        <v>0</v>
      </c>
      <c r="Z45" s="648">
        <f t="shared" si="33"/>
        <v>0</v>
      </c>
      <c r="AA45" s="648">
        <f t="shared" si="33"/>
        <v>0</v>
      </c>
      <c r="AB45" s="648">
        <f t="shared" si="33"/>
        <v>0</v>
      </c>
      <c r="AC45" s="649">
        <f t="shared" si="33"/>
        <v>0</v>
      </c>
      <c r="AD45" s="649">
        <f t="shared" si="33"/>
        <v>0</v>
      </c>
      <c r="AE45" s="650">
        <f t="shared" si="33"/>
        <v>0</v>
      </c>
      <c r="AF45" s="646">
        <f t="shared" si="33"/>
        <v>0</v>
      </c>
      <c r="AG45" s="545">
        <f t="shared" si="33"/>
        <v>0</v>
      </c>
      <c r="AH45" s="545">
        <f t="shared" si="33"/>
        <v>0</v>
      </c>
      <c r="AI45" s="545">
        <f t="shared" si="33"/>
        <v>0</v>
      </c>
      <c r="AJ45" s="647">
        <f t="shared" si="34"/>
        <v>0</v>
      </c>
      <c r="AK45" s="647">
        <f t="shared" si="34"/>
        <v>0</v>
      </c>
      <c r="AL45" s="647">
        <f t="shared" si="34"/>
        <v>0</v>
      </c>
      <c r="AM45" s="647">
        <f t="shared" si="34"/>
        <v>0</v>
      </c>
      <c r="AN45" s="647">
        <f t="shared" si="34"/>
        <v>0</v>
      </c>
      <c r="AO45" s="647">
        <f t="shared" si="34"/>
        <v>0</v>
      </c>
      <c r="AP45" s="647">
        <f t="shared" si="34"/>
        <v>0</v>
      </c>
      <c r="AQ45" s="647">
        <f t="shared" si="34"/>
        <v>0</v>
      </c>
      <c r="AR45" s="647">
        <f t="shared" si="34"/>
        <v>0</v>
      </c>
      <c r="AS45" s="647">
        <f t="shared" si="34"/>
        <v>0</v>
      </c>
      <c r="AT45" s="647">
        <f t="shared" si="35"/>
        <v>0</v>
      </c>
      <c r="AU45" s="647">
        <f t="shared" si="35"/>
        <v>0</v>
      </c>
      <c r="AV45" s="647">
        <f t="shared" si="35"/>
        <v>0</v>
      </c>
      <c r="AW45" s="647">
        <f t="shared" si="35"/>
        <v>0</v>
      </c>
      <c r="AX45" s="651">
        <f t="shared" si="35"/>
        <v>0</v>
      </c>
      <c r="AY45" s="652">
        <f t="shared" si="35"/>
        <v>0</v>
      </c>
      <c r="BA45" s="339">
        <f t="shared" si="4"/>
        <v>0</v>
      </c>
      <c r="BB45" s="340" t="str">
        <f t="shared" si="5"/>
        <v>-</v>
      </c>
    </row>
    <row r="46" spans="2:54" s="1" customFormat="1" ht="14.4" x14ac:dyDescent="0.3">
      <c r="B46" s="260" t="s">
        <v>153</v>
      </c>
      <c r="C46" s="660" t="str">
        <f>'Forma 2'!$C$36</f>
        <v/>
      </c>
      <c r="D46" s="644">
        <f>SUM('Forma 9'!$W$41,'Forma 9'!$Z$41,'Forma 4'!$F$44,'Forma 4'!$G$44,'Forma 12'!$W$42,'Forma 12'!$Z$42,)</f>
        <v>0</v>
      </c>
      <c r="E46" s="645"/>
      <c r="F46" s="645"/>
      <c r="G46" s="645"/>
      <c r="H46" s="646">
        <f t="shared" si="12"/>
        <v>0</v>
      </c>
      <c r="I46" s="545">
        <f t="shared" si="13"/>
        <v>0</v>
      </c>
      <c r="J46" s="545">
        <f t="shared" si="14"/>
        <v>0</v>
      </c>
      <c r="K46" s="545">
        <f t="shared" si="15"/>
        <v>0</v>
      </c>
      <c r="L46" s="647">
        <f t="shared" si="16"/>
        <v>0</v>
      </c>
      <c r="M46" s="647">
        <f t="shared" si="17"/>
        <v>0</v>
      </c>
      <c r="N46" s="647">
        <f t="shared" si="18"/>
        <v>0</v>
      </c>
      <c r="O46" s="647">
        <f t="shared" si="19"/>
        <v>0</v>
      </c>
      <c r="P46" s="647">
        <f t="shared" si="20"/>
        <v>0</v>
      </c>
      <c r="Q46" s="647">
        <f t="shared" si="21"/>
        <v>0</v>
      </c>
      <c r="R46" s="647">
        <f t="shared" si="22"/>
        <v>0</v>
      </c>
      <c r="S46" s="647">
        <f t="shared" si="23"/>
        <v>0</v>
      </c>
      <c r="T46" s="647">
        <f t="shared" si="24"/>
        <v>0</v>
      </c>
      <c r="U46" s="647">
        <f t="shared" si="25"/>
        <v>0</v>
      </c>
      <c r="V46" s="647">
        <f t="shared" si="26"/>
        <v>0</v>
      </c>
      <c r="W46" s="647">
        <f t="shared" si="27"/>
        <v>0</v>
      </c>
      <c r="X46" s="647">
        <f t="shared" si="28"/>
        <v>0</v>
      </c>
      <c r="Y46" s="647">
        <f t="shared" si="29"/>
        <v>0</v>
      </c>
      <c r="Z46" s="648">
        <f t="shared" si="33"/>
        <v>0</v>
      </c>
      <c r="AA46" s="648">
        <f t="shared" si="33"/>
        <v>0</v>
      </c>
      <c r="AB46" s="648">
        <f t="shared" si="33"/>
        <v>0</v>
      </c>
      <c r="AC46" s="649">
        <f t="shared" si="33"/>
        <v>0</v>
      </c>
      <c r="AD46" s="649">
        <f t="shared" si="33"/>
        <v>0</v>
      </c>
      <c r="AE46" s="650">
        <f t="shared" si="33"/>
        <v>0</v>
      </c>
      <c r="AF46" s="646">
        <f t="shared" si="33"/>
        <v>0</v>
      </c>
      <c r="AG46" s="545">
        <f t="shared" si="33"/>
        <v>0</v>
      </c>
      <c r="AH46" s="545">
        <f t="shared" si="33"/>
        <v>0</v>
      </c>
      <c r="AI46" s="545">
        <f t="shared" si="33"/>
        <v>0</v>
      </c>
      <c r="AJ46" s="647">
        <f t="shared" si="34"/>
        <v>0</v>
      </c>
      <c r="AK46" s="647">
        <f t="shared" si="34"/>
        <v>0</v>
      </c>
      <c r="AL46" s="647">
        <f t="shared" si="34"/>
        <v>0</v>
      </c>
      <c r="AM46" s="647">
        <f t="shared" si="34"/>
        <v>0</v>
      </c>
      <c r="AN46" s="647">
        <f t="shared" si="34"/>
        <v>0</v>
      </c>
      <c r="AO46" s="647">
        <f t="shared" si="34"/>
        <v>0</v>
      </c>
      <c r="AP46" s="647">
        <f t="shared" si="34"/>
        <v>0</v>
      </c>
      <c r="AQ46" s="647">
        <f t="shared" si="34"/>
        <v>0</v>
      </c>
      <c r="AR46" s="647">
        <f t="shared" si="34"/>
        <v>0</v>
      </c>
      <c r="AS46" s="647">
        <f t="shared" si="34"/>
        <v>0</v>
      </c>
      <c r="AT46" s="647">
        <f t="shared" si="35"/>
        <v>0</v>
      </c>
      <c r="AU46" s="647">
        <f t="shared" si="35"/>
        <v>0</v>
      </c>
      <c r="AV46" s="647">
        <f t="shared" si="35"/>
        <v>0</v>
      </c>
      <c r="AW46" s="647">
        <f t="shared" si="35"/>
        <v>0</v>
      </c>
      <c r="AX46" s="651">
        <f t="shared" si="35"/>
        <v>0</v>
      </c>
      <c r="AY46" s="652">
        <f t="shared" si="35"/>
        <v>0</v>
      </c>
      <c r="BA46" s="339">
        <f t="shared" si="4"/>
        <v>0</v>
      </c>
      <c r="BB46" s="340" t="str">
        <f t="shared" si="5"/>
        <v>-</v>
      </c>
    </row>
    <row r="47" spans="2:54" s="1" customFormat="1" ht="14.4" x14ac:dyDescent="0.3">
      <c r="B47" s="260" t="s">
        <v>154</v>
      </c>
      <c r="C47" s="660" t="str">
        <f>'Forma 2'!$C$37</f>
        <v/>
      </c>
      <c r="D47" s="644">
        <f>SUM('Forma 9'!$W$42,'Forma 9'!$Z$42,'Forma 4'!$F$45,'Forma 4'!$G$45,'Forma 12'!$W$43,'Forma 12'!$Z$43,)</f>
        <v>0</v>
      </c>
      <c r="E47" s="645"/>
      <c r="F47" s="645"/>
      <c r="G47" s="645"/>
      <c r="H47" s="646">
        <f t="shared" si="12"/>
        <v>0</v>
      </c>
      <c r="I47" s="545">
        <f t="shared" si="13"/>
        <v>0</v>
      </c>
      <c r="J47" s="545">
        <f t="shared" si="14"/>
        <v>0</v>
      </c>
      <c r="K47" s="545">
        <f t="shared" si="15"/>
        <v>0</v>
      </c>
      <c r="L47" s="647">
        <f t="shared" si="16"/>
        <v>0</v>
      </c>
      <c r="M47" s="647">
        <f t="shared" si="17"/>
        <v>0</v>
      </c>
      <c r="N47" s="647">
        <f t="shared" si="18"/>
        <v>0</v>
      </c>
      <c r="O47" s="647">
        <f t="shared" si="19"/>
        <v>0</v>
      </c>
      <c r="P47" s="647">
        <f t="shared" si="20"/>
        <v>0</v>
      </c>
      <c r="Q47" s="647">
        <f t="shared" si="21"/>
        <v>0</v>
      </c>
      <c r="R47" s="647">
        <f t="shared" si="22"/>
        <v>0</v>
      </c>
      <c r="S47" s="647">
        <f t="shared" si="23"/>
        <v>0</v>
      </c>
      <c r="T47" s="647">
        <f t="shared" si="24"/>
        <v>0</v>
      </c>
      <c r="U47" s="647">
        <f t="shared" si="25"/>
        <v>0</v>
      </c>
      <c r="V47" s="647">
        <f t="shared" si="26"/>
        <v>0</v>
      </c>
      <c r="W47" s="647">
        <f t="shared" si="27"/>
        <v>0</v>
      </c>
      <c r="X47" s="647">
        <f t="shared" si="28"/>
        <v>0</v>
      </c>
      <c r="Y47" s="647">
        <f t="shared" si="29"/>
        <v>0</v>
      </c>
      <c r="Z47" s="648">
        <f t="shared" si="33"/>
        <v>0</v>
      </c>
      <c r="AA47" s="648">
        <f t="shared" si="33"/>
        <v>0</v>
      </c>
      <c r="AB47" s="648">
        <f t="shared" si="33"/>
        <v>0</v>
      </c>
      <c r="AC47" s="649">
        <f t="shared" si="33"/>
        <v>0</v>
      </c>
      <c r="AD47" s="649">
        <f t="shared" si="33"/>
        <v>0</v>
      </c>
      <c r="AE47" s="650">
        <f t="shared" si="33"/>
        <v>0</v>
      </c>
      <c r="AF47" s="646">
        <f t="shared" si="33"/>
        <v>0</v>
      </c>
      <c r="AG47" s="545">
        <f t="shared" si="33"/>
        <v>0</v>
      </c>
      <c r="AH47" s="545">
        <f t="shared" si="33"/>
        <v>0</v>
      </c>
      <c r="AI47" s="545">
        <f t="shared" si="33"/>
        <v>0</v>
      </c>
      <c r="AJ47" s="647">
        <f t="shared" si="34"/>
        <v>0</v>
      </c>
      <c r="AK47" s="647">
        <f t="shared" si="34"/>
        <v>0</v>
      </c>
      <c r="AL47" s="647">
        <f t="shared" si="34"/>
        <v>0</v>
      </c>
      <c r="AM47" s="647">
        <f t="shared" si="34"/>
        <v>0</v>
      </c>
      <c r="AN47" s="647">
        <f t="shared" si="34"/>
        <v>0</v>
      </c>
      <c r="AO47" s="647">
        <f t="shared" si="34"/>
        <v>0</v>
      </c>
      <c r="AP47" s="647">
        <f t="shared" si="34"/>
        <v>0</v>
      </c>
      <c r="AQ47" s="647">
        <f t="shared" si="34"/>
        <v>0</v>
      </c>
      <c r="AR47" s="647">
        <f t="shared" si="34"/>
        <v>0</v>
      </c>
      <c r="AS47" s="647">
        <f t="shared" si="34"/>
        <v>0</v>
      </c>
      <c r="AT47" s="647">
        <f t="shared" si="35"/>
        <v>0</v>
      </c>
      <c r="AU47" s="647">
        <f t="shared" si="35"/>
        <v>0</v>
      </c>
      <c r="AV47" s="647">
        <f t="shared" si="35"/>
        <v>0</v>
      </c>
      <c r="AW47" s="647">
        <f t="shared" si="35"/>
        <v>0</v>
      </c>
      <c r="AX47" s="651">
        <f t="shared" si="35"/>
        <v>0</v>
      </c>
      <c r="AY47" s="652">
        <f t="shared" si="35"/>
        <v>0</v>
      </c>
      <c r="BA47" s="339">
        <f t="shared" si="4"/>
        <v>0</v>
      </c>
      <c r="BB47" s="340" t="str">
        <f t="shared" si="5"/>
        <v>-</v>
      </c>
    </row>
    <row r="48" spans="2:54" s="1" customFormat="1" ht="14.4" x14ac:dyDescent="0.3">
      <c r="B48" s="260" t="s">
        <v>155</v>
      </c>
      <c r="C48" s="660" t="str">
        <f>'Forma 2'!$C$38</f>
        <v/>
      </c>
      <c r="D48" s="644">
        <f>SUM('Forma 9'!$W$43,'Forma 9'!$Z$43,'Forma 4'!$F$46,'Forma 4'!$G$46,'Forma 12'!$W$44,'Forma 12'!$Z$44,)</f>
        <v>0</v>
      </c>
      <c r="E48" s="645"/>
      <c r="F48" s="645"/>
      <c r="G48" s="645"/>
      <c r="H48" s="646">
        <f t="shared" si="12"/>
        <v>0</v>
      </c>
      <c r="I48" s="545">
        <f t="shared" si="13"/>
        <v>0</v>
      </c>
      <c r="J48" s="545">
        <f t="shared" si="14"/>
        <v>0</v>
      </c>
      <c r="K48" s="545">
        <f t="shared" si="15"/>
        <v>0</v>
      </c>
      <c r="L48" s="647">
        <f t="shared" si="16"/>
        <v>0</v>
      </c>
      <c r="M48" s="647">
        <f t="shared" si="17"/>
        <v>0</v>
      </c>
      <c r="N48" s="647">
        <f t="shared" si="18"/>
        <v>0</v>
      </c>
      <c r="O48" s="647">
        <f t="shared" si="19"/>
        <v>0</v>
      </c>
      <c r="P48" s="647">
        <f t="shared" si="20"/>
        <v>0</v>
      </c>
      <c r="Q48" s="647">
        <f t="shared" si="21"/>
        <v>0</v>
      </c>
      <c r="R48" s="647">
        <f t="shared" si="22"/>
        <v>0</v>
      </c>
      <c r="S48" s="647">
        <f t="shared" si="23"/>
        <v>0</v>
      </c>
      <c r="T48" s="647">
        <f t="shared" si="24"/>
        <v>0</v>
      </c>
      <c r="U48" s="647">
        <f t="shared" si="25"/>
        <v>0</v>
      </c>
      <c r="V48" s="647">
        <f t="shared" si="26"/>
        <v>0</v>
      </c>
      <c r="W48" s="647">
        <f t="shared" si="27"/>
        <v>0</v>
      </c>
      <c r="X48" s="647">
        <f t="shared" si="28"/>
        <v>0</v>
      </c>
      <c r="Y48" s="647">
        <f t="shared" si="29"/>
        <v>0</v>
      </c>
      <c r="Z48" s="648">
        <f t="shared" si="33"/>
        <v>0</v>
      </c>
      <c r="AA48" s="648">
        <f t="shared" si="33"/>
        <v>0</v>
      </c>
      <c r="AB48" s="648">
        <f t="shared" si="33"/>
        <v>0</v>
      </c>
      <c r="AC48" s="649">
        <f t="shared" si="33"/>
        <v>0</v>
      </c>
      <c r="AD48" s="649">
        <f t="shared" si="33"/>
        <v>0</v>
      </c>
      <c r="AE48" s="650">
        <f t="shared" si="33"/>
        <v>0</v>
      </c>
      <c r="AF48" s="646">
        <f t="shared" si="33"/>
        <v>0</v>
      </c>
      <c r="AG48" s="545">
        <f t="shared" si="33"/>
        <v>0</v>
      </c>
      <c r="AH48" s="545">
        <f t="shared" si="33"/>
        <v>0</v>
      </c>
      <c r="AI48" s="545">
        <f t="shared" si="33"/>
        <v>0</v>
      </c>
      <c r="AJ48" s="647">
        <f t="shared" si="34"/>
        <v>0</v>
      </c>
      <c r="AK48" s="647">
        <f t="shared" si="34"/>
        <v>0</v>
      </c>
      <c r="AL48" s="647">
        <f t="shared" si="34"/>
        <v>0</v>
      </c>
      <c r="AM48" s="647">
        <f t="shared" si="34"/>
        <v>0</v>
      </c>
      <c r="AN48" s="647">
        <f t="shared" si="34"/>
        <v>0</v>
      </c>
      <c r="AO48" s="647">
        <f t="shared" si="34"/>
        <v>0</v>
      </c>
      <c r="AP48" s="647">
        <f t="shared" si="34"/>
        <v>0</v>
      </c>
      <c r="AQ48" s="647">
        <f t="shared" si="34"/>
        <v>0</v>
      </c>
      <c r="AR48" s="647">
        <f t="shared" si="34"/>
        <v>0</v>
      </c>
      <c r="AS48" s="647">
        <f t="shared" si="34"/>
        <v>0</v>
      </c>
      <c r="AT48" s="647">
        <f t="shared" si="35"/>
        <v>0</v>
      </c>
      <c r="AU48" s="647">
        <f t="shared" si="35"/>
        <v>0</v>
      </c>
      <c r="AV48" s="647">
        <f t="shared" si="35"/>
        <v>0</v>
      </c>
      <c r="AW48" s="647">
        <f t="shared" si="35"/>
        <v>0</v>
      </c>
      <c r="AX48" s="651">
        <f t="shared" si="35"/>
        <v>0</v>
      </c>
      <c r="AY48" s="652">
        <f t="shared" si="35"/>
        <v>0</v>
      </c>
      <c r="BA48" s="339">
        <f t="shared" si="4"/>
        <v>0</v>
      </c>
      <c r="BB48" s="340" t="str">
        <f t="shared" si="5"/>
        <v>-</v>
      </c>
    </row>
    <row r="49" spans="2:54" s="1" customFormat="1" ht="14.4" x14ac:dyDescent="0.3">
      <c r="B49" s="260" t="s">
        <v>156</v>
      </c>
      <c r="C49" s="347" t="str">
        <f>'Forma 2'!$C$39</f>
        <v/>
      </c>
      <c r="D49" s="644">
        <f>SUM('Forma 9'!$W$44,'Forma 9'!$Z$44,'Forma 4'!$F$47,'Forma 4'!$G$47,'Forma 12'!$W$45,'Forma 12'!$Z$45,)</f>
        <v>0</v>
      </c>
      <c r="E49" s="645"/>
      <c r="F49" s="645"/>
      <c r="G49" s="645"/>
      <c r="H49" s="646">
        <f t="shared" si="12"/>
        <v>0</v>
      </c>
      <c r="I49" s="545">
        <f t="shared" si="13"/>
        <v>0</v>
      </c>
      <c r="J49" s="545">
        <f t="shared" si="14"/>
        <v>0</v>
      </c>
      <c r="K49" s="545">
        <f t="shared" si="15"/>
        <v>0</v>
      </c>
      <c r="L49" s="647">
        <f t="shared" si="16"/>
        <v>0</v>
      </c>
      <c r="M49" s="647">
        <f t="shared" si="17"/>
        <v>0</v>
      </c>
      <c r="N49" s="647">
        <f t="shared" si="18"/>
        <v>0</v>
      </c>
      <c r="O49" s="647">
        <f t="shared" si="19"/>
        <v>0</v>
      </c>
      <c r="P49" s="647">
        <f t="shared" si="20"/>
        <v>0</v>
      </c>
      <c r="Q49" s="647">
        <f t="shared" si="21"/>
        <v>0</v>
      </c>
      <c r="R49" s="647">
        <f t="shared" si="22"/>
        <v>0</v>
      </c>
      <c r="S49" s="647">
        <f t="shared" si="23"/>
        <v>0</v>
      </c>
      <c r="T49" s="647">
        <f t="shared" si="24"/>
        <v>0</v>
      </c>
      <c r="U49" s="647">
        <f t="shared" si="25"/>
        <v>0</v>
      </c>
      <c r="V49" s="647">
        <f t="shared" si="26"/>
        <v>0</v>
      </c>
      <c r="W49" s="647">
        <f t="shared" si="27"/>
        <v>0</v>
      </c>
      <c r="X49" s="647">
        <f t="shared" si="28"/>
        <v>0</v>
      </c>
      <c r="Y49" s="647">
        <f t="shared" si="29"/>
        <v>0</v>
      </c>
      <c r="Z49" s="648">
        <f t="shared" si="33"/>
        <v>0</v>
      </c>
      <c r="AA49" s="648">
        <f t="shared" si="33"/>
        <v>0</v>
      </c>
      <c r="AB49" s="648">
        <f t="shared" si="33"/>
        <v>0</v>
      </c>
      <c r="AC49" s="649">
        <f t="shared" si="33"/>
        <v>0</v>
      </c>
      <c r="AD49" s="649">
        <f t="shared" si="33"/>
        <v>0</v>
      </c>
      <c r="AE49" s="650">
        <f t="shared" si="33"/>
        <v>0</v>
      </c>
      <c r="AF49" s="646">
        <f t="shared" si="33"/>
        <v>0</v>
      </c>
      <c r="AG49" s="545">
        <f t="shared" si="33"/>
        <v>0</v>
      </c>
      <c r="AH49" s="545">
        <f t="shared" si="33"/>
        <v>0</v>
      </c>
      <c r="AI49" s="545">
        <f t="shared" si="33"/>
        <v>0</v>
      </c>
      <c r="AJ49" s="647">
        <f t="shared" si="34"/>
        <v>0</v>
      </c>
      <c r="AK49" s="647">
        <f t="shared" si="34"/>
        <v>0</v>
      </c>
      <c r="AL49" s="647">
        <f t="shared" si="34"/>
        <v>0</v>
      </c>
      <c r="AM49" s="647">
        <f t="shared" si="34"/>
        <v>0</v>
      </c>
      <c r="AN49" s="647">
        <f t="shared" si="34"/>
        <v>0</v>
      </c>
      <c r="AO49" s="647">
        <f t="shared" si="34"/>
        <v>0</v>
      </c>
      <c r="AP49" s="647">
        <f t="shared" si="34"/>
        <v>0</v>
      </c>
      <c r="AQ49" s="647">
        <f t="shared" si="34"/>
        <v>0</v>
      </c>
      <c r="AR49" s="647">
        <f t="shared" si="34"/>
        <v>0</v>
      </c>
      <c r="AS49" s="647">
        <f t="shared" si="34"/>
        <v>0</v>
      </c>
      <c r="AT49" s="647">
        <f t="shared" si="35"/>
        <v>0</v>
      </c>
      <c r="AU49" s="647">
        <f t="shared" si="35"/>
        <v>0</v>
      </c>
      <c r="AV49" s="647">
        <f t="shared" si="35"/>
        <v>0</v>
      </c>
      <c r="AW49" s="647">
        <f t="shared" si="35"/>
        <v>0</v>
      </c>
      <c r="AX49" s="651">
        <f t="shared" si="35"/>
        <v>0</v>
      </c>
      <c r="AY49" s="652">
        <f t="shared" si="35"/>
        <v>0</v>
      </c>
      <c r="BA49" s="339">
        <f t="shared" si="4"/>
        <v>0</v>
      </c>
      <c r="BB49" s="340" t="str">
        <f t="shared" si="5"/>
        <v>-</v>
      </c>
    </row>
    <row r="50" spans="2:54" s="1" customFormat="1" ht="26.4" x14ac:dyDescent="0.3">
      <c r="B50" s="271" t="s">
        <v>157</v>
      </c>
      <c r="C50" s="356" t="s">
        <v>158</v>
      </c>
      <c r="D50" s="644">
        <f>SUM('Forma 9'!$W$45,'Forma 9'!$Z$45,'Forma 4'!$F$48,'Forma 4'!$G$48,'Forma 12'!$W$46,'Forma 12'!$Z$46,)</f>
        <v>966.47</v>
      </c>
      <c r="E50" s="644">
        <f t="shared" ref="E50:AY50" si="36">SUM(E51:E52)</f>
        <v>0</v>
      </c>
      <c r="F50" s="644">
        <f t="shared" si="36"/>
        <v>0</v>
      </c>
      <c r="G50" s="644">
        <f t="shared" si="36"/>
        <v>0</v>
      </c>
      <c r="H50" s="653">
        <f t="shared" si="36"/>
        <v>0</v>
      </c>
      <c r="I50" s="654">
        <f t="shared" si="36"/>
        <v>0</v>
      </c>
      <c r="J50" s="654">
        <f t="shared" si="36"/>
        <v>0</v>
      </c>
      <c r="K50" s="654">
        <f t="shared" si="36"/>
        <v>0</v>
      </c>
      <c r="L50" s="655">
        <f t="shared" si="36"/>
        <v>0</v>
      </c>
      <c r="M50" s="655">
        <f t="shared" si="36"/>
        <v>0</v>
      </c>
      <c r="N50" s="655">
        <f t="shared" si="36"/>
        <v>0</v>
      </c>
      <c r="O50" s="655">
        <f t="shared" si="36"/>
        <v>0</v>
      </c>
      <c r="P50" s="655">
        <f t="shared" si="36"/>
        <v>0</v>
      </c>
      <c r="Q50" s="655">
        <f t="shared" si="36"/>
        <v>0</v>
      </c>
      <c r="R50" s="655">
        <f t="shared" si="36"/>
        <v>0</v>
      </c>
      <c r="S50" s="655">
        <f t="shared" si="36"/>
        <v>0</v>
      </c>
      <c r="T50" s="655">
        <f t="shared" si="36"/>
        <v>0</v>
      </c>
      <c r="U50" s="655">
        <f t="shared" si="36"/>
        <v>0</v>
      </c>
      <c r="V50" s="655">
        <f t="shared" si="36"/>
        <v>0</v>
      </c>
      <c r="W50" s="655">
        <f t="shared" si="36"/>
        <v>0</v>
      </c>
      <c r="X50" s="655">
        <f t="shared" si="36"/>
        <v>0</v>
      </c>
      <c r="Y50" s="655">
        <f t="shared" si="36"/>
        <v>0</v>
      </c>
      <c r="Z50" s="655">
        <f t="shared" si="36"/>
        <v>0</v>
      </c>
      <c r="AA50" s="655">
        <f t="shared" si="36"/>
        <v>0</v>
      </c>
      <c r="AB50" s="655">
        <f t="shared" si="36"/>
        <v>0</v>
      </c>
      <c r="AC50" s="656">
        <f t="shared" si="36"/>
        <v>0</v>
      </c>
      <c r="AD50" s="656">
        <f t="shared" si="36"/>
        <v>0</v>
      </c>
      <c r="AE50" s="657">
        <f t="shared" si="36"/>
        <v>0</v>
      </c>
      <c r="AF50" s="658">
        <f t="shared" si="36"/>
        <v>0</v>
      </c>
      <c r="AG50" s="562">
        <f t="shared" si="36"/>
        <v>0</v>
      </c>
      <c r="AH50" s="562">
        <f t="shared" si="36"/>
        <v>0</v>
      </c>
      <c r="AI50" s="562">
        <f t="shared" si="36"/>
        <v>0</v>
      </c>
      <c r="AJ50" s="410">
        <f t="shared" si="36"/>
        <v>0</v>
      </c>
      <c r="AK50" s="410">
        <f t="shared" si="36"/>
        <v>0</v>
      </c>
      <c r="AL50" s="410">
        <f t="shared" si="36"/>
        <v>0</v>
      </c>
      <c r="AM50" s="410">
        <f t="shared" si="36"/>
        <v>0</v>
      </c>
      <c r="AN50" s="410">
        <f t="shared" si="36"/>
        <v>0</v>
      </c>
      <c r="AO50" s="410">
        <f t="shared" si="36"/>
        <v>0</v>
      </c>
      <c r="AP50" s="410">
        <f t="shared" si="36"/>
        <v>0</v>
      </c>
      <c r="AQ50" s="410">
        <f t="shared" si="36"/>
        <v>0</v>
      </c>
      <c r="AR50" s="410">
        <f t="shared" si="36"/>
        <v>0</v>
      </c>
      <c r="AS50" s="410">
        <f t="shared" si="36"/>
        <v>0</v>
      </c>
      <c r="AT50" s="410">
        <f t="shared" si="36"/>
        <v>0</v>
      </c>
      <c r="AU50" s="410">
        <f t="shared" si="36"/>
        <v>0</v>
      </c>
      <c r="AV50" s="410">
        <f t="shared" si="36"/>
        <v>0</v>
      </c>
      <c r="AW50" s="410">
        <f t="shared" si="36"/>
        <v>0</v>
      </c>
      <c r="AX50" s="411">
        <f t="shared" si="36"/>
        <v>0</v>
      </c>
      <c r="AY50" s="659">
        <f t="shared" si="36"/>
        <v>0</v>
      </c>
      <c r="BA50" s="339">
        <f t="shared" si="4"/>
        <v>966.47</v>
      </c>
      <c r="BB50" s="340" t="str">
        <f t="shared" si="5"/>
        <v>Prašome paskirstyti likusias sąnaudas</v>
      </c>
    </row>
    <row r="51" spans="2:54" s="1" customFormat="1" ht="14.4" x14ac:dyDescent="0.3">
      <c r="B51" s="260" t="s">
        <v>159</v>
      </c>
      <c r="C51" s="347" t="s">
        <v>160</v>
      </c>
      <c r="D51" s="644">
        <f>SUM('Forma 9'!$W$46,'Forma 9'!$Z$46,'Forma 4'!$F$49,'Forma 4'!$G$49,'Forma 12'!$W$47,'Forma 12'!$Z$47,)</f>
        <v>966.47</v>
      </c>
      <c r="E51" s="645"/>
      <c r="F51" s="645"/>
      <c r="G51" s="645"/>
      <c r="H51" s="646">
        <f t="shared" ref="H51:Q52" si="37">SUM(AF51)</f>
        <v>0</v>
      </c>
      <c r="I51" s="545">
        <f t="shared" si="37"/>
        <v>0</v>
      </c>
      <c r="J51" s="545">
        <f t="shared" si="37"/>
        <v>0</v>
      </c>
      <c r="K51" s="545">
        <f t="shared" si="37"/>
        <v>0</v>
      </c>
      <c r="L51" s="647">
        <f t="shared" si="37"/>
        <v>0</v>
      </c>
      <c r="M51" s="647">
        <f t="shared" si="37"/>
        <v>0</v>
      </c>
      <c r="N51" s="647">
        <f t="shared" si="37"/>
        <v>0</v>
      </c>
      <c r="O51" s="647">
        <f t="shared" si="37"/>
        <v>0</v>
      </c>
      <c r="P51" s="647">
        <f t="shared" si="37"/>
        <v>0</v>
      </c>
      <c r="Q51" s="647">
        <f t="shared" si="37"/>
        <v>0</v>
      </c>
      <c r="R51" s="647">
        <f t="shared" ref="R51:Y52" si="38">SUM(AP51)</f>
        <v>0</v>
      </c>
      <c r="S51" s="647">
        <f t="shared" si="38"/>
        <v>0</v>
      </c>
      <c r="T51" s="647">
        <f t="shared" si="38"/>
        <v>0</v>
      </c>
      <c r="U51" s="647">
        <f t="shared" si="38"/>
        <v>0</v>
      </c>
      <c r="V51" s="647">
        <f t="shared" si="38"/>
        <v>0</v>
      </c>
      <c r="W51" s="647">
        <f t="shared" si="38"/>
        <v>0</v>
      </c>
      <c r="X51" s="647">
        <f t="shared" si="38"/>
        <v>0</v>
      </c>
      <c r="Y51" s="647">
        <f t="shared" si="38"/>
        <v>0</v>
      </c>
      <c r="Z51" s="648">
        <f t="shared" ref="Z51:AI52" si="39">IFERROR(($E51*(Z$20/$E$20)),"0")+IFERROR(($F51*(Z$21/$F$21)),"0")+IFERROR(($G51*(Z$22/$G$22)),"0")</f>
        <v>0</v>
      </c>
      <c r="AA51" s="648">
        <f t="shared" si="39"/>
        <v>0</v>
      </c>
      <c r="AB51" s="648">
        <f t="shared" si="39"/>
        <v>0</v>
      </c>
      <c r="AC51" s="649">
        <f t="shared" si="39"/>
        <v>0</v>
      </c>
      <c r="AD51" s="649">
        <f t="shared" si="39"/>
        <v>0</v>
      </c>
      <c r="AE51" s="650">
        <f t="shared" si="39"/>
        <v>0</v>
      </c>
      <c r="AF51" s="646">
        <f t="shared" si="39"/>
        <v>0</v>
      </c>
      <c r="AG51" s="545">
        <f t="shared" si="39"/>
        <v>0</v>
      </c>
      <c r="AH51" s="545">
        <f t="shared" si="39"/>
        <v>0</v>
      </c>
      <c r="AI51" s="545">
        <f t="shared" si="39"/>
        <v>0</v>
      </c>
      <c r="AJ51" s="647">
        <f t="shared" ref="AJ51:AS52" si="40">IFERROR(($E51*(AJ$20/$E$20)),"0")+IFERROR(($F51*(AJ$21/$F$21)),"0")+IFERROR(($G51*(AJ$22/$G$22)),"0")</f>
        <v>0</v>
      </c>
      <c r="AK51" s="647">
        <f t="shared" si="40"/>
        <v>0</v>
      </c>
      <c r="AL51" s="647">
        <f t="shared" si="40"/>
        <v>0</v>
      </c>
      <c r="AM51" s="647">
        <f t="shared" si="40"/>
        <v>0</v>
      </c>
      <c r="AN51" s="647">
        <f t="shared" si="40"/>
        <v>0</v>
      </c>
      <c r="AO51" s="647">
        <f t="shared" si="40"/>
        <v>0</v>
      </c>
      <c r="AP51" s="647">
        <f t="shared" si="40"/>
        <v>0</v>
      </c>
      <c r="AQ51" s="647">
        <f t="shared" si="40"/>
        <v>0</v>
      </c>
      <c r="AR51" s="647">
        <f t="shared" si="40"/>
        <v>0</v>
      </c>
      <c r="AS51" s="647">
        <f t="shared" si="40"/>
        <v>0</v>
      </c>
      <c r="AT51" s="647">
        <f t="shared" ref="AT51:AY52" si="41">IFERROR(($E51*(AT$20/$E$20)),"0")+IFERROR(($F51*(AT$21/$F$21)),"0")+IFERROR(($G51*(AT$22/$G$22)),"0")</f>
        <v>0</v>
      </c>
      <c r="AU51" s="647">
        <f t="shared" si="41"/>
        <v>0</v>
      </c>
      <c r="AV51" s="647">
        <f t="shared" si="41"/>
        <v>0</v>
      </c>
      <c r="AW51" s="647">
        <f t="shared" si="41"/>
        <v>0</v>
      </c>
      <c r="AX51" s="651">
        <f t="shared" si="41"/>
        <v>0</v>
      </c>
      <c r="AY51" s="652">
        <f t="shared" si="41"/>
        <v>0</v>
      </c>
      <c r="BA51" s="339">
        <f t="shared" si="4"/>
        <v>966.47</v>
      </c>
      <c r="BB51" s="340" t="str">
        <f t="shared" si="5"/>
        <v>Prašome paskirstyti likusias sąnaudas</v>
      </c>
    </row>
    <row r="52" spans="2:54" s="1" customFormat="1" ht="14.4" x14ac:dyDescent="0.3">
      <c r="B52" s="260" t="s">
        <v>161</v>
      </c>
      <c r="C52" s="347" t="str">
        <f>'Forma 2'!$C$42</f>
        <v>Kitos sąnaudos, susijusios su elektros energijos TR įsigijimu (nurodyti)</v>
      </c>
      <c r="D52" s="644">
        <f>SUM('Forma 9'!$W$47,'Forma 9'!$Z$47,'Forma 4'!$F$50,'Forma 4'!$G$50,'Forma 12'!$W$48,'Forma 12'!$Z$48,)</f>
        <v>0</v>
      </c>
      <c r="E52" s="645"/>
      <c r="F52" s="645"/>
      <c r="G52" s="645"/>
      <c r="H52" s="646">
        <f t="shared" si="37"/>
        <v>0</v>
      </c>
      <c r="I52" s="545">
        <f t="shared" si="37"/>
        <v>0</v>
      </c>
      <c r="J52" s="545">
        <f t="shared" si="37"/>
        <v>0</v>
      </c>
      <c r="K52" s="545">
        <f t="shared" si="37"/>
        <v>0</v>
      </c>
      <c r="L52" s="647">
        <f t="shared" si="37"/>
        <v>0</v>
      </c>
      <c r="M52" s="647">
        <f t="shared" si="37"/>
        <v>0</v>
      </c>
      <c r="N52" s="647">
        <f t="shared" si="37"/>
        <v>0</v>
      </c>
      <c r="O52" s="647">
        <f t="shared" si="37"/>
        <v>0</v>
      </c>
      <c r="P52" s="647">
        <f t="shared" si="37"/>
        <v>0</v>
      </c>
      <c r="Q52" s="647">
        <f t="shared" si="37"/>
        <v>0</v>
      </c>
      <c r="R52" s="647">
        <f t="shared" si="38"/>
        <v>0</v>
      </c>
      <c r="S52" s="647">
        <f t="shared" si="38"/>
        <v>0</v>
      </c>
      <c r="T52" s="647">
        <f t="shared" si="38"/>
        <v>0</v>
      </c>
      <c r="U52" s="647">
        <f t="shared" si="38"/>
        <v>0</v>
      </c>
      <c r="V52" s="647">
        <f t="shared" si="38"/>
        <v>0</v>
      </c>
      <c r="W52" s="647">
        <f t="shared" si="38"/>
        <v>0</v>
      </c>
      <c r="X52" s="647">
        <f t="shared" si="38"/>
        <v>0</v>
      </c>
      <c r="Y52" s="647">
        <f t="shared" si="38"/>
        <v>0</v>
      </c>
      <c r="Z52" s="648">
        <f t="shared" si="39"/>
        <v>0</v>
      </c>
      <c r="AA52" s="648">
        <f t="shared" si="39"/>
        <v>0</v>
      </c>
      <c r="AB52" s="648">
        <f t="shared" si="39"/>
        <v>0</v>
      </c>
      <c r="AC52" s="649">
        <f t="shared" si="39"/>
        <v>0</v>
      </c>
      <c r="AD52" s="649">
        <f t="shared" si="39"/>
        <v>0</v>
      </c>
      <c r="AE52" s="650">
        <f t="shared" si="39"/>
        <v>0</v>
      </c>
      <c r="AF52" s="646">
        <f t="shared" si="39"/>
        <v>0</v>
      </c>
      <c r="AG52" s="545">
        <f t="shared" si="39"/>
        <v>0</v>
      </c>
      <c r="AH52" s="545">
        <f t="shared" si="39"/>
        <v>0</v>
      </c>
      <c r="AI52" s="545">
        <f t="shared" si="39"/>
        <v>0</v>
      </c>
      <c r="AJ52" s="647">
        <f t="shared" si="40"/>
        <v>0</v>
      </c>
      <c r="AK52" s="647">
        <f t="shared" si="40"/>
        <v>0</v>
      </c>
      <c r="AL52" s="647">
        <f t="shared" si="40"/>
        <v>0</v>
      </c>
      <c r="AM52" s="647">
        <f t="shared" si="40"/>
        <v>0</v>
      </c>
      <c r="AN52" s="647">
        <f t="shared" si="40"/>
        <v>0</v>
      </c>
      <c r="AO52" s="647">
        <f t="shared" si="40"/>
        <v>0</v>
      </c>
      <c r="AP52" s="647">
        <f t="shared" si="40"/>
        <v>0</v>
      </c>
      <c r="AQ52" s="647">
        <f t="shared" si="40"/>
        <v>0</v>
      </c>
      <c r="AR52" s="647">
        <f t="shared" si="40"/>
        <v>0</v>
      </c>
      <c r="AS52" s="647">
        <f t="shared" si="40"/>
        <v>0</v>
      </c>
      <c r="AT52" s="647">
        <f t="shared" si="41"/>
        <v>0</v>
      </c>
      <c r="AU52" s="647">
        <f t="shared" si="41"/>
        <v>0</v>
      </c>
      <c r="AV52" s="647">
        <f t="shared" si="41"/>
        <v>0</v>
      </c>
      <c r="AW52" s="647">
        <f t="shared" si="41"/>
        <v>0</v>
      </c>
      <c r="AX52" s="651">
        <f t="shared" si="41"/>
        <v>0</v>
      </c>
      <c r="AY52" s="652">
        <f t="shared" si="41"/>
        <v>0</v>
      </c>
      <c r="BA52" s="339">
        <f t="shared" si="4"/>
        <v>0</v>
      </c>
      <c r="BB52" s="340" t="str">
        <f t="shared" si="5"/>
        <v>-</v>
      </c>
    </row>
    <row r="53" spans="2:54" s="1" customFormat="1" ht="26.4" x14ac:dyDescent="0.3">
      <c r="B53" s="271" t="s">
        <v>163</v>
      </c>
      <c r="C53" s="356" t="s">
        <v>164</v>
      </c>
      <c r="D53" s="644">
        <f>SUM('Forma 9'!$W$48,'Forma 9'!$Z$48,'Forma 4'!$F$51,'Forma 4'!$G$51,'Forma 12'!$W$49,'Forma 12'!$Z$49,)</f>
        <v>0</v>
      </c>
      <c r="E53" s="644">
        <f t="shared" ref="E53:AY53" si="42">SUM(E54:E56)</f>
        <v>0</v>
      </c>
      <c r="F53" s="644">
        <f t="shared" si="42"/>
        <v>0</v>
      </c>
      <c r="G53" s="644">
        <f t="shared" si="42"/>
        <v>0</v>
      </c>
      <c r="H53" s="653">
        <f t="shared" si="42"/>
        <v>0</v>
      </c>
      <c r="I53" s="654">
        <f t="shared" si="42"/>
        <v>0</v>
      </c>
      <c r="J53" s="654">
        <f t="shared" si="42"/>
        <v>0</v>
      </c>
      <c r="K53" s="654">
        <f t="shared" si="42"/>
        <v>0</v>
      </c>
      <c r="L53" s="655">
        <f t="shared" si="42"/>
        <v>0</v>
      </c>
      <c r="M53" s="655">
        <f t="shared" si="42"/>
        <v>0</v>
      </c>
      <c r="N53" s="655">
        <f t="shared" si="42"/>
        <v>0</v>
      </c>
      <c r="O53" s="655">
        <f t="shared" si="42"/>
        <v>0</v>
      </c>
      <c r="P53" s="655">
        <f t="shared" si="42"/>
        <v>0</v>
      </c>
      <c r="Q53" s="655">
        <f t="shared" si="42"/>
        <v>0</v>
      </c>
      <c r="R53" s="655">
        <f t="shared" si="42"/>
        <v>0</v>
      </c>
      <c r="S53" s="655">
        <f t="shared" si="42"/>
        <v>0</v>
      </c>
      <c r="T53" s="655">
        <f t="shared" si="42"/>
        <v>0</v>
      </c>
      <c r="U53" s="655">
        <f t="shared" si="42"/>
        <v>0</v>
      </c>
      <c r="V53" s="655">
        <f t="shared" si="42"/>
        <v>0</v>
      </c>
      <c r="W53" s="655">
        <f t="shared" si="42"/>
        <v>0</v>
      </c>
      <c r="X53" s="655">
        <f t="shared" si="42"/>
        <v>0</v>
      </c>
      <c r="Y53" s="655">
        <f t="shared" si="42"/>
        <v>0</v>
      </c>
      <c r="Z53" s="655">
        <f t="shared" si="42"/>
        <v>0</v>
      </c>
      <c r="AA53" s="655">
        <f t="shared" si="42"/>
        <v>0</v>
      </c>
      <c r="AB53" s="655">
        <f t="shared" si="42"/>
        <v>0</v>
      </c>
      <c r="AC53" s="656">
        <f t="shared" si="42"/>
        <v>0</v>
      </c>
      <c r="AD53" s="656">
        <f t="shared" si="42"/>
        <v>0</v>
      </c>
      <c r="AE53" s="657">
        <f t="shared" si="42"/>
        <v>0</v>
      </c>
      <c r="AF53" s="658">
        <f t="shared" si="42"/>
        <v>0</v>
      </c>
      <c r="AG53" s="562">
        <f t="shared" si="42"/>
        <v>0</v>
      </c>
      <c r="AH53" s="562">
        <f t="shared" si="42"/>
        <v>0</v>
      </c>
      <c r="AI53" s="562">
        <f t="shared" si="42"/>
        <v>0</v>
      </c>
      <c r="AJ53" s="410">
        <f t="shared" si="42"/>
        <v>0</v>
      </c>
      <c r="AK53" s="410">
        <f t="shared" si="42"/>
        <v>0</v>
      </c>
      <c r="AL53" s="410">
        <f t="shared" si="42"/>
        <v>0</v>
      </c>
      <c r="AM53" s="410">
        <f t="shared" si="42"/>
        <v>0</v>
      </c>
      <c r="AN53" s="410">
        <f t="shared" si="42"/>
        <v>0</v>
      </c>
      <c r="AO53" s="410">
        <f t="shared" si="42"/>
        <v>0</v>
      </c>
      <c r="AP53" s="410">
        <f t="shared" si="42"/>
        <v>0</v>
      </c>
      <c r="AQ53" s="410">
        <f t="shared" si="42"/>
        <v>0</v>
      </c>
      <c r="AR53" s="410">
        <f t="shared" si="42"/>
        <v>0</v>
      </c>
      <c r="AS53" s="410">
        <f t="shared" si="42"/>
        <v>0</v>
      </c>
      <c r="AT53" s="410">
        <f t="shared" si="42"/>
        <v>0</v>
      </c>
      <c r="AU53" s="410">
        <f t="shared" si="42"/>
        <v>0</v>
      </c>
      <c r="AV53" s="410">
        <f t="shared" si="42"/>
        <v>0</v>
      </c>
      <c r="AW53" s="410">
        <f t="shared" si="42"/>
        <v>0</v>
      </c>
      <c r="AX53" s="411">
        <f t="shared" si="42"/>
        <v>0</v>
      </c>
      <c r="AY53" s="659">
        <f t="shared" si="42"/>
        <v>0</v>
      </c>
      <c r="BA53" s="339">
        <f t="shared" si="4"/>
        <v>0</v>
      </c>
      <c r="BB53" s="340" t="str">
        <f t="shared" si="5"/>
        <v>-</v>
      </c>
    </row>
    <row r="54" spans="2:54" s="1" customFormat="1" ht="14.4" x14ac:dyDescent="0.3">
      <c r="B54" s="260" t="s">
        <v>165</v>
      </c>
      <c r="C54" s="660" t="s">
        <v>166</v>
      </c>
      <c r="D54" s="644">
        <f>SUM('Forma 9'!$W$49,'Forma 9'!$Z$49,'Forma 4'!$F$52,'Forma 4'!$G$52,'Forma 12'!$W$50,'Forma 12'!$Z$50,)</f>
        <v>0</v>
      </c>
      <c r="E54" s="645"/>
      <c r="F54" s="645"/>
      <c r="G54" s="645"/>
      <c r="H54" s="646">
        <f t="shared" ref="H54:Q56" si="43">SUM(AF54)</f>
        <v>0</v>
      </c>
      <c r="I54" s="545">
        <f t="shared" si="43"/>
        <v>0</v>
      </c>
      <c r="J54" s="545">
        <f t="shared" si="43"/>
        <v>0</v>
      </c>
      <c r="K54" s="545">
        <f t="shared" si="43"/>
        <v>0</v>
      </c>
      <c r="L54" s="647">
        <f t="shared" si="43"/>
        <v>0</v>
      </c>
      <c r="M54" s="647">
        <f t="shared" si="43"/>
        <v>0</v>
      </c>
      <c r="N54" s="647">
        <f t="shared" si="43"/>
        <v>0</v>
      </c>
      <c r="O54" s="647">
        <f t="shared" si="43"/>
        <v>0</v>
      </c>
      <c r="P54" s="647">
        <f t="shared" si="43"/>
        <v>0</v>
      </c>
      <c r="Q54" s="647">
        <f t="shared" si="43"/>
        <v>0</v>
      </c>
      <c r="R54" s="647">
        <f t="shared" ref="R54:Y56" si="44">SUM(AP54)</f>
        <v>0</v>
      </c>
      <c r="S54" s="647">
        <f t="shared" si="44"/>
        <v>0</v>
      </c>
      <c r="T54" s="647">
        <f t="shared" si="44"/>
        <v>0</v>
      </c>
      <c r="U54" s="647">
        <f t="shared" si="44"/>
        <v>0</v>
      </c>
      <c r="V54" s="647">
        <f t="shared" si="44"/>
        <v>0</v>
      </c>
      <c r="W54" s="647">
        <f t="shared" si="44"/>
        <v>0</v>
      </c>
      <c r="X54" s="647">
        <f t="shared" si="44"/>
        <v>0</v>
      </c>
      <c r="Y54" s="647">
        <f t="shared" si="44"/>
        <v>0</v>
      </c>
      <c r="Z54" s="648">
        <f t="shared" ref="Z54:AI56" si="45">IFERROR(($E54*(Z$20/$E$20)),"0")+IFERROR(($F54*(Z$21/$F$21)),"0")+IFERROR(($G54*(Z$22/$G$22)),"0")</f>
        <v>0</v>
      </c>
      <c r="AA54" s="648">
        <f t="shared" si="45"/>
        <v>0</v>
      </c>
      <c r="AB54" s="648">
        <f t="shared" si="45"/>
        <v>0</v>
      </c>
      <c r="AC54" s="649">
        <f t="shared" si="45"/>
        <v>0</v>
      </c>
      <c r="AD54" s="649">
        <f t="shared" si="45"/>
        <v>0</v>
      </c>
      <c r="AE54" s="650">
        <f t="shared" si="45"/>
        <v>0</v>
      </c>
      <c r="AF54" s="646">
        <f t="shared" si="45"/>
        <v>0</v>
      </c>
      <c r="AG54" s="545">
        <f t="shared" si="45"/>
        <v>0</v>
      </c>
      <c r="AH54" s="545">
        <f t="shared" si="45"/>
        <v>0</v>
      </c>
      <c r="AI54" s="545">
        <f t="shared" si="45"/>
        <v>0</v>
      </c>
      <c r="AJ54" s="647">
        <f t="shared" ref="AJ54:AS56" si="46">IFERROR(($E54*(AJ$20/$E$20)),"0")+IFERROR(($F54*(AJ$21/$F$21)),"0")+IFERROR(($G54*(AJ$22/$G$22)),"0")</f>
        <v>0</v>
      </c>
      <c r="AK54" s="647">
        <f t="shared" si="46"/>
        <v>0</v>
      </c>
      <c r="AL54" s="647">
        <f t="shared" si="46"/>
        <v>0</v>
      </c>
      <c r="AM54" s="647">
        <f t="shared" si="46"/>
        <v>0</v>
      </c>
      <c r="AN54" s="647">
        <f t="shared" si="46"/>
        <v>0</v>
      </c>
      <c r="AO54" s="647">
        <f t="shared" si="46"/>
        <v>0</v>
      </c>
      <c r="AP54" s="647">
        <f t="shared" si="46"/>
        <v>0</v>
      </c>
      <c r="AQ54" s="647">
        <f t="shared" si="46"/>
        <v>0</v>
      </c>
      <c r="AR54" s="647">
        <f t="shared" si="46"/>
        <v>0</v>
      </c>
      <c r="AS54" s="647">
        <f t="shared" si="46"/>
        <v>0</v>
      </c>
      <c r="AT54" s="647">
        <f t="shared" ref="AT54:AY56" si="47">IFERROR(($E54*(AT$20/$E$20)),"0")+IFERROR(($F54*(AT$21/$F$21)),"0")+IFERROR(($G54*(AT$22/$G$22)),"0")</f>
        <v>0</v>
      </c>
      <c r="AU54" s="647">
        <f t="shared" si="47"/>
        <v>0</v>
      </c>
      <c r="AV54" s="647">
        <f t="shared" si="47"/>
        <v>0</v>
      </c>
      <c r="AW54" s="647">
        <f t="shared" si="47"/>
        <v>0</v>
      </c>
      <c r="AX54" s="651">
        <f t="shared" si="47"/>
        <v>0</v>
      </c>
      <c r="AY54" s="652">
        <f t="shared" si="47"/>
        <v>0</v>
      </c>
      <c r="BA54" s="339">
        <f t="shared" si="4"/>
        <v>0</v>
      </c>
      <c r="BB54" s="340" t="str">
        <f t="shared" si="5"/>
        <v>-</v>
      </c>
    </row>
    <row r="55" spans="2:54" s="1" customFormat="1" ht="14.4" x14ac:dyDescent="0.3">
      <c r="B55" s="260" t="s">
        <v>167</v>
      </c>
      <c r="C55" s="341" t="s">
        <v>168</v>
      </c>
      <c r="D55" s="644">
        <f>SUM('Forma 9'!$W$50,'Forma 9'!$Z$50,'Forma 4'!$F$53,'Forma 4'!$G$53,'Forma 12'!$W$51,'Forma 12'!$Z$51,)</f>
        <v>0</v>
      </c>
      <c r="E55" s="645"/>
      <c r="F55" s="645"/>
      <c r="G55" s="645"/>
      <c r="H55" s="646">
        <f t="shared" si="43"/>
        <v>0</v>
      </c>
      <c r="I55" s="545">
        <f t="shared" si="43"/>
        <v>0</v>
      </c>
      <c r="J55" s="545">
        <f t="shared" si="43"/>
        <v>0</v>
      </c>
      <c r="K55" s="545">
        <f t="shared" si="43"/>
        <v>0</v>
      </c>
      <c r="L55" s="647">
        <f t="shared" si="43"/>
        <v>0</v>
      </c>
      <c r="M55" s="647">
        <f t="shared" si="43"/>
        <v>0</v>
      </c>
      <c r="N55" s="647">
        <f t="shared" si="43"/>
        <v>0</v>
      </c>
      <c r="O55" s="647">
        <f t="shared" si="43"/>
        <v>0</v>
      </c>
      <c r="P55" s="647">
        <f t="shared" si="43"/>
        <v>0</v>
      </c>
      <c r="Q55" s="647">
        <f t="shared" si="43"/>
        <v>0</v>
      </c>
      <c r="R55" s="647">
        <f t="shared" si="44"/>
        <v>0</v>
      </c>
      <c r="S55" s="647">
        <f t="shared" si="44"/>
        <v>0</v>
      </c>
      <c r="T55" s="647">
        <f t="shared" si="44"/>
        <v>0</v>
      </c>
      <c r="U55" s="647">
        <f t="shared" si="44"/>
        <v>0</v>
      </c>
      <c r="V55" s="647">
        <f t="shared" si="44"/>
        <v>0</v>
      </c>
      <c r="W55" s="647">
        <f t="shared" si="44"/>
        <v>0</v>
      </c>
      <c r="X55" s="647">
        <f t="shared" si="44"/>
        <v>0</v>
      </c>
      <c r="Y55" s="647">
        <f t="shared" si="44"/>
        <v>0</v>
      </c>
      <c r="Z55" s="648">
        <f t="shared" si="45"/>
        <v>0</v>
      </c>
      <c r="AA55" s="648">
        <f t="shared" si="45"/>
        <v>0</v>
      </c>
      <c r="AB55" s="648">
        <f t="shared" si="45"/>
        <v>0</v>
      </c>
      <c r="AC55" s="649">
        <f t="shared" si="45"/>
        <v>0</v>
      </c>
      <c r="AD55" s="649">
        <f t="shared" si="45"/>
        <v>0</v>
      </c>
      <c r="AE55" s="650">
        <f t="shared" si="45"/>
        <v>0</v>
      </c>
      <c r="AF55" s="646">
        <f t="shared" si="45"/>
        <v>0</v>
      </c>
      <c r="AG55" s="545">
        <f t="shared" si="45"/>
        <v>0</v>
      </c>
      <c r="AH55" s="545">
        <f t="shared" si="45"/>
        <v>0</v>
      </c>
      <c r="AI55" s="545">
        <f t="shared" si="45"/>
        <v>0</v>
      </c>
      <c r="AJ55" s="647">
        <f t="shared" si="46"/>
        <v>0</v>
      </c>
      <c r="AK55" s="647">
        <f t="shared" si="46"/>
        <v>0</v>
      </c>
      <c r="AL55" s="647">
        <f t="shared" si="46"/>
        <v>0</v>
      </c>
      <c r="AM55" s="647">
        <f t="shared" si="46"/>
        <v>0</v>
      </c>
      <c r="AN55" s="647">
        <f t="shared" si="46"/>
        <v>0</v>
      </c>
      <c r="AO55" s="647">
        <f t="shared" si="46"/>
        <v>0</v>
      </c>
      <c r="AP55" s="647">
        <f t="shared" si="46"/>
        <v>0</v>
      </c>
      <c r="AQ55" s="647">
        <f t="shared" si="46"/>
        <v>0</v>
      </c>
      <c r="AR55" s="647">
        <f t="shared" si="46"/>
        <v>0</v>
      </c>
      <c r="AS55" s="647">
        <f t="shared" si="46"/>
        <v>0</v>
      </c>
      <c r="AT55" s="647">
        <f t="shared" si="47"/>
        <v>0</v>
      </c>
      <c r="AU55" s="647">
        <f t="shared" si="47"/>
        <v>0</v>
      </c>
      <c r="AV55" s="647">
        <f t="shared" si="47"/>
        <v>0</v>
      </c>
      <c r="AW55" s="647">
        <f t="shared" si="47"/>
        <v>0</v>
      </c>
      <c r="AX55" s="651">
        <f t="shared" si="47"/>
        <v>0</v>
      </c>
      <c r="AY55" s="652">
        <f t="shared" si="47"/>
        <v>0</v>
      </c>
      <c r="BA55" s="339">
        <f t="shared" ref="BA55:BA86" si="48">D55-SUM(E55:G55)</f>
        <v>0</v>
      </c>
      <c r="BB55" s="340" t="str">
        <f t="shared" ref="BB55:BB86" si="49">IF(BA55&gt;0.5,"Prašome paskirstyti likusias sąnaudas",IF(BA55&lt;-0.5,"Paskirstėte daugiau sąnaudų negu yra priskirta šiam pogrupiui","-"))</f>
        <v>-</v>
      </c>
    </row>
    <row r="56" spans="2:54" s="1" customFormat="1" ht="14.4" x14ac:dyDescent="0.3">
      <c r="B56" s="260" t="s">
        <v>169</v>
      </c>
      <c r="C56" s="347" t="str">
        <f>'Forma 2'!$C$46</f>
        <v>Kitos sąnaudos, susijusios su vandens TR įsigijimu (nurodyti)</v>
      </c>
      <c r="D56" s="644">
        <f>SUM('Forma 9'!$W$51,'Forma 9'!$Z$51,'Forma 4'!$F$54,'Forma 4'!$G$54,'Forma 12'!$W$52,'Forma 12'!$Z$52,)</f>
        <v>0</v>
      </c>
      <c r="E56" s="645"/>
      <c r="F56" s="645"/>
      <c r="G56" s="645"/>
      <c r="H56" s="646">
        <f t="shared" si="43"/>
        <v>0</v>
      </c>
      <c r="I56" s="545">
        <f t="shared" si="43"/>
        <v>0</v>
      </c>
      <c r="J56" s="545">
        <f t="shared" si="43"/>
        <v>0</v>
      </c>
      <c r="K56" s="545">
        <f t="shared" si="43"/>
        <v>0</v>
      </c>
      <c r="L56" s="647">
        <f t="shared" si="43"/>
        <v>0</v>
      </c>
      <c r="M56" s="647">
        <f t="shared" si="43"/>
        <v>0</v>
      </c>
      <c r="N56" s="647">
        <f t="shared" si="43"/>
        <v>0</v>
      </c>
      <c r="O56" s="647">
        <f t="shared" si="43"/>
        <v>0</v>
      </c>
      <c r="P56" s="647">
        <f t="shared" si="43"/>
        <v>0</v>
      </c>
      <c r="Q56" s="647">
        <f t="shared" si="43"/>
        <v>0</v>
      </c>
      <c r="R56" s="647">
        <f t="shared" si="44"/>
        <v>0</v>
      </c>
      <c r="S56" s="647">
        <f t="shared" si="44"/>
        <v>0</v>
      </c>
      <c r="T56" s="647">
        <f t="shared" si="44"/>
        <v>0</v>
      </c>
      <c r="U56" s="647">
        <f t="shared" si="44"/>
        <v>0</v>
      </c>
      <c r="V56" s="647">
        <f t="shared" si="44"/>
        <v>0</v>
      </c>
      <c r="W56" s="647">
        <f t="shared" si="44"/>
        <v>0</v>
      </c>
      <c r="X56" s="647">
        <f t="shared" si="44"/>
        <v>0</v>
      </c>
      <c r="Y56" s="647">
        <f t="shared" si="44"/>
        <v>0</v>
      </c>
      <c r="Z56" s="648">
        <f t="shared" si="45"/>
        <v>0</v>
      </c>
      <c r="AA56" s="648">
        <f t="shared" si="45"/>
        <v>0</v>
      </c>
      <c r="AB56" s="648">
        <f t="shared" si="45"/>
        <v>0</v>
      </c>
      <c r="AC56" s="649">
        <f t="shared" si="45"/>
        <v>0</v>
      </c>
      <c r="AD56" s="649">
        <f t="shared" si="45"/>
        <v>0</v>
      </c>
      <c r="AE56" s="650">
        <f t="shared" si="45"/>
        <v>0</v>
      </c>
      <c r="AF56" s="646">
        <f t="shared" si="45"/>
        <v>0</v>
      </c>
      <c r="AG56" s="545">
        <f t="shared" si="45"/>
        <v>0</v>
      </c>
      <c r="AH56" s="545">
        <f t="shared" si="45"/>
        <v>0</v>
      </c>
      <c r="AI56" s="545">
        <f t="shared" si="45"/>
        <v>0</v>
      </c>
      <c r="AJ56" s="647">
        <f t="shared" si="46"/>
        <v>0</v>
      </c>
      <c r="AK56" s="647">
        <f t="shared" si="46"/>
        <v>0</v>
      </c>
      <c r="AL56" s="647">
        <f t="shared" si="46"/>
        <v>0</v>
      </c>
      <c r="AM56" s="647">
        <f t="shared" si="46"/>
        <v>0</v>
      </c>
      <c r="AN56" s="647">
        <f t="shared" si="46"/>
        <v>0</v>
      </c>
      <c r="AO56" s="647">
        <f t="shared" si="46"/>
        <v>0</v>
      </c>
      <c r="AP56" s="647">
        <f t="shared" si="46"/>
        <v>0</v>
      </c>
      <c r="AQ56" s="647">
        <f t="shared" si="46"/>
        <v>0</v>
      </c>
      <c r="AR56" s="647">
        <f t="shared" si="46"/>
        <v>0</v>
      </c>
      <c r="AS56" s="647">
        <f t="shared" si="46"/>
        <v>0</v>
      </c>
      <c r="AT56" s="647">
        <f t="shared" si="47"/>
        <v>0</v>
      </c>
      <c r="AU56" s="647">
        <f t="shared" si="47"/>
        <v>0</v>
      </c>
      <c r="AV56" s="647">
        <f t="shared" si="47"/>
        <v>0</v>
      </c>
      <c r="AW56" s="647">
        <f t="shared" si="47"/>
        <v>0</v>
      </c>
      <c r="AX56" s="651">
        <f t="shared" si="47"/>
        <v>0</v>
      </c>
      <c r="AY56" s="652">
        <f t="shared" si="47"/>
        <v>0</v>
      </c>
      <c r="BA56" s="339">
        <f t="shared" si="48"/>
        <v>0</v>
      </c>
      <c r="BB56" s="340" t="str">
        <f t="shared" si="49"/>
        <v>-</v>
      </c>
    </row>
    <row r="57" spans="2:54" s="1" customFormat="1" ht="14.4" x14ac:dyDescent="0.3">
      <c r="B57" s="271" t="s">
        <v>171</v>
      </c>
      <c r="C57" s="405" t="s">
        <v>172</v>
      </c>
      <c r="D57" s="644">
        <f>SUM('Forma 9'!$W$52,'Forma 9'!$Z$52,'Forma 4'!$F$55,'Forma 4'!$G$55,'Forma 12'!$W$53,'Forma 12'!$Z$53,)</f>
        <v>0</v>
      </c>
      <c r="E57" s="644">
        <f t="shared" ref="E57:AY57" si="50">SUM(E58:E60)</f>
        <v>0</v>
      </c>
      <c r="F57" s="644">
        <f t="shared" si="50"/>
        <v>0</v>
      </c>
      <c r="G57" s="644">
        <f t="shared" si="50"/>
        <v>0</v>
      </c>
      <c r="H57" s="653">
        <f t="shared" si="50"/>
        <v>0</v>
      </c>
      <c r="I57" s="654">
        <f t="shared" si="50"/>
        <v>0</v>
      </c>
      <c r="J57" s="654">
        <f t="shared" si="50"/>
        <v>0</v>
      </c>
      <c r="K57" s="654">
        <f t="shared" si="50"/>
        <v>0</v>
      </c>
      <c r="L57" s="655">
        <f t="shared" si="50"/>
        <v>0</v>
      </c>
      <c r="M57" s="655">
        <f t="shared" si="50"/>
        <v>0</v>
      </c>
      <c r="N57" s="655">
        <f t="shared" si="50"/>
        <v>0</v>
      </c>
      <c r="O57" s="655">
        <f t="shared" si="50"/>
        <v>0</v>
      </c>
      <c r="P57" s="655">
        <f t="shared" si="50"/>
        <v>0</v>
      </c>
      <c r="Q57" s="655">
        <f t="shared" si="50"/>
        <v>0</v>
      </c>
      <c r="R57" s="655">
        <f t="shared" si="50"/>
        <v>0</v>
      </c>
      <c r="S57" s="655">
        <f t="shared" si="50"/>
        <v>0</v>
      </c>
      <c r="T57" s="655">
        <f t="shared" si="50"/>
        <v>0</v>
      </c>
      <c r="U57" s="655">
        <f t="shared" si="50"/>
        <v>0</v>
      </c>
      <c r="V57" s="655">
        <f t="shared" si="50"/>
        <v>0</v>
      </c>
      <c r="W57" s="655">
        <f t="shared" si="50"/>
        <v>0</v>
      </c>
      <c r="X57" s="655">
        <f t="shared" si="50"/>
        <v>0</v>
      </c>
      <c r="Y57" s="655">
        <f t="shared" si="50"/>
        <v>0</v>
      </c>
      <c r="Z57" s="655">
        <f t="shared" si="50"/>
        <v>0</v>
      </c>
      <c r="AA57" s="655">
        <f t="shared" si="50"/>
        <v>0</v>
      </c>
      <c r="AB57" s="655">
        <f t="shared" si="50"/>
        <v>0</v>
      </c>
      <c r="AC57" s="656">
        <f t="shared" si="50"/>
        <v>0</v>
      </c>
      <c r="AD57" s="656">
        <f t="shared" si="50"/>
        <v>0</v>
      </c>
      <c r="AE57" s="657">
        <f t="shared" si="50"/>
        <v>0</v>
      </c>
      <c r="AF57" s="658">
        <f t="shared" si="50"/>
        <v>0</v>
      </c>
      <c r="AG57" s="562">
        <f t="shared" si="50"/>
        <v>0</v>
      </c>
      <c r="AH57" s="562">
        <f t="shared" si="50"/>
        <v>0</v>
      </c>
      <c r="AI57" s="562">
        <f t="shared" si="50"/>
        <v>0</v>
      </c>
      <c r="AJ57" s="410">
        <f t="shared" si="50"/>
        <v>0</v>
      </c>
      <c r="AK57" s="410">
        <f t="shared" si="50"/>
        <v>0</v>
      </c>
      <c r="AL57" s="410">
        <f t="shared" si="50"/>
        <v>0</v>
      </c>
      <c r="AM57" s="410">
        <f t="shared" si="50"/>
        <v>0</v>
      </c>
      <c r="AN57" s="410">
        <f t="shared" si="50"/>
        <v>0</v>
      </c>
      <c r="AO57" s="410">
        <f t="shared" si="50"/>
        <v>0</v>
      </c>
      <c r="AP57" s="410">
        <f t="shared" si="50"/>
        <v>0</v>
      </c>
      <c r="AQ57" s="410">
        <f t="shared" si="50"/>
        <v>0</v>
      </c>
      <c r="AR57" s="410">
        <f t="shared" si="50"/>
        <v>0</v>
      </c>
      <c r="AS57" s="410">
        <f t="shared" si="50"/>
        <v>0</v>
      </c>
      <c r="AT57" s="410">
        <f t="shared" si="50"/>
        <v>0</v>
      </c>
      <c r="AU57" s="410">
        <f t="shared" si="50"/>
        <v>0</v>
      </c>
      <c r="AV57" s="410">
        <f t="shared" si="50"/>
        <v>0</v>
      </c>
      <c r="AW57" s="410">
        <f t="shared" si="50"/>
        <v>0</v>
      </c>
      <c r="AX57" s="411">
        <f t="shared" si="50"/>
        <v>0</v>
      </c>
      <c r="AY57" s="659">
        <f t="shared" si="50"/>
        <v>0</v>
      </c>
      <c r="BA57" s="339">
        <f t="shared" si="48"/>
        <v>0</v>
      </c>
      <c r="BB57" s="340" t="str">
        <f t="shared" si="49"/>
        <v>-</v>
      </c>
    </row>
    <row r="58" spans="2:54" s="1" customFormat="1" ht="14.4" x14ac:dyDescent="0.3">
      <c r="B58" s="260" t="s">
        <v>173</v>
      </c>
      <c r="C58" s="347" t="s">
        <v>174</v>
      </c>
      <c r="D58" s="644">
        <f>SUM('Forma 9'!$W$53,'Forma 9'!$Z$53,'Forma 4'!$F$56,'Forma 4'!$G$56,'Forma 12'!$W$54,'Forma 12'!$Z$54,)</f>
        <v>0</v>
      </c>
      <c r="E58" s="645"/>
      <c r="F58" s="645"/>
      <c r="G58" s="645"/>
      <c r="H58" s="646">
        <f t="shared" ref="H58:Q60" si="51">SUM(AF58)</f>
        <v>0</v>
      </c>
      <c r="I58" s="545">
        <f t="shared" si="51"/>
        <v>0</v>
      </c>
      <c r="J58" s="545">
        <f t="shared" si="51"/>
        <v>0</v>
      </c>
      <c r="K58" s="545">
        <f t="shared" si="51"/>
        <v>0</v>
      </c>
      <c r="L58" s="647">
        <f t="shared" si="51"/>
        <v>0</v>
      </c>
      <c r="M58" s="647">
        <f t="shared" si="51"/>
        <v>0</v>
      </c>
      <c r="N58" s="647">
        <f t="shared" si="51"/>
        <v>0</v>
      </c>
      <c r="O58" s="647">
        <f t="shared" si="51"/>
        <v>0</v>
      </c>
      <c r="P58" s="647">
        <f t="shared" si="51"/>
        <v>0</v>
      </c>
      <c r="Q58" s="647">
        <f t="shared" si="51"/>
        <v>0</v>
      </c>
      <c r="R58" s="647">
        <f t="shared" ref="R58:Y60" si="52">SUM(AP58)</f>
        <v>0</v>
      </c>
      <c r="S58" s="647">
        <f t="shared" si="52"/>
        <v>0</v>
      </c>
      <c r="T58" s="647">
        <f t="shared" si="52"/>
        <v>0</v>
      </c>
      <c r="U58" s="647">
        <f t="shared" si="52"/>
        <v>0</v>
      </c>
      <c r="V58" s="647">
        <f t="shared" si="52"/>
        <v>0</v>
      </c>
      <c r="W58" s="647">
        <f t="shared" si="52"/>
        <v>0</v>
      </c>
      <c r="X58" s="647">
        <f t="shared" si="52"/>
        <v>0</v>
      </c>
      <c r="Y58" s="647">
        <f t="shared" si="52"/>
        <v>0</v>
      </c>
      <c r="Z58" s="648">
        <f t="shared" ref="Z58:AI60" si="53">IFERROR(($E58*(Z$20/$E$20)),"0")+IFERROR(($F58*(Z$21/$F$21)),"0")+IFERROR(($G58*(Z$22/$G$22)),"0")</f>
        <v>0</v>
      </c>
      <c r="AA58" s="648">
        <f t="shared" si="53"/>
        <v>0</v>
      </c>
      <c r="AB58" s="648">
        <f t="shared" si="53"/>
        <v>0</v>
      </c>
      <c r="AC58" s="649">
        <f t="shared" si="53"/>
        <v>0</v>
      </c>
      <c r="AD58" s="649">
        <f t="shared" si="53"/>
        <v>0</v>
      </c>
      <c r="AE58" s="650">
        <f t="shared" si="53"/>
        <v>0</v>
      </c>
      <c r="AF58" s="646">
        <f t="shared" si="53"/>
        <v>0</v>
      </c>
      <c r="AG58" s="545">
        <f t="shared" si="53"/>
        <v>0</v>
      </c>
      <c r="AH58" s="545">
        <f t="shared" si="53"/>
        <v>0</v>
      </c>
      <c r="AI58" s="545">
        <f t="shared" si="53"/>
        <v>0</v>
      </c>
      <c r="AJ58" s="647">
        <f t="shared" ref="AJ58:AS60" si="54">IFERROR(($E58*(AJ$20/$E$20)),"0")+IFERROR(($F58*(AJ$21/$F$21)),"0")+IFERROR(($G58*(AJ$22/$G$22)),"0")</f>
        <v>0</v>
      </c>
      <c r="AK58" s="647">
        <f t="shared" si="54"/>
        <v>0</v>
      </c>
      <c r="AL58" s="647">
        <f t="shared" si="54"/>
        <v>0</v>
      </c>
      <c r="AM58" s="647">
        <f t="shared" si="54"/>
        <v>0</v>
      </c>
      <c r="AN58" s="647">
        <f t="shared" si="54"/>
        <v>0</v>
      </c>
      <c r="AO58" s="647">
        <f t="shared" si="54"/>
        <v>0</v>
      </c>
      <c r="AP58" s="647">
        <f t="shared" si="54"/>
        <v>0</v>
      </c>
      <c r="AQ58" s="647">
        <f t="shared" si="54"/>
        <v>0</v>
      </c>
      <c r="AR58" s="647">
        <f t="shared" si="54"/>
        <v>0</v>
      </c>
      <c r="AS58" s="647">
        <f t="shared" si="54"/>
        <v>0</v>
      </c>
      <c r="AT58" s="647">
        <f t="shared" ref="AT58:AY60" si="55">IFERROR(($E58*(AT$20/$E$20)),"0")+IFERROR(($F58*(AT$21/$F$21)),"0")+IFERROR(($G58*(AT$22/$G$22)),"0")</f>
        <v>0</v>
      </c>
      <c r="AU58" s="647">
        <f t="shared" si="55"/>
        <v>0</v>
      </c>
      <c r="AV58" s="647">
        <f t="shared" si="55"/>
        <v>0</v>
      </c>
      <c r="AW58" s="647">
        <f t="shared" si="55"/>
        <v>0</v>
      </c>
      <c r="AX58" s="651">
        <f t="shared" si="55"/>
        <v>0</v>
      </c>
      <c r="AY58" s="652">
        <f t="shared" si="55"/>
        <v>0</v>
      </c>
      <c r="BA58" s="339">
        <f t="shared" si="48"/>
        <v>0</v>
      </c>
      <c r="BB58" s="340" t="str">
        <f t="shared" si="49"/>
        <v>-</v>
      </c>
    </row>
    <row r="59" spans="2:54" s="1" customFormat="1" ht="14.4" x14ac:dyDescent="0.3">
      <c r="B59" s="260" t="s">
        <v>175</v>
      </c>
      <c r="C59" s="347" t="str">
        <f>'Forma 2'!$C$49</f>
        <v>Kitos sąnaudos, susijusios su ATL įsigijimu (nurodyti)</v>
      </c>
      <c r="D59" s="644">
        <f>SUM('Forma 9'!$W$54,'Forma 9'!$Z$54,'Forma 4'!$F$57,'Forma 4'!$G$57,'Forma 12'!$W$55,'Forma 12'!$Z$55,)</f>
        <v>0</v>
      </c>
      <c r="E59" s="645"/>
      <c r="F59" s="645"/>
      <c r="G59" s="645"/>
      <c r="H59" s="646">
        <f t="shared" si="51"/>
        <v>0</v>
      </c>
      <c r="I59" s="545">
        <f t="shared" si="51"/>
        <v>0</v>
      </c>
      <c r="J59" s="545">
        <f t="shared" si="51"/>
        <v>0</v>
      </c>
      <c r="K59" s="545">
        <f t="shared" si="51"/>
        <v>0</v>
      </c>
      <c r="L59" s="647">
        <f t="shared" si="51"/>
        <v>0</v>
      </c>
      <c r="M59" s="647">
        <f t="shared" si="51"/>
        <v>0</v>
      </c>
      <c r="N59" s="647">
        <f t="shared" si="51"/>
        <v>0</v>
      </c>
      <c r="O59" s="647">
        <f t="shared" si="51"/>
        <v>0</v>
      </c>
      <c r="P59" s="647">
        <f t="shared" si="51"/>
        <v>0</v>
      </c>
      <c r="Q59" s="647">
        <f t="shared" si="51"/>
        <v>0</v>
      </c>
      <c r="R59" s="647">
        <f t="shared" si="52"/>
        <v>0</v>
      </c>
      <c r="S59" s="647">
        <f t="shared" si="52"/>
        <v>0</v>
      </c>
      <c r="T59" s="647">
        <f t="shared" si="52"/>
        <v>0</v>
      </c>
      <c r="U59" s="647">
        <f t="shared" si="52"/>
        <v>0</v>
      </c>
      <c r="V59" s="647">
        <f t="shared" si="52"/>
        <v>0</v>
      </c>
      <c r="W59" s="647">
        <f t="shared" si="52"/>
        <v>0</v>
      </c>
      <c r="X59" s="647">
        <f t="shared" si="52"/>
        <v>0</v>
      </c>
      <c r="Y59" s="647">
        <f t="shared" si="52"/>
        <v>0</v>
      </c>
      <c r="Z59" s="648">
        <f t="shared" si="53"/>
        <v>0</v>
      </c>
      <c r="AA59" s="648">
        <f t="shared" si="53"/>
        <v>0</v>
      </c>
      <c r="AB59" s="648">
        <f t="shared" si="53"/>
        <v>0</v>
      </c>
      <c r="AC59" s="649">
        <f t="shared" si="53"/>
        <v>0</v>
      </c>
      <c r="AD59" s="649">
        <f t="shared" si="53"/>
        <v>0</v>
      </c>
      <c r="AE59" s="650">
        <f t="shared" si="53"/>
        <v>0</v>
      </c>
      <c r="AF59" s="646">
        <f t="shared" si="53"/>
        <v>0</v>
      </c>
      <c r="AG59" s="545">
        <f t="shared" si="53"/>
        <v>0</v>
      </c>
      <c r="AH59" s="545">
        <f t="shared" si="53"/>
        <v>0</v>
      </c>
      <c r="AI59" s="545">
        <f t="shared" si="53"/>
        <v>0</v>
      </c>
      <c r="AJ59" s="647">
        <f t="shared" si="54"/>
        <v>0</v>
      </c>
      <c r="AK59" s="647">
        <f t="shared" si="54"/>
        <v>0</v>
      </c>
      <c r="AL59" s="647">
        <f t="shared" si="54"/>
        <v>0</v>
      </c>
      <c r="AM59" s="647">
        <f t="shared" si="54"/>
        <v>0</v>
      </c>
      <c r="AN59" s="647">
        <f t="shared" si="54"/>
        <v>0</v>
      </c>
      <c r="AO59" s="647">
        <f t="shared" si="54"/>
        <v>0</v>
      </c>
      <c r="AP59" s="647">
        <f t="shared" si="54"/>
        <v>0</v>
      </c>
      <c r="AQ59" s="647">
        <f t="shared" si="54"/>
        <v>0</v>
      </c>
      <c r="AR59" s="647">
        <f t="shared" si="54"/>
        <v>0</v>
      </c>
      <c r="AS59" s="647">
        <f t="shared" si="54"/>
        <v>0</v>
      </c>
      <c r="AT59" s="647">
        <f t="shared" si="55"/>
        <v>0</v>
      </c>
      <c r="AU59" s="647">
        <f t="shared" si="55"/>
        <v>0</v>
      </c>
      <c r="AV59" s="647">
        <f t="shared" si="55"/>
        <v>0</v>
      </c>
      <c r="AW59" s="647">
        <f t="shared" si="55"/>
        <v>0</v>
      </c>
      <c r="AX59" s="651">
        <f t="shared" si="55"/>
        <v>0</v>
      </c>
      <c r="AY59" s="652">
        <f t="shared" si="55"/>
        <v>0</v>
      </c>
      <c r="BA59" s="339">
        <f t="shared" si="48"/>
        <v>0</v>
      </c>
      <c r="BB59" s="340" t="str">
        <f t="shared" si="49"/>
        <v>-</v>
      </c>
    </row>
    <row r="60" spans="2:54" s="1" customFormat="1" ht="14.4" x14ac:dyDescent="0.3">
      <c r="B60" s="260" t="s">
        <v>177</v>
      </c>
      <c r="C60" s="347" t="str">
        <f>'Forma 2'!$C$50</f>
        <v/>
      </c>
      <c r="D60" s="644">
        <f>SUM('Forma 9'!$W$55,'Forma 9'!$Z$55,'Forma 4'!$F$58,'Forma 4'!$G$58,'Forma 12'!$W$56,'Forma 12'!$Z$56,)</f>
        <v>0</v>
      </c>
      <c r="E60" s="645"/>
      <c r="F60" s="645"/>
      <c r="G60" s="645"/>
      <c r="H60" s="646">
        <f t="shared" si="51"/>
        <v>0</v>
      </c>
      <c r="I60" s="545">
        <f t="shared" si="51"/>
        <v>0</v>
      </c>
      <c r="J60" s="545">
        <f t="shared" si="51"/>
        <v>0</v>
      </c>
      <c r="K60" s="545">
        <f t="shared" si="51"/>
        <v>0</v>
      </c>
      <c r="L60" s="647">
        <f t="shared" si="51"/>
        <v>0</v>
      </c>
      <c r="M60" s="647">
        <f t="shared" si="51"/>
        <v>0</v>
      </c>
      <c r="N60" s="647">
        <f t="shared" si="51"/>
        <v>0</v>
      </c>
      <c r="O60" s="647">
        <f t="shared" si="51"/>
        <v>0</v>
      </c>
      <c r="P60" s="647">
        <f t="shared" si="51"/>
        <v>0</v>
      </c>
      <c r="Q60" s="647">
        <f t="shared" si="51"/>
        <v>0</v>
      </c>
      <c r="R60" s="647">
        <f t="shared" si="52"/>
        <v>0</v>
      </c>
      <c r="S60" s="647">
        <f t="shared" si="52"/>
        <v>0</v>
      </c>
      <c r="T60" s="647">
        <f t="shared" si="52"/>
        <v>0</v>
      </c>
      <c r="U60" s="647">
        <f t="shared" si="52"/>
        <v>0</v>
      </c>
      <c r="V60" s="647">
        <f t="shared" si="52"/>
        <v>0</v>
      </c>
      <c r="W60" s="647">
        <f t="shared" si="52"/>
        <v>0</v>
      </c>
      <c r="X60" s="647">
        <f t="shared" si="52"/>
        <v>0</v>
      </c>
      <c r="Y60" s="647">
        <f t="shared" si="52"/>
        <v>0</v>
      </c>
      <c r="Z60" s="648">
        <f t="shared" si="53"/>
        <v>0</v>
      </c>
      <c r="AA60" s="648">
        <f t="shared" si="53"/>
        <v>0</v>
      </c>
      <c r="AB60" s="648">
        <f t="shared" si="53"/>
        <v>0</v>
      </c>
      <c r="AC60" s="649">
        <f t="shared" si="53"/>
        <v>0</v>
      </c>
      <c r="AD60" s="649">
        <f t="shared" si="53"/>
        <v>0</v>
      </c>
      <c r="AE60" s="650">
        <f t="shared" si="53"/>
        <v>0</v>
      </c>
      <c r="AF60" s="646">
        <f t="shared" si="53"/>
        <v>0</v>
      </c>
      <c r="AG60" s="545">
        <f t="shared" si="53"/>
        <v>0</v>
      </c>
      <c r="AH60" s="545">
        <f t="shared" si="53"/>
        <v>0</v>
      </c>
      <c r="AI60" s="545">
        <f t="shared" si="53"/>
        <v>0</v>
      </c>
      <c r="AJ60" s="647">
        <f t="shared" si="54"/>
        <v>0</v>
      </c>
      <c r="AK60" s="647">
        <f t="shared" si="54"/>
        <v>0</v>
      </c>
      <c r="AL60" s="647">
        <f t="shared" si="54"/>
        <v>0</v>
      </c>
      <c r="AM60" s="647">
        <f t="shared" si="54"/>
        <v>0</v>
      </c>
      <c r="AN60" s="647">
        <f t="shared" si="54"/>
        <v>0</v>
      </c>
      <c r="AO60" s="647">
        <f t="shared" si="54"/>
        <v>0</v>
      </c>
      <c r="AP60" s="647">
        <f t="shared" si="54"/>
        <v>0</v>
      </c>
      <c r="AQ60" s="647">
        <f t="shared" si="54"/>
        <v>0</v>
      </c>
      <c r="AR60" s="647">
        <f t="shared" si="54"/>
        <v>0</v>
      </c>
      <c r="AS60" s="647">
        <f t="shared" si="54"/>
        <v>0</v>
      </c>
      <c r="AT60" s="647">
        <f t="shared" si="55"/>
        <v>0</v>
      </c>
      <c r="AU60" s="647">
        <f t="shared" si="55"/>
        <v>0</v>
      </c>
      <c r="AV60" s="647">
        <f t="shared" si="55"/>
        <v>0</v>
      </c>
      <c r="AW60" s="647">
        <f t="shared" si="55"/>
        <v>0</v>
      </c>
      <c r="AX60" s="651">
        <f t="shared" si="55"/>
        <v>0</v>
      </c>
      <c r="AY60" s="652">
        <f t="shared" si="55"/>
        <v>0</v>
      </c>
      <c r="BA60" s="339">
        <f t="shared" si="48"/>
        <v>0</v>
      </c>
      <c r="BB60" s="340" t="str">
        <f t="shared" si="49"/>
        <v>-</v>
      </c>
    </row>
    <row r="61" spans="2:54" s="1" customFormat="1" ht="14.4" x14ac:dyDescent="0.3">
      <c r="B61" s="286" t="s">
        <v>178</v>
      </c>
      <c r="C61" s="356" t="s">
        <v>179</v>
      </c>
      <c r="D61" s="644">
        <f>SUM('Forma 9'!$W$56,'Forma 9'!$Z$56,'Forma 4'!$F$59,'Forma 4'!$G$59,'Forma 12'!$W$57,'Forma 12'!$Z$57,)</f>
        <v>407.83</v>
      </c>
      <c r="E61" s="644">
        <f t="shared" ref="E61:AY61" si="56">SUM(E62:E68)</f>
        <v>0</v>
      </c>
      <c r="F61" s="644">
        <f t="shared" si="56"/>
        <v>0</v>
      </c>
      <c r="G61" s="644">
        <f t="shared" si="56"/>
        <v>0</v>
      </c>
      <c r="H61" s="653">
        <f t="shared" si="56"/>
        <v>0</v>
      </c>
      <c r="I61" s="654">
        <f t="shared" si="56"/>
        <v>0</v>
      </c>
      <c r="J61" s="654">
        <f t="shared" si="56"/>
        <v>0</v>
      </c>
      <c r="K61" s="654">
        <f t="shared" si="56"/>
        <v>0</v>
      </c>
      <c r="L61" s="655">
        <f t="shared" si="56"/>
        <v>0</v>
      </c>
      <c r="M61" s="655">
        <f t="shared" si="56"/>
        <v>0</v>
      </c>
      <c r="N61" s="655">
        <f t="shared" si="56"/>
        <v>0</v>
      </c>
      <c r="O61" s="655">
        <f t="shared" si="56"/>
        <v>0</v>
      </c>
      <c r="P61" s="655">
        <f t="shared" si="56"/>
        <v>0</v>
      </c>
      <c r="Q61" s="655">
        <f t="shared" si="56"/>
        <v>0</v>
      </c>
      <c r="R61" s="655">
        <f t="shared" si="56"/>
        <v>0</v>
      </c>
      <c r="S61" s="655">
        <f t="shared" si="56"/>
        <v>0</v>
      </c>
      <c r="T61" s="655">
        <f t="shared" si="56"/>
        <v>0</v>
      </c>
      <c r="U61" s="655">
        <f t="shared" si="56"/>
        <v>0</v>
      </c>
      <c r="V61" s="655">
        <f t="shared" si="56"/>
        <v>0</v>
      </c>
      <c r="W61" s="655">
        <f t="shared" si="56"/>
        <v>0</v>
      </c>
      <c r="X61" s="655">
        <f t="shared" si="56"/>
        <v>0</v>
      </c>
      <c r="Y61" s="655">
        <f t="shared" si="56"/>
        <v>0</v>
      </c>
      <c r="Z61" s="655">
        <f t="shared" si="56"/>
        <v>0</v>
      </c>
      <c r="AA61" s="655">
        <f t="shared" si="56"/>
        <v>0</v>
      </c>
      <c r="AB61" s="655">
        <f t="shared" si="56"/>
        <v>0</v>
      </c>
      <c r="AC61" s="656">
        <f t="shared" si="56"/>
        <v>0</v>
      </c>
      <c r="AD61" s="656">
        <f t="shared" si="56"/>
        <v>0</v>
      </c>
      <c r="AE61" s="657">
        <f t="shared" si="56"/>
        <v>0</v>
      </c>
      <c r="AF61" s="658">
        <f t="shared" si="56"/>
        <v>0</v>
      </c>
      <c r="AG61" s="562">
        <f t="shared" si="56"/>
        <v>0</v>
      </c>
      <c r="AH61" s="562">
        <f t="shared" si="56"/>
        <v>0</v>
      </c>
      <c r="AI61" s="562">
        <f t="shared" si="56"/>
        <v>0</v>
      </c>
      <c r="AJ61" s="410">
        <f t="shared" si="56"/>
        <v>0</v>
      </c>
      <c r="AK61" s="410">
        <f t="shared" si="56"/>
        <v>0</v>
      </c>
      <c r="AL61" s="410">
        <f t="shared" si="56"/>
        <v>0</v>
      </c>
      <c r="AM61" s="410">
        <f t="shared" si="56"/>
        <v>0</v>
      </c>
      <c r="AN61" s="410">
        <f t="shared" si="56"/>
        <v>0</v>
      </c>
      <c r="AO61" s="410">
        <f t="shared" si="56"/>
        <v>0</v>
      </c>
      <c r="AP61" s="410">
        <f t="shared" si="56"/>
        <v>0</v>
      </c>
      <c r="AQ61" s="410">
        <f t="shared" si="56"/>
        <v>0</v>
      </c>
      <c r="AR61" s="410">
        <f t="shared" si="56"/>
        <v>0</v>
      </c>
      <c r="AS61" s="410">
        <f t="shared" si="56"/>
        <v>0</v>
      </c>
      <c r="AT61" s="410">
        <f t="shared" si="56"/>
        <v>0</v>
      </c>
      <c r="AU61" s="410">
        <f t="shared" si="56"/>
        <v>0</v>
      </c>
      <c r="AV61" s="410">
        <f t="shared" si="56"/>
        <v>0</v>
      </c>
      <c r="AW61" s="410">
        <f t="shared" si="56"/>
        <v>0</v>
      </c>
      <c r="AX61" s="411">
        <f t="shared" si="56"/>
        <v>0</v>
      </c>
      <c r="AY61" s="659">
        <f t="shared" si="56"/>
        <v>0</v>
      </c>
      <c r="BA61" s="339">
        <f t="shared" si="48"/>
        <v>407.83</v>
      </c>
      <c r="BB61" s="340" t="str">
        <f t="shared" si="49"/>
        <v>Prašome paskirstyti likusias sąnaudas</v>
      </c>
    </row>
    <row r="62" spans="2:54" s="1" customFormat="1" ht="14.4" x14ac:dyDescent="0.3">
      <c r="B62" s="287" t="s">
        <v>180</v>
      </c>
      <c r="C62" s="358" t="s">
        <v>181</v>
      </c>
      <c r="D62" s="644">
        <f>SUM('Forma 9'!$W$57,'Forma 9'!$Z$57,'Forma 4'!$F$60,'Forma 4'!$G$60,'Forma 12'!$W$58,'Forma 12'!$Z$58,)</f>
        <v>60.47</v>
      </c>
      <c r="E62" s="645"/>
      <c r="F62" s="645"/>
      <c r="G62" s="645"/>
      <c r="H62" s="646">
        <f t="shared" ref="H62:Q68" si="57">SUM(AF62)</f>
        <v>0</v>
      </c>
      <c r="I62" s="545">
        <f t="shared" si="57"/>
        <v>0</v>
      </c>
      <c r="J62" s="545">
        <f t="shared" si="57"/>
        <v>0</v>
      </c>
      <c r="K62" s="545">
        <f t="shared" si="57"/>
        <v>0</v>
      </c>
      <c r="L62" s="647">
        <f t="shared" si="57"/>
        <v>0</v>
      </c>
      <c r="M62" s="647">
        <f t="shared" si="57"/>
        <v>0</v>
      </c>
      <c r="N62" s="647">
        <f t="shared" si="57"/>
        <v>0</v>
      </c>
      <c r="O62" s="647">
        <f t="shared" si="57"/>
        <v>0</v>
      </c>
      <c r="P62" s="647">
        <f t="shared" si="57"/>
        <v>0</v>
      </c>
      <c r="Q62" s="647">
        <f t="shared" si="57"/>
        <v>0</v>
      </c>
      <c r="R62" s="647">
        <f t="shared" ref="R62:Y68" si="58">SUM(AP62)</f>
        <v>0</v>
      </c>
      <c r="S62" s="647">
        <f t="shared" si="58"/>
        <v>0</v>
      </c>
      <c r="T62" s="647">
        <f t="shared" si="58"/>
        <v>0</v>
      </c>
      <c r="U62" s="647">
        <f t="shared" si="58"/>
        <v>0</v>
      </c>
      <c r="V62" s="647">
        <f t="shared" si="58"/>
        <v>0</v>
      </c>
      <c r="W62" s="647">
        <f t="shared" si="58"/>
        <v>0</v>
      </c>
      <c r="X62" s="647">
        <f t="shared" si="58"/>
        <v>0</v>
      </c>
      <c r="Y62" s="647">
        <f t="shared" si="58"/>
        <v>0</v>
      </c>
      <c r="Z62" s="648">
        <f t="shared" ref="Z62:AI68" si="59">IFERROR(($E62*(Z$20/$E$20)),"0")+IFERROR(($F62*(Z$21/$F$21)),"0")+IFERROR(($G62*(Z$22/$G$22)),"0")</f>
        <v>0</v>
      </c>
      <c r="AA62" s="648">
        <f t="shared" si="59"/>
        <v>0</v>
      </c>
      <c r="AB62" s="648">
        <f t="shared" si="59"/>
        <v>0</v>
      </c>
      <c r="AC62" s="649">
        <f t="shared" si="59"/>
        <v>0</v>
      </c>
      <c r="AD62" s="649">
        <f t="shared" si="59"/>
        <v>0</v>
      </c>
      <c r="AE62" s="650">
        <f t="shared" si="59"/>
        <v>0</v>
      </c>
      <c r="AF62" s="646">
        <f t="shared" si="59"/>
        <v>0</v>
      </c>
      <c r="AG62" s="545">
        <f t="shared" si="59"/>
        <v>0</v>
      </c>
      <c r="AH62" s="545">
        <f t="shared" si="59"/>
        <v>0</v>
      </c>
      <c r="AI62" s="545">
        <f t="shared" si="59"/>
        <v>0</v>
      </c>
      <c r="AJ62" s="647">
        <f t="shared" ref="AJ62:AS68" si="60">IFERROR(($E62*(AJ$20/$E$20)),"0")+IFERROR(($F62*(AJ$21/$F$21)),"0")+IFERROR(($G62*(AJ$22/$G$22)),"0")</f>
        <v>0</v>
      </c>
      <c r="AK62" s="647">
        <f t="shared" si="60"/>
        <v>0</v>
      </c>
      <c r="AL62" s="647">
        <f t="shared" si="60"/>
        <v>0</v>
      </c>
      <c r="AM62" s="647">
        <f t="shared" si="60"/>
        <v>0</v>
      </c>
      <c r="AN62" s="647">
        <f t="shared" si="60"/>
        <v>0</v>
      </c>
      <c r="AO62" s="647">
        <f t="shared" si="60"/>
        <v>0</v>
      </c>
      <c r="AP62" s="647">
        <f t="shared" si="60"/>
        <v>0</v>
      </c>
      <c r="AQ62" s="647">
        <f t="shared" si="60"/>
        <v>0</v>
      </c>
      <c r="AR62" s="647">
        <f t="shared" si="60"/>
        <v>0</v>
      </c>
      <c r="AS62" s="647">
        <f t="shared" si="60"/>
        <v>0</v>
      </c>
      <c r="AT62" s="647">
        <f t="shared" ref="AT62:AY68" si="61">IFERROR(($E62*(AT$20/$E$20)),"0")+IFERROR(($F62*(AT$21/$F$21)),"0")+IFERROR(($G62*(AT$22/$G$22)),"0")</f>
        <v>0</v>
      </c>
      <c r="AU62" s="647">
        <f t="shared" si="61"/>
        <v>0</v>
      </c>
      <c r="AV62" s="647">
        <f t="shared" si="61"/>
        <v>0</v>
      </c>
      <c r="AW62" s="647">
        <f t="shared" si="61"/>
        <v>0</v>
      </c>
      <c r="AX62" s="651">
        <f t="shared" si="61"/>
        <v>0</v>
      </c>
      <c r="AY62" s="652">
        <f t="shared" si="61"/>
        <v>0</v>
      </c>
      <c r="BA62" s="339">
        <f t="shared" si="48"/>
        <v>60.47</v>
      </c>
      <c r="BB62" s="340" t="str">
        <f t="shared" si="49"/>
        <v>Prašome paskirstyti likusias sąnaudas</v>
      </c>
    </row>
    <row r="63" spans="2:54" s="1" customFormat="1" ht="14.4" x14ac:dyDescent="0.3">
      <c r="B63" s="287" t="s">
        <v>182</v>
      </c>
      <c r="C63" s="358" t="s">
        <v>183</v>
      </c>
      <c r="D63" s="644">
        <f>SUM('Forma 9'!$W$58,'Forma 9'!$Z$58,'Forma 4'!$F$61,'Forma 4'!$G$61,'Forma 12'!$W$59,'Forma 12'!$Z$59,)</f>
        <v>87.47</v>
      </c>
      <c r="E63" s="645"/>
      <c r="F63" s="645"/>
      <c r="G63" s="645"/>
      <c r="H63" s="646">
        <f t="shared" si="57"/>
        <v>0</v>
      </c>
      <c r="I63" s="545">
        <f t="shared" si="57"/>
        <v>0</v>
      </c>
      <c r="J63" s="545">
        <f t="shared" si="57"/>
        <v>0</v>
      </c>
      <c r="K63" s="545">
        <f t="shared" si="57"/>
        <v>0</v>
      </c>
      <c r="L63" s="647">
        <f t="shared" si="57"/>
        <v>0</v>
      </c>
      <c r="M63" s="647">
        <f t="shared" si="57"/>
        <v>0</v>
      </c>
      <c r="N63" s="647">
        <f t="shared" si="57"/>
        <v>0</v>
      </c>
      <c r="O63" s="647">
        <f t="shared" si="57"/>
        <v>0</v>
      </c>
      <c r="P63" s="647">
        <f t="shared" si="57"/>
        <v>0</v>
      </c>
      <c r="Q63" s="647">
        <f t="shared" si="57"/>
        <v>0</v>
      </c>
      <c r="R63" s="647">
        <f t="shared" si="58"/>
        <v>0</v>
      </c>
      <c r="S63" s="647">
        <f t="shared" si="58"/>
        <v>0</v>
      </c>
      <c r="T63" s="647">
        <f t="shared" si="58"/>
        <v>0</v>
      </c>
      <c r="U63" s="647">
        <f t="shared" si="58"/>
        <v>0</v>
      </c>
      <c r="V63" s="647">
        <f t="shared" si="58"/>
        <v>0</v>
      </c>
      <c r="W63" s="647">
        <f t="shared" si="58"/>
        <v>0</v>
      </c>
      <c r="X63" s="647">
        <f t="shared" si="58"/>
        <v>0</v>
      </c>
      <c r="Y63" s="647">
        <f t="shared" si="58"/>
        <v>0</v>
      </c>
      <c r="Z63" s="648">
        <f t="shared" si="59"/>
        <v>0</v>
      </c>
      <c r="AA63" s="648">
        <f t="shared" si="59"/>
        <v>0</v>
      </c>
      <c r="AB63" s="648">
        <f t="shared" si="59"/>
        <v>0</v>
      </c>
      <c r="AC63" s="649">
        <f t="shared" si="59"/>
        <v>0</v>
      </c>
      <c r="AD63" s="649">
        <f t="shared" si="59"/>
        <v>0</v>
      </c>
      <c r="AE63" s="650">
        <f t="shared" si="59"/>
        <v>0</v>
      </c>
      <c r="AF63" s="646">
        <f t="shared" si="59"/>
        <v>0</v>
      </c>
      <c r="AG63" s="545">
        <f t="shared" si="59"/>
        <v>0</v>
      </c>
      <c r="AH63" s="545">
        <f t="shared" si="59"/>
        <v>0</v>
      </c>
      <c r="AI63" s="545">
        <f t="shared" si="59"/>
        <v>0</v>
      </c>
      <c r="AJ63" s="647">
        <f t="shared" si="60"/>
        <v>0</v>
      </c>
      <c r="AK63" s="647">
        <f t="shared" si="60"/>
        <v>0</v>
      </c>
      <c r="AL63" s="647">
        <f t="shared" si="60"/>
        <v>0</v>
      </c>
      <c r="AM63" s="647">
        <f t="shared" si="60"/>
        <v>0</v>
      </c>
      <c r="AN63" s="647">
        <f t="shared" si="60"/>
        <v>0</v>
      </c>
      <c r="AO63" s="647">
        <f t="shared" si="60"/>
        <v>0</v>
      </c>
      <c r="AP63" s="647">
        <f t="shared" si="60"/>
        <v>0</v>
      </c>
      <c r="AQ63" s="647">
        <f t="shared" si="60"/>
        <v>0</v>
      </c>
      <c r="AR63" s="647">
        <f t="shared" si="60"/>
        <v>0</v>
      </c>
      <c r="AS63" s="647">
        <f t="shared" si="60"/>
        <v>0</v>
      </c>
      <c r="AT63" s="647">
        <f t="shared" si="61"/>
        <v>0</v>
      </c>
      <c r="AU63" s="647">
        <f t="shared" si="61"/>
        <v>0</v>
      </c>
      <c r="AV63" s="647">
        <f t="shared" si="61"/>
        <v>0</v>
      </c>
      <c r="AW63" s="647">
        <f t="shared" si="61"/>
        <v>0</v>
      </c>
      <c r="AX63" s="651">
        <f t="shared" si="61"/>
        <v>0</v>
      </c>
      <c r="AY63" s="652">
        <f t="shared" si="61"/>
        <v>0</v>
      </c>
      <c r="BA63" s="339">
        <f t="shared" si="48"/>
        <v>87.47</v>
      </c>
      <c r="BB63" s="340" t="str">
        <f t="shared" si="49"/>
        <v>Prašome paskirstyti likusias sąnaudas</v>
      </c>
    </row>
    <row r="64" spans="2:54" s="1" customFormat="1" ht="14.4" x14ac:dyDescent="0.3">
      <c r="B64" s="287" t="s">
        <v>184</v>
      </c>
      <c r="C64" s="341" t="s">
        <v>185</v>
      </c>
      <c r="D64" s="644">
        <f>SUM('Forma 9'!$W$59,'Forma 9'!$Z$59,'Forma 4'!$F$62,'Forma 4'!$G$62,'Forma 12'!$W$60,'Forma 12'!$Z$60,)</f>
        <v>0</v>
      </c>
      <c r="E64" s="645"/>
      <c r="F64" s="645"/>
      <c r="G64" s="645"/>
      <c r="H64" s="646">
        <f t="shared" si="57"/>
        <v>0</v>
      </c>
      <c r="I64" s="545">
        <f t="shared" si="57"/>
        <v>0</v>
      </c>
      <c r="J64" s="545">
        <f t="shared" si="57"/>
        <v>0</v>
      </c>
      <c r="K64" s="545">
        <f t="shared" si="57"/>
        <v>0</v>
      </c>
      <c r="L64" s="647">
        <f t="shared" si="57"/>
        <v>0</v>
      </c>
      <c r="M64" s="647">
        <f t="shared" si="57"/>
        <v>0</v>
      </c>
      <c r="N64" s="647">
        <f t="shared" si="57"/>
        <v>0</v>
      </c>
      <c r="O64" s="647">
        <f t="shared" si="57"/>
        <v>0</v>
      </c>
      <c r="P64" s="647">
        <f t="shared" si="57"/>
        <v>0</v>
      </c>
      <c r="Q64" s="647">
        <f t="shared" si="57"/>
        <v>0</v>
      </c>
      <c r="R64" s="647">
        <f t="shared" si="58"/>
        <v>0</v>
      </c>
      <c r="S64" s="647">
        <f t="shared" si="58"/>
        <v>0</v>
      </c>
      <c r="T64" s="647">
        <f t="shared" si="58"/>
        <v>0</v>
      </c>
      <c r="U64" s="647">
        <f t="shared" si="58"/>
        <v>0</v>
      </c>
      <c r="V64" s="647">
        <f t="shared" si="58"/>
        <v>0</v>
      </c>
      <c r="W64" s="647">
        <f t="shared" si="58"/>
        <v>0</v>
      </c>
      <c r="X64" s="647">
        <f t="shared" si="58"/>
        <v>0</v>
      </c>
      <c r="Y64" s="647">
        <f t="shared" si="58"/>
        <v>0</v>
      </c>
      <c r="Z64" s="648">
        <f t="shared" si="59"/>
        <v>0</v>
      </c>
      <c r="AA64" s="648">
        <f t="shared" si="59"/>
        <v>0</v>
      </c>
      <c r="AB64" s="648">
        <f t="shared" si="59"/>
        <v>0</v>
      </c>
      <c r="AC64" s="649">
        <f t="shared" si="59"/>
        <v>0</v>
      </c>
      <c r="AD64" s="649">
        <f t="shared" si="59"/>
        <v>0</v>
      </c>
      <c r="AE64" s="650">
        <f t="shared" si="59"/>
        <v>0</v>
      </c>
      <c r="AF64" s="646">
        <f t="shared" si="59"/>
        <v>0</v>
      </c>
      <c r="AG64" s="545">
        <f t="shared" si="59"/>
        <v>0</v>
      </c>
      <c r="AH64" s="545">
        <f t="shared" si="59"/>
        <v>0</v>
      </c>
      <c r="AI64" s="545">
        <f t="shared" si="59"/>
        <v>0</v>
      </c>
      <c r="AJ64" s="647">
        <f t="shared" si="60"/>
        <v>0</v>
      </c>
      <c r="AK64" s="647">
        <f t="shared" si="60"/>
        <v>0</v>
      </c>
      <c r="AL64" s="647">
        <f t="shared" si="60"/>
        <v>0</v>
      </c>
      <c r="AM64" s="647">
        <f t="shared" si="60"/>
        <v>0</v>
      </c>
      <c r="AN64" s="647">
        <f t="shared" si="60"/>
        <v>0</v>
      </c>
      <c r="AO64" s="647">
        <f t="shared" si="60"/>
        <v>0</v>
      </c>
      <c r="AP64" s="647">
        <f t="shared" si="60"/>
        <v>0</v>
      </c>
      <c r="AQ64" s="647">
        <f t="shared" si="60"/>
        <v>0</v>
      </c>
      <c r="AR64" s="647">
        <f t="shared" si="60"/>
        <v>0</v>
      </c>
      <c r="AS64" s="647">
        <f t="shared" si="60"/>
        <v>0</v>
      </c>
      <c r="AT64" s="647">
        <f t="shared" si="61"/>
        <v>0</v>
      </c>
      <c r="AU64" s="647">
        <f t="shared" si="61"/>
        <v>0</v>
      </c>
      <c r="AV64" s="647">
        <f t="shared" si="61"/>
        <v>0</v>
      </c>
      <c r="AW64" s="647">
        <f t="shared" si="61"/>
        <v>0</v>
      </c>
      <c r="AX64" s="651">
        <f t="shared" si="61"/>
        <v>0</v>
      </c>
      <c r="AY64" s="652">
        <f t="shared" si="61"/>
        <v>0</v>
      </c>
      <c r="BA64" s="339">
        <f t="shared" si="48"/>
        <v>0</v>
      </c>
      <c r="BB64" s="340" t="str">
        <f t="shared" si="49"/>
        <v>-</v>
      </c>
    </row>
    <row r="65" spans="2:54" s="1" customFormat="1" ht="14.4" x14ac:dyDescent="0.3">
      <c r="B65" s="287" t="s">
        <v>186</v>
      </c>
      <c r="C65" s="355" t="s">
        <v>187</v>
      </c>
      <c r="D65" s="644">
        <f>SUM('Forma 9'!$W$60,'Forma 9'!$Z$60,'Forma 4'!$F$63,'Forma 4'!$G$63,'Forma 12'!$W$61,'Forma 12'!$Z$61,)</f>
        <v>259.89</v>
      </c>
      <c r="E65" s="645"/>
      <c r="F65" s="645"/>
      <c r="G65" s="645"/>
      <c r="H65" s="646">
        <f t="shared" si="57"/>
        <v>0</v>
      </c>
      <c r="I65" s="545">
        <f t="shared" si="57"/>
        <v>0</v>
      </c>
      <c r="J65" s="545">
        <f t="shared" si="57"/>
        <v>0</v>
      </c>
      <c r="K65" s="545">
        <f t="shared" si="57"/>
        <v>0</v>
      </c>
      <c r="L65" s="647">
        <f t="shared" si="57"/>
        <v>0</v>
      </c>
      <c r="M65" s="647">
        <f t="shared" si="57"/>
        <v>0</v>
      </c>
      <c r="N65" s="647">
        <f t="shared" si="57"/>
        <v>0</v>
      </c>
      <c r="O65" s="647">
        <f t="shared" si="57"/>
        <v>0</v>
      </c>
      <c r="P65" s="647">
        <f t="shared" si="57"/>
        <v>0</v>
      </c>
      <c r="Q65" s="647">
        <f t="shared" si="57"/>
        <v>0</v>
      </c>
      <c r="R65" s="647">
        <f t="shared" si="58"/>
        <v>0</v>
      </c>
      <c r="S65" s="647">
        <f t="shared" si="58"/>
        <v>0</v>
      </c>
      <c r="T65" s="647">
        <f t="shared" si="58"/>
        <v>0</v>
      </c>
      <c r="U65" s="647">
        <f t="shared" si="58"/>
        <v>0</v>
      </c>
      <c r="V65" s="647">
        <f t="shared" si="58"/>
        <v>0</v>
      </c>
      <c r="W65" s="647">
        <f t="shared" si="58"/>
        <v>0</v>
      </c>
      <c r="X65" s="647">
        <f t="shared" si="58"/>
        <v>0</v>
      </c>
      <c r="Y65" s="647">
        <f t="shared" si="58"/>
        <v>0</v>
      </c>
      <c r="Z65" s="648">
        <f t="shared" si="59"/>
        <v>0</v>
      </c>
      <c r="AA65" s="648">
        <f t="shared" si="59"/>
        <v>0</v>
      </c>
      <c r="AB65" s="648">
        <f t="shared" si="59"/>
        <v>0</v>
      </c>
      <c r="AC65" s="649">
        <f t="shared" si="59"/>
        <v>0</v>
      </c>
      <c r="AD65" s="649">
        <f t="shared" si="59"/>
        <v>0</v>
      </c>
      <c r="AE65" s="650">
        <f t="shared" si="59"/>
        <v>0</v>
      </c>
      <c r="AF65" s="646">
        <f t="shared" si="59"/>
        <v>0</v>
      </c>
      <c r="AG65" s="545">
        <f t="shared" si="59"/>
        <v>0</v>
      </c>
      <c r="AH65" s="545">
        <f t="shared" si="59"/>
        <v>0</v>
      </c>
      <c r="AI65" s="545">
        <f t="shared" si="59"/>
        <v>0</v>
      </c>
      <c r="AJ65" s="647">
        <f t="shared" si="60"/>
        <v>0</v>
      </c>
      <c r="AK65" s="647">
        <f t="shared" si="60"/>
        <v>0</v>
      </c>
      <c r="AL65" s="647">
        <f t="shared" si="60"/>
        <v>0</v>
      </c>
      <c r="AM65" s="647">
        <f t="shared" si="60"/>
        <v>0</v>
      </c>
      <c r="AN65" s="647">
        <f t="shared" si="60"/>
        <v>0</v>
      </c>
      <c r="AO65" s="647">
        <f t="shared" si="60"/>
        <v>0</v>
      </c>
      <c r="AP65" s="647">
        <f t="shared" si="60"/>
        <v>0</v>
      </c>
      <c r="AQ65" s="647">
        <f t="shared" si="60"/>
        <v>0</v>
      </c>
      <c r="AR65" s="647">
        <f t="shared" si="60"/>
        <v>0</v>
      </c>
      <c r="AS65" s="647">
        <f t="shared" si="60"/>
        <v>0</v>
      </c>
      <c r="AT65" s="647">
        <f t="shared" si="61"/>
        <v>0</v>
      </c>
      <c r="AU65" s="647">
        <f t="shared" si="61"/>
        <v>0</v>
      </c>
      <c r="AV65" s="647">
        <f t="shared" si="61"/>
        <v>0</v>
      </c>
      <c r="AW65" s="647">
        <f t="shared" si="61"/>
        <v>0</v>
      </c>
      <c r="AX65" s="651">
        <f t="shared" si="61"/>
        <v>0</v>
      </c>
      <c r="AY65" s="652">
        <f t="shared" si="61"/>
        <v>0</v>
      </c>
      <c r="BA65" s="339">
        <f t="shared" si="48"/>
        <v>259.89</v>
      </c>
      <c r="BB65" s="340" t="str">
        <f t="shared" si="49"/>
        <v>Prašome paskirstyti likusias sąnaudas</v>
      </c>
    </row>
    <row r="66" spans="2:54" s="1" customFormat="1" ht="14.4" x14ac:dyDescent="0.3">
      <c r="B66" s="287" t="s">
        <v>188</v>
      </c>
      <c r="C66" s="341" t="s">
        <v>189</v>
      </c>
      <c r="D66" s="644">
        <f>SUM('Forma 9'!$W$61,'Forma 9'!$Z$61,'Forma 4'!$F$64,'Forma 4'!$G$64,'Forma 12'!$W$62,'Forma 12'!$Z$62,)</f>
        <v>0</v>
      </c>
      <c r="E66" s="645"/>
      <c r="F66" s="645"/>
      <c r="G66" s="645"/>
      <c r="H66" s="646">
        <f t="shared" si="57"/>
        <v>0</v>
      </c>
      <c r="I66" s="545">
        <f t="shared" si="57"/>
        <v>0</v>
      </c>
      <c r="J66" s="545">
        <f t="shared" si="57"/>
        <v>0</v>
      </c>
      <c r="K66" s="545">
        <f t="shared" si="57"/>
        <v>0</v>
      </c>
      <c r="L66" s="647">
        <f t="shared" si="57"/>
        <v>0</v>
      </c>
      <c r="M66" s="647">
        <f t="shared" si="57"/>
        <v>0</v>
      </c>
      <c r="N66" s="647">
        <f t="shared" si="57"/>
        <v>0</v>
      </c>
      <c r="O66" s="647">
        <f t="shared" si="57"/>
        <v>0</v>
      </c>
      <c r="P66" s="647">
        <f t="shared" si="57"/>
        <v>0</v>
      </c>
      <c r="Q66" s="647">
        <f t="shared" si="57"/>
        <v>0</v>
      </c>
      <c r="R66" s="647">
        <f t="shared" si="58"/>
        <v>0</v>
      </c>
      <c r="S66" s="647">
        <f t="shared" si="58"/>
        <v>0</v>
      </c>
      <c r="T66" s="647">
        <f t="shared" si="58"/>
        <v>0</v>
      </c>
      <c r="U66" s="647">
        <f t="shared" si="58"/>
        <v>0</v>
      </c>
      <c r="V66" s="647">
        <f t="shared" si="58"/>
        <v>0</v>
      </c>
      <c r="W66" s="647">
        <f t="shared" si="58"/>
        <v>0</v>
      </c>
      <c r="X66" s="647">
        <f t="shared" si="58"/>
        <v>0</v>
      </c>
      <c r="Y66" s="647">
        <f t="shared" si="58"/>
        <v>0</v>
      </c>
      <c r="Z66" s="648">
        <f t="shared" si="59"/>
        <v>0</v>
      </c>
      <c r="AA66" s="648">
        <f t="shared" si="59"/>
        <v>0</v>
      </c>
      <c r="AB66" s="648">
        <f t="shared" si="59"/>
        <v>0</v>
      </c>
      <c r="AC66" s="649">
        <f t="shared" si="59"/>
        <v>0</v>
      </c>
      <c r="AD66" s="649">
        <f t="shared" si="59"/>
        <v>0</v>
      </c>
      <c r="AE66" s="650">
        <f t="shared" si="59"/>
        <v>0</v>
      </c>
      <c r="AF66" s="646">
        <f t="shared" si="59"/>
        <v>0</v>
      </c>
      <c r="AG66" s="545">
        <f t="shared" si="59"/>
        <v>0</v>
      </c>
      <c r="AH66" s="545">
        <f t="shared" si="59"/>
        <v>0</v>
      </c>
      <c r="AI66" s="545">
        <f t="shared" si="59"/>
        <v>0</v>
      </c>
      <c r="AJ66" s="647">
        <f t="shared" si="60"/>
        <v>0</v>
      </c>
      <c r="AK66" s="647">
        <f t="shared" si="60"/>
        <v>0</v>
      </c>
      <c r="AL66" s="647">
        <f t="shared" si="60"/>
        <v>0</v>
      </c>
      <c r="AM66" s="647">
        <f t="shared" si="60"/>
        <v>0</v>
      </c>
      <c r="AN66" s="647">
        <f t="shared" si="60"/>
        <v>0</v>
      </c>
      <c r="AO66" s="647">
        <f t="shared" si="60"/>
        <v>0</v>
      </c>
      <c r="AP66" s="647">
        <f t="shared" si="60"/>
        <v>0</v>
      </c>
      <c r="AQ66" s="647">
        <f t="shared" si="60"/>
        <v>0</v>
      </c>
      <c r="AR66" s="647">
        <f t="shared" si="60"/>
        <v>0</v>
      </c>
      <c r="AS66" s="647">
        <f t="shared" si="60"/>
        <v>0</v>
      </c>
      <c r="AT66" s="647">
        <f t="shared" si="61"/>
        <v>0</v>
      </c>
      <c r="AU66" s="647">
        <f t="shared" si="61"/>
        <v>0</v>
      </c>
      <c r="AV66" s="647">
        <f t="shared" si="61"/>
        <v>0</v>
      </c>
      <c r="AW66" s="647">
        <f t="shared" si="61"/>
        <v>0</v>
      </c>
      <c r="AX66" s="651">
        <f t="shared" si="61"/>
        <v>0</v>
      </c>
      <c r="AY66" s="652">
        <f t="shared" si="61"/>
        <v>0</v>
      </c>
      <c r="BA66" s="339">
        <f t="shared" si="48"/>
        <v>0</v>
      </c>
      <c r="BB66" s="340" t="str">
        <f t="shared" si="49"/>
        <v>-</v>
      </c>
    </row>
    <row r="67" spans="2:54" s="1" customFormat="1" ht="14.4" x14ac:dyDescent="0.3">
      <c r="B67" s="287" t="s">
        <v>190</v>
      </c>
      <c r="C67" s="358" t="str">
        <f>'Forma 2'!$C$57</f>
        <v>Kitos kintamosios sąnaudos (nurodyti)</v>
      </c>
      <c r="D67" s="644">
        <f>SUM('Forma 9'!$W$62,'Forma 9'!$Z$62,'Forma 4'!$F$65,'Forma 4'!$G$65,'Forma 12'!$W$63,'Forma 12'!$Z$63,)</f>
        <v>0</v>
      </c>
      <c r="E67" s="645"/>
      <c r="F67" s="645"/>
      <c r="G67" s="645"/>
      <c r="H67" s="646">
        <f t="shared" si="57"/>
        <v>0</v>
      </c>
      <c r="I67" s="545">
        <f t="shared" si="57"/>
        <v>0</v>
      </c>
      <c r="J67" s="545">
        <f t="shared" si="57"/>
        <v>0</v>
      </c>
      <c r="K67" s="545">
        <f t="shared" si="57"/>
        <v>0</v>
      </c>
      <c r="L67" s="647">
        <f t="shared" si="57"/>
        <v>0</v>
      </c>
      <c r="M67" s="647">
        <f t="shared" si="57"/>
        <v>0</v>
      </c>
      <c r="N67" s="647">
        <f t="shared" si="57"/>
        <v>0</v>
      </c>
      <c r="O67" s="647">
        <f t="shared" si="57"/>
        <v>0</v>
      </c>
      <c r="P67" s="647">
        <f t="shared" si="57"/>
        <v>0</v>
      </c>
      <c r="Q67" s="647">
        <f t="shared" si="57"/>
        <v>0</v>
      </c>
      <c r="R67" s="647">
        <f t="shared" si="58"/>
        <v>0</v>
      </c>
      <c r="S67" s="647">
        <f t="shared" si="58"/>
        <v>0</v>
      </c>
      <c r="T67" s="647">
        <f t="shared" si="58"/>
        <v>0</v>
      </c>
      <c r="U67" s="647">
        <f t="shared" si="58"/>
        <v>0</v>
      </c>
      <c r="V67" s="647">
        <f t="shared" si="58"/>
        <v>0</v>
      </c>
      <c r="W67" s="647">
        <f t="shared" si="58"/>
        <v>0</v>
      </c>
      <c r="X67" s="647">
        <f t="shared" si="58"/>
        <v>0</v>
      </c>
      <c r="Y67" s="647">
        <f t="shared" si="58"/>
        <v>0</v>
      </c>
      <c r="Z67" s="648">
        <f t="shared" si="59"/>
        <v>0</v>
      </c>
      <c r="AA67" s="648">
        <f t="shared" si="59"/>
        <v>0</v>
      </c>
      <c r="AB67" s="648">
        <f t="shared" si="59"/>
        <v>0</v>
      </c>
      <c r="AC67" s="649">
        <f t="shared" si="59"/>
        <v>0</v>
      </c>
      <c r="AD67" s="649">
        <f t="shared" si="59"/>
        <v>0</v>
      </c>
      <c r="AE67" s="650">
        <f t="shared" si="59"/>
        <v>0</v>
      </c>
      <c r="AF67" s="646">
        <f t="shared" si="59"/>
        <v>0</v>
      </c>
      <c r="AG67" s="545">
        <f t="shared" si="59"/>
        <v>0</v>
      </c>
      <c r="AH67" s="545">
        <f t="shared" si="59"/>
        <v>0</v>
      </c>
      <c r="AI67" s="545">
        <f t="shared" si="59"/>
        <v>0</v>
      </c>
      <c r="AJ67" s="647">
        <f t="shared" si="60"/>
        <v>0</v>
      </c>
      <c r="AK67" s="647">
        <f t="shared" si="60"/>
        <v>0</v>
      </c>
      <c r="AL67" s="647">
        <f t="shared" si="60"/>
        <v>0</v>
      </c>
      <c r="AM67" s="647">
        <f t="shared" si="60"/>
        <v>0</v>
      </c>
      <c r="AN67" s="647">
        <f t="shared" si="60"/>
        <v>0</v>
      </c>
      <c r="AO67" s="647">
        <f t="shared" si="60"/>
        <v>0</v>
      </c>
      <c r="AP67" s="647">
        <f t="shared" si="60"/>
        <v>0</v>
      </c>
      <c r="AQ67" s="647">
        <f t="shared" si="60"/>
        <v>0</v>
      </c>
      <c r="AR67" s="647">
        <f t="shared" si="60"/>
        <v>0</v>
      </c>
      <c r="AS67" s="647">
        <f t="shared" si="60"/>
        <v>0</v>
      </c>
      <c r="AT67" s="647">
        <f t="shared" si="61"/>
        <v>0</v>
      </c>
      <c r="AU67" s="647">
        <f t="shared" si="61"/>
        <v>0</v>
      </c>
      <c r="AV67" s="647">
        <f t="shared" si="61"/>
        <v>0</v>
      </c>
      <c r="AW67" s="647">
        <f t="shared" si="61"/>
        <v>0</v>
      </c>
      <c r="AX67" s="651">
        <f t="shared" si="61"/>
        <v>0</v>
      </c>
      <c r="AY67" s="652">
        <f t="shared" si="61"/>
        <v>0</v>
      </c>
      <c r="BA67" s="339">
        <f t="shared" si="48"/>
        <v>0</v>
      </c>
      <c r="BB67" s="340" t="str">
        <f t="shared" si="49"/>
        <v>-</v>
      </c>
    </row>
    <row r="68" spans="2:54" s="1" customFormat="1" ht="14.4" x14ac:dyDescent="0.3">
      <c r="B68" s="287" t="s">
        <v>192</v>
      </c>
      <c r="C68" s="358" t="str">
        <f>'Forma 2'!$C$58</f>
        <v/>
      </c>
      <c r="D68" s="644">
        <f>SUM('Forma 9'!$W$63,'Forma 9'!$Z$63,'Forma 4'!$F$66,'Forma 4'!$G$66,'Forma 12'!$W$64,'Forma 12'!$Z$64,)</f>
        <v>0</v>
      </c>
      <c r="E68" s="645"/>
      <c r="F68" s="645"/>
      <c r="G68" s="645"/>
      <c r="H68" s="646">
        <f t="shared" si="57"/>
        <v>0</v>
      </c>
      <c r="I68" s="545">
        <f t="shared" si="57"/>
        <v>0</v>
      </c>
      <c r="J68" s="545">
        <f t="shared" si="57"/>
        <v>0</v>
      </c>
      <c r="K68" s="545">
        <f t="shared" si="57"/>
        <v>0</v>
      </c>
      <c r="L68" s="647">
        <f t="shared" si="57"/>
        <v>0</v>
      </c>
      <c r="M68" s="647">
        <f t="shared" si="57"/>
        <v>0</v>
      </c>
      <c r="N68" s="647">
        <f t="shared" si="57"/>
        <v>0</v>
      </c>
      <c r="O68" s="647">
        <f t="shared" si="57"/>
        <v>0</v>
      </c>
      <c r="P68" s="647">
        <f t="shared" si="57"/>
        <v>0</v>
      </c>
      <c r="Q68" s="647">
        <f t="shared" si="57"/>
        <v>0</v>
      </c>
      <c r="R68" s="647">
        <f t="shared" si="58"/>
        <v>0</v>
      </c>
      <c r="S68" s="647">
        <f t="shared" si="58"/>
        <v>0</v>
      </c>
      <c r="T68" s="647">
        <f t="shared" si="58"/>
        <v>0</v>
      </c>
      <c r="U68" s="647">
        <f t="shared" si="58"/>
        <v>0</v>
      </c>
      <c r="V68" s="647">
        <f t="shared" si="58"/>
        <v>0</v>
      </c>
      <c r="W68" s="647">
        <f t="shared" si="58"/>
        <v>0</v>
      </c>
      <c r="X68" s="647">
        <f t="shared" si="58"/>
        <v>0</v>
      </c>
      <c r="Y68" s="647">
        <f t="shared" si="58"/>
        <v>0</v>
      </c>
      <c r="Z68" s="648">
        <f t="shared" si="59"/>
        <v>0</v>
      </c>
      <c r="AA68" s="648">
        <f t="shared" si="59"/>
        <v>0</v>
      </c>
      <c r="AB68" s="648">
        <f t="shared" si="59"/>
        <v>0</v>
      </c>
      <c r="AC68" s="649">
        <f t="shared" si="59"/>
        <v>0</v>
      </c>
      <c r="AD68" s="649">
        <f t="shared" si="59"/>
        <v>0</v>
      </c>
      <c r="AE68" s="650">
        <f t="shared" si="59"/>
        <v>0</v>
      </c>
      <c r="AF68" s="646">
        <f t="shared" si="59"/>
        <v>0</v>
      </c>
      <c r="AG68" s="545">
        <f t="shared" si="59"/>
        <v>0</v>
      </c>
      <c r="AH68" s="545">
        <f t="shared" si="59"/>
        <v>0</v>
      </c>
      <c r="AI68" s="545">
        <f t="shared" si="59"/>
        <v>0</v>
      </c>
      <c r="AJ68" s="647">
        <f t="shared" si="60"/>
        <v>0</v>
      </c>
      <c r="AK68" s="647">
        <f t="shared" si="60"/>
        <v>0</v>
      </c>
      <c r="AL68" s="647">
        <f t="shared" si="60"/>
        <v>0</v>
      </c>
      <c r="AM68" s="647">
        <f t="shared" si="60"/>
        <v>0</v>
      </c>
      <c r="AN68" s="647">
        <f t="shared" si="60"/>
        <v>0</v>
      </c>
      <c r="AO68" s="647">
        <f t="shared" si="60"/>
        <v>0</v>
      </c>
      <c r="AP68" s="647">
        <f t="shared" si="60"/>
        <v>0</v>
      </c>
      <c r="AQ68" s="647">
        <f t="shared" si="60"/>
        <v>0</v>
      </c>
      <c r="AR68" s="647">
        <f t="shared" si="60"/>
        <v>0</v>
      </c>
      <c r="AS68" s="647">
        <f t="shared" si="60"/>
        <v>0</v>
      </c>
      <c r="AT68" s="647">
        <f t="shared" si="61"/>
        <v>0</v>
      </c>
      <c r="AU68" s="647">
        <f t="shared" si="61"/>
        <v>0</v>
      </c>
      <c r="AV68" s="647">
        <f t="shared" si="61"/>
        <v>0</v>
      </c>
      <c r="AW68" s="647">
        <f t="shared" si="61"/>
        <v>0</v>
      </c>
      <c r="AX68" s="651">
        <f t="shared" si="61"/>
        <v>0</v>
      </c>
      <c r="AY68" s="652">
        <f t="shared" si="61"/>
        <v>0</v>
      </c>
      <c r="BA68" s="339">
        <f t="shared" si="48"/>
        <v>0</v>
      </c>
      <c r="BB68" s="340" t="str">
        <f t="shared" si="49"/>
        <v>-</v>
      </c>
    </row>
    <row r="69" spans="2:54" s="1" customFormat="1" ht="14.4" x14ac:dyDescent="0.3">
      <c r="B69" s="271" t="s">
        <v>193</v>
      </c>
      <c r="C69" s="661" t="s">
        <v>194</v>
      </c>
      <c r="D69" s="644">
        <f>SUM('Forma 9'!$W$64,'Forma 9'!$Z$64,'Forma 4'!$F$67,'Forma 4'!$G$67,'Forma 12'!$W$65,'Forma 12'!$Z$65,)</f>
        <v>815.76</v>
      </c>
      <c r="E69" s="644">
        <f t="shared" ref="E69:AY69" si="62">SUM(E70:E96)</f>
        <v>0</v>
      </c>
      <c r="F69" s="644">
        <f t="shared" si="62"/>
        <v>0</v>
      </c>
      <c r="G69" s="644">
        <f t="shared" si="62"/>
        <v>0</v>
      </c>
      <c r="H69" s="653">
        <f t="shared" si="62"/>
        <v>0</v>
      </c>
      <c r="I69" s="654">
        <f t="shared" si="62"/>
        <v>0</v>
      </c>
      <c r="J69" s="654">
        <f t="shared" si="62"/>
        <v>0</v>
      </c>
      <c r="K69" s="654">
        <f t="shared" si="62"/>
        <v>0</v>
      </c>
      <c r="L69" s="655">
        <f t="shared" si="62"/>
        <v>0</v>
      </c>
      <c r="M69" s="655">
        <f t="shared" si="62"/>
        <v>0</v>
      </c>
      <c r="N69" s="655">
        <f t="shared" si="62"/>
        <v>0</v>
      </c>
      <c r="O69" s="655">
        <f t="shared" si="62"/>
        <v>0</v>
      </c>
      <c r="P69" s="655">
        <f t="shared" si="62"/>
        <v>0</v>
      </c>
      <c r="Q69" s="655">
        <f t="shared" si="62"/>
        <v>0</v>
      </c>
      <c r="R69" s="655">
        <f t="shared" si="62"/>
        <v>0</v>
      </c>
      <c r="S69" s="655">
        <f t="shared" si="62"/>
        <v>0</v>
      </c>
      <c r="T69" s="655">
        <f t="shared" si="62"/>
        <v>0</v>
      </c>
      <c r="U69" s="655">
        <f t="shared" si="62"/>
        <v>0</v>
      </c>
      <c r="V69" s="655">
        <f t="shared" si="62"/>
        <v>0</v>
      </c>
      <c r="W69" s="655">
        <f t="shared" si="62"/>
        <v>0</v>
      </c>
      <c r="X69" s="655">
        <f t="shared" si="62"/>
        <v>0</v>
      </c>
      <c r="Y69" s="655">
        <f t="shared" si="62"/>
        <v>0</v>
      </c>
      <c r="Z69" s="655">
        <f t="shared" si="62"/>
        <v>0</v>
      </c>
      <c r="AA69" s="655">
        <f t="shared" si="62"/>
        <v>0</v>
      </c>
      <c r="AB69" s="655">
        <f t="shared" si="62"/>
        <v>0</v>
      </c>
      <c r="AC69" s="656">
        <f t="shared" si="62"/>
        <v>0</v>
      </c>
      <c r="AD69" s="656">
        <f t="shared" si="62"/>
        <v>0</v>
      </c>
      <c r="AE69" s="657">
        <f t="shared" si="62"/>
        <v>0</v>
      </c>
      <c r="AF69" s="658">
        <f t="shared" si="62"/>
        <v>0</v>
      </c>
      <c r="AG69" s="562">
        <f t="shared" si="62"/>
        <v>0</v>
      </c>
      <c r="AH69" s="562">
        <f t="shared" si="62"/>
        <v>0</v>
      </c>
      <c r="AI69" s="562">
        <f t="shared" si="62"/>
        <v>0</v>
      </c>
      <c r="AJ69" s="410">
        <f t="shared" si="62"/>
        <v>0</v>
      </c>
      <c r="AK69" s="410">
        <f t="shared" si="62"/>
        <v>0</v>
      </c>
      <c r="AL69" s="410">
        <f t="shared" si="62"/>
        <v>0</v>
      </c>
      <c r="AM69" s="410">
        <f t="shared" si="62"/>
        <v>0</v>
      </c>
      <c r="AN69" s="410">
        <f t="shared" si="62"/>
        <v>0</v>
      </c>
      <c r="AO69" s="410">
        <f t="shared" si="62"/>
        <v>0</v>
      </c>
      <c r="AP69" s="410">
        <f t="shared" si="62"/>
        <v>0</v>
      </c>
      <c r="AQ69" s="410">
        <f t="shared" si="62"/>
        <v>0</v>
      </c>
      <c r="AR69" s="410">
        <f t="shared" si="62"/>
        <v>0</v>
      </c>
      <c r="AS69" s="410">
        <f t="shared" si="62"/>
        <v>0</v>
      </c>
      <c r="AT69" s="410">
        <f t="shared" si="62"/>
        <v>0</v>
      </c>
      <c r="AU69" s="410">
        <f t="shared" si="62"/>
        <v>0</v>
      </c>
      <c r="AV69" s="410">
        <f t="shared" si="62"/>
        <v>0</v>
      </c>
      <c r="AW69" s="410">
        <f t="shared" si="62"/>
        <v>0</v>
      </c>
      <c r="AX69" s="411">
        <f t="shared" si="62"/>
        <v>0</v>
      </c>
      <c r="AY69" s="659">
        <f t="shared" si="62"/>
        <v>0</v>
      </c>
      <c r="BA69" s="339">
        <f t="shared" si="48"/>
        <v>815.76</v>
      </c>
      <c r="BB69" s="340" t="str">
        <f t="shared" si="49"/>
        <v>Prašome paskirstyti likusias sąnaudas</v>
      </c>
    </row>
    <row r="70" spans="2:54" s="1" customFormat="1" ht="14.4" x14ac:dyDescent="0.3">
      <c r="B70" s="288" t="s">
        <v>195</v>
      </c>
      <c r="C70" s="660" t="s">
        <v>196</v>
      </c>
      <c r="D70" s="644">
        <f>SUM('Forma 9'!$W$65,'Forma 9'!$Z$65,'Forma 4'!$F$68,'Forma 4'!$G$68,'Forma 12'!$W$66,'Forma 12'!$Z$66,)</f>
        <v>0</v>
      </c>
      <c r="E70" s="645"/>
      <c r="F70" s="645"/>
      <c r="G70" s="645"/>
      <c r="H70" s="646">
        <f t="shared" ref="H70:H96" si="63">SUM(AF70)</f>
        <v>0</v>
      </c>
      <c r="I70" s="545">
        <f t="shared" ref="I70:I96" si="64">SUM(AG70)</f>
        <v>0</v>
      </c>
      <c r="J70" s="545">
        <f t="shared" ref="J70:J96" si="65">SUM(AH70)</f>
        <v>0</v>
      </c>
      <c r="K70" s="545">
        <f t="shared" ref="K70:K96" si="66">SUM(AI70)</f>
        <v>0</v>
      </c>
      <c r="L70" s="647">
        <f t="shared" ref="L70:L96" si="67">SUM(AJ70)</f>
        <v>0</v>
      </c>
      <c r="M70" s="647">
        <f t="shared" ref="M70:M96" si="68">SUM(AK70)</f>
        <v>0</v>
      </c>
      <c r="N70" s="647">
        <f t="shared" ref="N70:N96" si="69">SUM(AL70)</f>
        <v>0</v>
      </c>
      <c r="O70" s="647">
        <f t="shared" ref="O70:O96" si="70">SUM(AM70)</f>
        <v>0</v>
      </c>
      <c r="P70" s="647">
        <f t="shared" ref="P70:P96" si="71">SUM(AN70)</f>
        <v>0</v>
      </c>
      <c r="Q70" s="647">
        <f t="shared" ref="Q70:Q96" si="72">SUM(AO70)</f>
        <v>0</v>
      </c>
      <c r="R70" s="647">
        <f t="shared" ref="R70:R96" si="73">SUM(AP70)</f>
        <v>0</v>
      </c>
      <c r="S70" s="647">
        <f t="shared" ref="S70:S96" si="74">SUM(AQ70)</f>
        <v>0</v>
      </c>
      <c r="T70" s="647">
        <f t="shared" ref="T70:T96" si="75">SUM(AR70)</f>
        <v>0</v>
      </c>
      <c r="U70" s="647">
        <f t="shared" ref="U70:U96" si="76">SUM(AS70)</f>
        <v>0</v>
      </c>
      <c r="V70" s="647">
        <f t="shared" ref="V70:V96" si="77">SUM(AT70)</f>
        <v>0</v>
      </c>
      <c r="W70" s="647">
        <f t="shared" ref="W70:W96" si="78">SUM(AU70)</f>
        <v>0</v>
      </c>
      <c r="X70" s="647">
        <f t="shared" ref="X70:X96" si="79">SUM(AV70)</f>
        <v>0</v>
      </c>
      <c r="Y70" s="647">
        <f t="shared" ref="Y70:Y96" si="80">SUM(AW70)</f>
        <v>0</v>
      </c>
      <c r="Z70" s="648">
        <f t="shared" ref="Z70:AI79" si="81">IFERROR(($E70*(Z$20/$E$20)),"0")+IFERROR(($F70*(Z$21/$F$21)),"0")+IFERROR(($G70*(Z$22/$G$22)),"0")</f>
        <v>0</v>
      </c>
      <c r="AA70" s="648">
        <f t="shared" si="81"/>
        <v>0</v>
      </c>
      <c r="AB70" s="648">
        <f t="shared" si="81"/>
        <v>0</v>
      </c>
      <c r="AC70" s="649">
        <f t="shared" si="81"/>
        <v>0</v>
      </c>
      <c r="AD70" s="649">
        <f t="shared" si="81"/>
        <v>0</v>
      </c>
      <c r="AE70" s="650">
        <f t="shared" si="81"/>
        <v>0</v>
      </c>
      <c r="AF70" s="646">
        <f t="shared" si="81"/>
        <v>0</v>
      </c>
      <c r="AG70" s="545">
        <f t="shared" si="81"/>
        <v>0</v>
      </c>
      <c r="AH70" s="545">
        <f t="shared" si="81"/>
        <v>0</v>
      </c>
      <c r="AI70" s="545">
        <f t="shared" si="81"/>
        <v>0</v>
      </c>
      <c r="AJ70" s="647">
        <f t="shared" ref="AJ70:AS79" si="82">IFERROR(($E70*(AJ$20/$E$20)),"0")+IFERROR(($F70*(AJ$21/$F$21)),"0")+IFERROR(($G70*(AJ$22/$G$22)),"0")</f>
        <v>0</v>
      </c>
      <c r="AK70" s="647">
        <f t="shared" si="82"/>
        <v>0</v>
      </c>
      <c r="AL70" s="647">
        <f t="shared" si="82"/>
        <v>0</v>
      </c>
      <c r="AM70" s="647">
        <f t="shared" si="82"/>
        <v>0</v>
      </c>
      <c r="AN70" s="647">
        <f t="shared" si="82"/>
        <v>0</v>
      </c>
      <c r="AO70" s="647">
        <f t="shared" si="82"/>
        <v>0</v>
      </c>
      <c r="AP70" s="647">
        <f t="shared" si="82"/>
        <v>0</v>
      </c>
      <c r="AQ70" s="647">
        <f t="shared" si="82"/>
        <v>0</v>
      </c>
      <c r="AR70" s="647">
        <f t="shared" si="82"/>
        <v>0</v>
      </c>
      <c r="AS70" s="647">
        <f t="shared" si="82"/>
        <v>0</v>
      </c>
      <c r="AT70" s="647">
        <f t="shared" ref="AT70:AY79" si="83">IFERROR(($E70*(AT$20/$E$20)),"0")+IFERROR(($F70*(AT$21/$F$21)),"0")+IFERROR(($G70*(AT$22/$G$22)),"0")</f>
        <v>0</v>
      </c>
      <c r="AU70" s="647">
        <f t="shared" si="83"/>
        <v>0</v>
      </c>
      <c r="AV70" s="647">
        <f t="shared" si="83"/>
        <v>0</v>
      </c>
      <c r="AW70" s="647">
        <f t="shared" si="83"/>
        <v>0</v>
      </c>
      <c r="AX70" s="651">
        <f t="shared" si="83"/>
        <v>0</v>
      </c>
      <c r="AY70" s="652">
        <f t="shared" si="83"/>
        <v>0</v>
      </c>
      <c r="BA70" s="339">
        <f t="shared" si="48"/>
        <v>0</v>
      </c>
      <c r="BB70" s="340" t="str">
        <f t="shared" si="49"/>
        <v>-</v>
      </c>
    </row>
    <row r="71" spans="2:54" s="1" customFormat="1" ht="14.4" x14ac:dyDescent="0.3">
      <c r="B71" s="288" t="s">
        <v>197</v>
      </c>
      <c r="C71" s="660" t="s">
        <v>198</v>
      </c>
      <c r="D71" s="644">
        <f>SUM('Forma 9'!$W$66,'Forma 9'!$Z$66,'Forma 4'!$F$69,'Forma 4'!$G$69,'Forma 12'!$W$67,'Forma 12'!$Z$67,)</f>
        <v>0</v>
      </c>
      <c r="E71" s="645"/>
      <c r="F71" s="645"/>
      <c r="G71" s="645"/>
      <c r="H71" s="646">
        <f t="shared" si="63"/>
        <v>0</v>
      </c>
      <c r="I71" s="545">
        <f t="shared" si="64"/>
        <v>0</v>
      </c>
      <c r="J71" s="545">
        <f t="shared" si="65"/>
        <v>0</v>
      </c>
      <c r="K71" s="545">
        <f t="shared" si="66"/>
        <v>0</v>
      </c>
      <c r="L71" s="647">
        <f t="shared" si="67"/>
        <v>0</v>
      </c>
      <c r="M71" s="647">
        <f t="shared" si="68"/>
        <v>0</v>
      </c>
      <c r="N71" s="647">
        <f t="shared" si="69"/>
        <v>0</v>
      </c>
      <c r="O71" s="647">
        <f t="shared" si="70"/>
        <v>0</v>
      </c>
      <c r="P71" s="647">
        <f t="shared" si="71"/>
        <v>0</v>
      </c>
      <c r="Q71" s="647">
        <f t="shared" si="72"/>
        <v>0</v>
      </c>
      <c r="R71" s="647">
        <f t="shared" si="73"/>
        <v>0</v>
      </c>
      <c r="S71" s="647">
        <f t="shared" si="74"/>
        <v>0</v>
      </c>
      <c r="T71" s="647">
        <f t="shared" si="75"/>
        <v>0</v>
      </c>
      <c r="U71" s="647">
        <f t="shared" si="76"/>
        <v>0</v>
      </c>
      <c r="V71" s="647">
        <f t="shared" si="77"/>
        <v>0</v>
      </c>
      <c r="W71" s="647">
        <f t="shared" si="78"/>
        <v>0</v>
      </c>
      <c r="X71" s="647">
        <f t="shared" si="79"/>
        <v>0</v>
      </c>
      <c r="Y71" s="647">
        <f t="shared" si="80"/>
        <v>0</v>
      </c>
      <c r="Z71" s="648">
        <f t="shared" si="81"/>
        <v>0</v>
      </c>
      <c r="AA71" s="648">
        <f t="shared" si="81"/>
        <v>0</v>
      </c>
      <c r="AB71" s="648">
        <f t="shared" si="81"/>
        <v>0</v>
      </c>
      <c r="AC71" s="649">
        <f t="shared" si="81"/>
        <v>0</v>
      </c>
      <c r="AD71" s="649">
        <f t="shared" si="81"/>
        <v>0</v>
      </c>
      <c r="AE71" s="650">
        <f t="shared" si="81"/>
        <v>0</v>
      </c>
      <c r="AF71" s="646">
        <f t="shared" si="81"/>
        <v>0</v>
      </c>
      <c r="AG71" s="545">
        <f t="shared" si="81"/>
        <v>0</v>
      </c>
      <c r="AH71" s="545">
        <f t="shared" si="81"/>
        <v>0</v>
      </c>
      <c r="AI71" s="545">
        <f t="shared" si="81"/>
        <v>0</v>
      </c>
      <c r="AJ71" s="647">
        <f t="shared" si="82"/>
        <v>0</v>
      </c>
      <c r="AK71" s="647">
        <f t="shared" si="82"/>
        <v>0</v>
      </c>
      <c r="AL71" s="647">
        <f t="shared" si="82"/>
        <v>0</v>
      </c>
      <c r="AM71" s="647">
        <f t="shared" si="82"/>
        <v>0</v>
      </c>
      <c r="AN71" s="647">
        <f t="shared" si="82"/>
        <v>0</v>
      </c>
      <c r="AO71" s="647">
        <f t="shared" si="82"/>
        <v>0</v>
      </c>
      <c r="AP71" s="647">
        <f t="shared" si="82"/>
        <v>0</v>
      </c>
      <c r="AQ71" s="647">
        <f t="shared" si="82"/>
        <v>0</v>
      </c>
      <c r="AR71" s="647">
        <f t="shared" si="82"/>
        <v>0</v>
      </c>
      <c r="AS71" s="647">
        <f t="shared" si="82"/>
        <v>0</v>
      </c>
      <c r="AT71" s="647">
        <f t="shared" si="83"/>
        <v>0</v>
      </c>
      <c r="AU71" s="647">
        <f t="shared" si="83"/>
        <v>0</v>
      </c>
      <c r="AV71" s="647">
        <f t="shared" si="83"/>
        <v>0</v>
      </c>
      <c r="AW71" s="647">
        <f t="shared" si="83"/>
        <v>0</v>
      </c>
      <c r="AX71" s="651">
        <f t="shared" si="83"/>
        <v>0</v>
      </c>
      <c r="AY71" s="652">
        <f t="shared" si="83"/>
        <v>0</v>
      </c>
      <c r="BA71" s="339">
        <f t="shared" si="48"/>
        <v>0</v>
      </c>
      <c r="BB71" s="340" t="str">
        <f t="shared" si="49"/>
        <v>-</v>
      </c>
    </row>
    <row r="72" spans="2:54" s="1" customFormat="1" ht="14.4" x14ac:dyDescent="0.3">
      <c r="B72" s="288" t="s">
        <v>199</v>
      </c>
      <c r="C72" s="660" t="s">
        <v>200</v>
      </c>
      <c r="D72" s="644">
        <f>SUM('Forma 9'!$W$67,'Forma 9'!$Z$67,'Forma 4'!$F$70,'Forma 4'!$G$70,'Forma 12'!$W$68,'Forma 12'!$Z$68,)</f>
        <v>0</v>
      </c>
      <c r="E72" s="645"/>
      <c r="F72" s="645"/>
      <c r="G72" s="645"/>
      <c r="H72" s="646">
        <f t="shared" si="63"/>
        <v>0</v>
      </c>
      <c r="I72" s="545">
        <f t="shared" si="64"/>
        <v>0</v>
      </c>
      <c r="J72" s="545">
        <f t="shared" si="65"/>
        <v>0</v>
      </c>
      <c r="K72" s="545">
        <f t="shared" si="66"/>
        <v>0</v>
      </c>
      <c r="L72" s="647">
        <f t="shared" si="67"/>
        <v>0</v>
      </c>
      <c r="M72" s="647">
        <f t="shared" si="68"/>
        <v>0</v>
      </c>
      <c r="N72" s="647">
        <f t="shared" si="69"/>
        <v>0</v>
      </c>
      <c r="O72" s="647">
        <f t="shared" si="70"/>
        <v>0</v>
      </c>
      <c r="P72" s="647">
        <f t="shared" si="71"/>
        <v>0</v>
      </c>
      <c r="Q72" s="647">
        <f t="shared" si="72"/>
        <v>0</v>
      </c>
      <c r="R72" s="647">
        <f t="shared" si="73"/>
        <v>0</v>
      </c>
      <c r="S72" s="647">
        <f t="shared" si="74"/>
        <v>0</v>
      </c>
      <c r="T72" s="647">
        <f t="shared" si="75"/>
        <v>0</v>
      </c>
      <c r="U72" s="647">
        <f t="shared" si="76"/>
        <v>0</v>
      </c>
      <c r="V72" s="647">
        <f t="shared" si="77"/>
        <v>0</v>
      </c>
      <c r="W72" s="647">
        <f t="shared" si="78"/>
        <v>0</v>
      </c>
      <c r="X72" s="647">
        <f t="shared" si="79"/>
        <v>0</v>
      </c>
      <c r="Y72" s="647">
        <f t="shared" si="80"/>
        <v>0</v>
      </c>
      <c r="Z72" s="648">
        <f t="shared" si="81"/>
        <v>0</v>
      </c>
      <c r="AA72" s="648">
        <f t="shared" si="81"/>
        <v>0</v>
      </c>
      <c r="AB72" s="648">
        <f t="shared" si="81"/>
        <v>0</v>
      </c>
      <c r="AC72" s="649">
        <f t="shared" si="81"/>
        <v>0</v>
      </c>
      <c r="AD72" s="649">
        <f t="shared" si="81"/>
        <v>0</v>
      </c>
      <c r="AE72" s="650">
        <f t="shared" si="81"/>
        <v>0</v>
      </c>
      <c r="AF72" s="646">
        <f t="shared" si="81"/>
        <v>0</v>
      </c>
      <c r="AG72" s="545">
        <f t="shared" si="81"/>
        <v>0</v>
      </c>
      <c r="AH72" s="545">
        <f t="shared" si="81"/>
        <v>0</v>
      </c>
      <c r="AI72" s="545">
        <f t="shared" si="81"/>
        <v>0</v>
      </c>
      <c r="AJ72" s="647">
        <f t="shared" si="82"/>
        <v>0</v>
      </c>
      <c r="AK72" s="647">
        <f t="shared" si="82"/>
        <v>0</v>
      </c>
      <c r="AL72" s="647">
        <f t="shared" si="82"/>
        <v>0</v>
      </c>
      <c r="AM72" s="647">
        <f t="shared" si="82"/>
        <v>0</v>
      </c>
      <c r="AN72" s="647">
        <f t="shared" si="82"/>
        <v>0</v>
      </c>
      <c r="AO72" s="647">
        <f t="shared" si="82"/>
        <v>0</v>
      </c>
      <c r="AP72" s="647">
        <f t="shared" si="82"/>
        <v>0</v>
      </c>
      <c r="AQ72" s="647">
        <f t="shared" si="82"/>
        <v>0</v>
      </c>
      <c r="AR72" s="647">
        <f t="shared" si="82"/>
        <v>0</v>
      </c>
      <c r="AS72" s="647">
        <f t="shared" si="82"/>
        <v>0</v>
      </c>
      <c r="AT72" s="647">
        <f t="shared" si="83"/>
        <v>0</v>
      </c>
      <c r="AU72" s="647">
        <f t="shared" si="83"/>
        <v>0</v>
      </c>
      <c r="AV72" s="647">
        <f t="shared" si="83"/>
        <v>0</v>
      </c>
      <c r="AW72" s="647">
        <f t="shared" si="83"/>
        <v>0</v>
      </c>
      <c r="AX72" s="651">
        <f t="shared" si="83"/>
        <v>0</v>
      </c>
      <c r="AY72" s="652">
        <f t="shared" si="83"/>
        <v>0</v>
      </c>
      <c r="BA72" s="339">
        <f t="shared" si="48"/>
        <v>0</v>
      </c>
      <c r="BB72" s="340" t="str">
        <f t="shared" si="49"/>
        <v>-</v>
      </c>
    </row>
    <row r="73" spans="2:54" s="1" customFormat="1" ht="14.4" x14ac:dyDescent="0.3">
      <c r="B73" s="288" t="s">
        <v>201</v>
      </c>
      <c r="C73" s="660" t="s">
        <v>202</v>
      </c>
      <c r="D73" s="644">
        <f>SUM('Forma 9'!$W$68,'Forma 9'!$Z$68,'Forma 4'!$F$71,'Forma 4'!$G$71,'Forma 12'!$W$69,'Forma 12'!$Z$69,)</f>
        <v>0</v>
      </c>
      <c r="E73" s="645"/>
      <c r="F73" s="645"/>
      <c r="G73" s="645"/>
      <c r="H73" s="646">
        <f t="shared" si="63"/>
        <v>0</v>
      </c>
      <c r="I73" s="545">
        <f t="shared" si="64"/>
        <v>0</v>
      </c>
      <c r="J73" s="545">
        <f t="shared" si="65"/>
        <v>0</v>
      </c>
      <c r="K73" s="545">
        <f t="shared" si="66"/>
        <v>0</v>
      </c>
      <c r="L73" s="647">
        <f t="shared" si="67"/>
        <v>0</v>
      </c>
      <c r="M73" s="647">
        <f t="shared" si="68"/>
        <v>0</v>
      </c>
      <c r="N73" s="647">
        <f t="shared" si="69"/>
        <v>0</v>
      </c>
      <c r="O73" s="647">
        <f t="shared" si="70"/>
        <v>0</v>
      </c>
      <c r="P73" s="647">
        <f t="shared" si="71"/>
        <v>0</v>
      </c>
      <c r="Q73" s="647">
        <f t="shared" si="72"/>
        <v>0</v>
      </c>
      <c r="R73" s="647">
        <f t="shared" si="73"/>
        <v>0</v>
      </c>
      <c r="S73" s="647">
        <f t="shared" si="74"/>
        <v>0</v>
      </c>
      <c r="T73" s="647">
        <f t="shared" si="75"/>
        <v>0</v>
      </c>
      <c r="U73" s="647">
        <f t="shared" si="76"/>
        <v>0</v>
      </c>
      <c r="V73" s="647">
        <f t="shared" si="77"/>
        <v>0</v>
      </c>
      <c r="W73" s="647">
        <f t="shared" si="78"/>
        <v>0</v>
      </c>
      <c r="X73" s="647">
        <f t="shared" si="79"/>
        <v>0</v>
      </c>
      <c r="Y73" s="647">
        <f t="shared" si="80"/>
        <v>0</v>
      </c>
      <c r="Z73" s="648">
        <f t="shared" si="81"/>
        <v>0</v>
      </c>
      <c r="AA73" s="648">
        <f t="shared" si="81"/>
        <v>0</v>
      </c>
      <c r="AB73" s="648">
        <f t="shared" si="81"/>
        <v>0</v>
      </c>
      <c r="AC73" s="649">
        <f t="shared" si="81"/>
        <v>0</v>
      </c>
      <c r="AD73" s="649">
        <f t="shared" si="81"/>
        <v>0</v>
      </c>
      <c r="AE73" s="650">
        <f t="shared" si="81"/>
        <v>0</v>
      </c>
      <c r="AF73" s="646">
        <f t="shared" si="81"/>
        <v>0</v>
      </c>
      <c r="AG73" s="545">
        <f t="shared" si="81"/>
        <v>0</v>
      </c>
      <c r="AH73" s="545">
        <f t="shared" si="81"/>
        <v>0</v>
      </c>
      <c r="AI73" s="545">
        <f t="shared" si="81"/>
        <v>0</v>
      </c>
      <c r="AJ73" s="647">
        <f t="shared" si="82"/>
        <v>0</v>
      </c>
      <c r="AK73" s="647">
        <f t="shared" si="82"/>
        <v>0</v>
      </c>
      <c r="AL73" s="647">
        <f t="shared" si="82"/>
        <v>0</v>
      </c>
      <c r="AM73" s="647">
        <f t="shared" si="82"/>
        <v>0</v>
      </c>
      <c r="AN73" s="647">
        <f t="shared" si="82"/>
        <v>0</v>
      </c>
      <c r="AO73" s="647">
        <f t="shared" si="82"/>
        <v>0</v>
      </c>
      <c r="AP73" s="647">
        <f t="shared" si="82"/>
        <v>0</v>
      </c>
      <c r="AQ73" s="647">
        <f t="shared" si="82"/>
        <v>0</v>
      </c>
      <c r="AR73" s="647">
        <f t="shared" si="82"/>
        <v>0</v>
      </c>
      <c r="AS73" s="647">
        <f t="shared" si="82"/>
        <v>0</v>
      </c>
      <c r="AT73" s="647">
        <f t="shared" si="83"/>
        <v>0</v>
      </c>
      <c r="AU73" s="647">
        <f t="shared" si="83"/>
        <v>0</v>
      </c>
      <c r="AV73" s="647">
        <f t="shared" si="83"/>
        <v>0</v>
      </c>
      <c r="AW73" s="647">
        <f t="shared" si="83"/>
        <v>0</v>
      </c>
      <c r="AX73" s="651">
        <f t="shared" si="83"/>
        <v>0</v>
      </c>
      <c r="AY73" s="652">
        <f t="shared" si="83"/>
        <v>0</v>
      </c>
      <c r="BA73" s="339">
        <f t="shared" si="48"/>
        <v>0</v>
      </c>
      <c r="BB73" s="340" t="str">
        <f t="shared" si="49"/>
        <v>-</v>
      </c>
    </row>
    <row r="74" spans="2:54" s="1" customFormat="1" ht="14.4" x14ac:dyDescent="0.3">
      <c r="B74" s="288" t="s">
        <v>203</v>
      </c>
      <c r="C74" s="660" t="s">
        <v>204</v>
      </c>
      <c r="D74" s="644">
        <f>SUM('Forma 9'!$W$69,'Forma 9'!$Z$69,'Forma 4'!$F$72,'Forma 4'!$G$72,'Forma 12'!$W$70,'Forma 12'!$Z$70,)</f>
        <v>0</v>
      </c>
      <c r="E74" s="645"/>
      <c r="F74" s="645"/>
      <c r="G74" s="645"/>
      <c r="H74" s="646">
        <f t="shared" si="63"/>
        <v>0</v>
      </c>
      <c r="I74" s="545">
        <f t="shared" si="64"/>
        <v>0</v>
      </c>
      <c r="J74" s="545">
        <f t="shared" si="65"/>
        <v>0</v>
      </c>
      <c r="K74" s="545">
        <f t="shared" si="66"/>
        <v>0</v>
      </c>
      <c r="L74" s="647">
        <f t="shared" si="67"/>
        <v>0</v>
      </c>
      <c r="M74" s="647">
        <f t="shared" si="68"/>
        <v>0</v>
      </c>
      <c r="N74" s="647">
        <f t="shared" si="69"/>
        <v>0</v>
      </c>
      <c r="O74" s="647">
        <f t="shared" si="70"/>
        <v>0</v>
      </c>
      <c r="P74" s="647">
        <f t="shared" si="71"/>
        <v>0</v>
      </c>
      <c r="Q74" s="647">
        <f t="shared" si="72"/>
        <v>0</v>
      </c>
      <c r="R74" s="647">
        <f t="shared" si="73"/>
        <v>0</v>
      </c>
      <c r="S74" s="647">
        <f t="shared" si="74"/>
        <v>0</v>
      </c>
      <c r="T74" s="647">
        <f t="shared" si="75"/>
        <v>0</v>
      </c>
      <c r="U74" s="647">
        <f t="shared" si="76"/>
        <v>0</v>
      </c>
      <c r="V74" s="647">
        <f t="shared" si="77"/>
        <v>0</v>
      </c>
      <c r="W74" s="647">
        <f t="shared" si="78"/>
        <v>0</v>
      </c>
      <c r="X74" s="647">
        <f t="shared" si="79"/>
        <v>0</v>
      </c>
      <c r="Y74" s="647">
        <f t="shared" si="80"/>
        <v>0</v>
      </c>
      <c r="Z74" s="648">
        <f t="shared" si="81"/>
        <v>0</v>
      </c>
      <c r="AA74" s="648">
        <f t="shared" si="81"/>
        <v>0</v>
      </c>
      <c r="AB74" s="648">
        <f t="shared" si="81"/>
        <v>0</v>
      </c>
      <c r="AC74" s="649">
        <f t="shared" si="81"/>
        <v>0</v>
      </c>
      <c r="AD74" s="649">
        <f t="shared" si="81"/>
        <v>0</v>
      </c>
      <c r="AE74" s="650">
        <f t="shared" si="81"/>
        <v>0</v>
      </c>
      <c r="AF74" s="646">
        <f t="shared" si="81"/>
        <v>0</v>
      </c>
      <c r="AG74" s="545">
        <f t="shared" si="81"/>
        <v>0</v>
      </c>
      <c r="AH74" s="545">
        <f t="shared" si="81"/>
        <v>0</v>
      </c>
      <c r="AI74" s="545">
        <f t="shared" si="81"/>
        <v>0</v>
      </c>
      <c r="AJ74" s="647">
        <f t="shared" si="82"/>
        <v>0</v>
      </c>
      <c r="AK74" s="647">
        <f t="shared" si="82"/>
        <v>0</v>
      </c>
      <c r="AL74" s="647">
        <f t="shared" si="82"/>
        <v>0</v>
      </c>
      <c r="AM74" s="647">
        <f t="shared" si="82"/>
        <v>0</v>
      </c>
      <c r="AN74" s="647">
        <f t="shared" si="82"/>
        <v>0</v>
      </c>
      <c r="AO74" s="647">
        <f t="shared" si="82"/>
        <v>0</v>
      </c>
      <c r="AP74" s="647">
        <f t="shared" si="82"/>
        <v>0</v>
      </c>
      <c r="AQ74" s="647">
        <f t="shared" si="82"/>
        <v>0</v>
      </c>
      <c r="AR74" s="647">
        <f t="shared" si="82"/>
        <v>0</v>
      </c>
      <c r="AS74" s="647">
        <f t="shared" si="82"/>
        <v>0</v>
      </c>
      <c r="AT74" s="647">
        <f t="shared" si="83"/>
        <v>0</v>
      </c>
      <c r="AU74" s="647">
        <f t="shared" si="83"/>
        <v>0</v>
      </c>
      <c r="AV74" s="647">
        <f t="shared" si="83"/>
        <v>0</v>
      </c>
      <c r="AW74" s="647">
        <f t="shared" si="83"/>
        <v>0</v>
      </c>
      <c r="AX74" s="651">
        <f t="shared" si="83"/>
        <v>0</v>
      </c>
      <c r="AY74" s="652">
        <f t="shared" si="83"/>
        <v>0</v>
      </c>
      <c r="BA74" s="339">
        <f t="shared" si="48"/>
        <v>0</v>
      </c>
      <c r="BB74" s="340" t="str">
        <f t="shared" si="49"/>
        <v>-</v>
      </c>
    </row>
    <row r="75" spans="2:54" s="1" customFormat="1" ht="14.4" x14ac:dyDescent="0.3">
      <c r="B75" s="288" t="s">
        <v>205</v>
      </c>
      <c r="C75" s="558" t="s">
        <v>206</v>
      </c>
      <c r="D75" s="644">
        <f>SUM('Forma 9'!$W$70,'Forma 9'!$Z$70,'Forma 4'!$F$73,'Forma 4'!$G$73,'Forma 12'!$W$71,'Forma 12'!$Z$71,)</f>
        <v>289.08999999999997</v>
      </c>
      <c r="E75" s="645"/>
      <c r="F75" s="645"/>
      <c r="G75" s="645"/>
      <c r="H75" s="646">
        <f t="shared" si="63"/>
        <v>0</v>
      </c>
      <c r="I75" s="545">
        <f t="shared" si="64"/>
        <v>0</v>
      </c>
      <c r="J75" s="545">
        <f t="shared" si="65"/>
        <v>0</v>
      </c>
      <c r="K75" s="545">
        <f t="shared" si="66"/>
        <v>0</v>
      </c>
      <c r="L75" s="647">
        <f t="shared" si="67"/>
        <v>0</v>
      </c>
      <c r="M75" s="647">
        <f t="shared" si="68"/>
        <v>0</v>
      </c>
      <c r="N75" s="647">
        <f t="shared" si="69"/>
        <v>0</v>
      </c>
      <c r="O75" s="647">
        <f t="shared" si="70"/>
        <v>0</v>
      </c>
      <c r="P75" s="647">
        <f t="shared" si="71"/>
        <v>0</v>
      </c>
      <c r="Q75" s="647">
        <f t="shared" si="72"/>
        <v>0</v>
      </c>
      <c r="R75" s="647">
        <f t="shared" si="73"/>
        <v>0</v>
      </c>
      <c r="S75" s="647">
        <f t="shared" si="74"/>
        <v>0</v>
      </c>
      <c r="T75" s="647">
        <f t="shared" si="75"/>
        <v>0</v>
      </c>
      <c r="U75" s="647">
        <f t="shared" si="76"/>
        <v>0</v>
      </c>
      <c r="V75" s="647">
        <f t="shared" si="77"/>
        <v>0</v>
      </c>
      <c r="W75" s="647">
        <f t="shared" si="78"/>
        <v>0</v>
      </c>
      <c r="X75" s="647">
        <f t="shared" si="79"/>
        <v>0</v>
      </c>
      <c r="Y75" s="647">
        <f t="shared" si="80"/>
        <v>0</v>
      </c>
      <c r="Z75" s="648">
        <f t="shared" si="81"/>
        <v>0</v>
      </c>
      <c r="AA75" s="648">
        <f t="shared" si="81"/>
        <v>0</v>
      </c>
      <c r="AB75" s="648">
        <f t="shared" si="81"/>
        <v>0</v>
      </c>
      <c r="AC75" s="649">
        <f t="shared" si="81"/>
        <v>0</v>
      </c>
      <c r="AD75" s="649">
        <f t="shared" si="81"/>
        <v>0</v>
      </c>
      <c r="AE75" s="650">
        <f t="shared" si="81"/>
        <v>0</v>
      </c>
      <c r="AF75" s="646">
        <f t="shared" si="81"/>
        <v>0</v>
      </c>
      <c r="AG75" s="545">
        <f t="shared" si="81"/>
        <v>0</v>
      </c>
      <c r="AH75" s="545">
        <f t="shared" si="81"/>
        <v>0</v>
      </c>
      <c r="AI75" s="545">
        <f t="shared" si="81"/>
        <v>0</v>
      </c>
      <c r="AJ75" s="647">
        <f t="shared" si="82"/>
        <v>0</v>
      </c>
      <c r="AK75" s="647">
        <f t="shared" si="82"/>
        <v>0</v>
      </c>
      <c r="AL75" s="647">
        <f t="shared" si="82"/>
        <v>0</v>
      </c>
      <c r="AM75" s="647">
        <f t="shared" si="82"/>
        <v>0</v>
      </c>
      <c r="AN75" s="647">
        <f t="shared" si="82"/>
        <v>0</v>
      </c>
      <c r="AO75" s="647">
        <f t="shared" si="82"/>
        <v>0</v>
      </c>
      <c r="AP75" s="647">
        <f t="shared" si="82"/>
        <v>0</v>
      </c>
      <c r="AQ75" s="647">
        <f t="shared" si="82"/>
        <v>0</v>
      </c>
      <c r="AR75" s="647">
        <f t="shared" si="82"/>
        <v>0</v>
      </c>
      <c r="AS75" s="647">
        <f t="shared" si="82"/>
        <v>0</v>
      </c>
      <c r="AT75" s="647">
        <f t="shared" si="83"/>
        <v>0</v>
      </c>
      <c r="AU75" s="647">
        <f t="shared" si="83"/>
        <v>0</v>
      </c>
      <c r="AV75" s="647">
        <f t="shared" si="83"/>
        <v>0</v>
      </c>
      <c r="AW75" s="647">
        <f t="shared" si="83"/>
        <v>0</v>
      </c>
      <c r="AX75" s="651">
        <f t="shared" si="83"/>
        <v>0</v>
      </c>
      <c r="AY75" s="652">
        <f t="shared" si="83"/>
        <v>0</v>
      </c>
      <c r="BA75" s="339">
        <f t="shared" si="48"/>
        <v>289.08999999999997</v>
      </c>
      <c r="BB75" s="340" t="str">
        <f t="shared" si="49"/>
        <v>Prašome paskirstyti likusias sąnaudas</v>
      </c>
    </row>
    <row r="76" spans="2:54" s="1" customFormat="1" ht="26.4" x14ac:dyDescent="0.3">
      <c r="B76" s="288" t="s">
        <v>207</v>
      </c>
      <c r="C76" s="558" t="s">
        <v>208</v>
      </c>
      <c r="D76" s="644">
        <f>SUM('Forma 9'!$W$71,'Forma 9'!$Z$71,'Forma 4'!$F$74,'Forma 4'!$G$74,'Forma 12'!$W$72,'Forma 12'!$Z$72,)</f>
        <v>0</v>
      </c>
      <c r="E76" s="645"/>
      <c r="F76" s="645"/>
      <c r="G76" s="645"/>
      <c r="H76" s="646">
        <f t="shared" si="63"/>
        <v>0</v>
      </c>
      <c r="I76" s="545">
        <f t="shared" si="64"/>
        <v>0</v>
      </c>
      <c r="J76" s="545">
        <f t="shared" si="65"/>
        <v>0</v>
      </c>
      <c r="K76" s="545">
        <f t="shared" si="66"/>
        <v>0</v>
      </c>
      <c r="L76" s="647">
        <f t="shared" si="67"/>
        <v>0</v>
      </c>
      <c r="M76" s="647">
        <f t="shared" si="68"/>
        <v>0</v>
      </c>
      <c r="N76" s="647">
        <f t="shared" si="69"/>
        <v>0</v>
      </c>
      <c r="O76" s="647">
        <f t="shared" si="70"/>
        <v>0</v>
      </c>
      <c r="P76" s="647">
        <f t="shared" si="71"/>
        <v>0</v>
      </c>
      <c r="Q76" s="647">
        <f t="shared" si="72"/>
        <v>0</v>
      </c>
      <c r="R76" s="647">
        <f t="shared" si="73"/>
        <v>0</v>
      </c>
      <c r="S76" s="647">
        <f t="shared" si="74"/>
        <v>0</v>
      </c>
      <c r="T76" s="647">
        <f t="shared" si="75"/>
        <v>0</v>
      </c>
      <c r="U76" s="647">
        <f t="shared" si="76"/>
        <v>0</v>
      </c>
      <c r="V76" s="647">
        <f t="shared" si="77"/>
        <v>0</v>
      </c>
      <c r="W76" s="647">
        <f t="shared" si="78"/>
        <v>0</v>
      </c>
      <c r="X76" s="647">
        <f t="shared" si="79"/>
        <v>0</v>
      </c>
      <c r="Y76" s="647">
        <f t="shared" si="80"/>
        <v>0</v>
      </c>
      <c r="Z76" s="648">
        <f t="shared" si="81"/>
        <v>0</v>
      </c>
      <c r="AA76" s="648">
        <f t="shared" si="81"/>
        <v>0</v>
      </c>
      <c r="AB76" s="648">
        <f t="shared" si="81"/>
        <v>0</v>
      </c>
      <c r="AC76" s="649">
        <f t="shared" si="81"/>
        <v>0</v>
      </c>
      <c r="AD76" s="649">
        <f t="shared" si="81"/>
        <v>0</v>
      </c>
      <c r="AE76" s="650">
        <f t="shared" si="81"/>
        <v>0</v>
      </c>
      <c r="AF76" s="646">
        <f t="shared" si="81"/>
        <v>0</v>
      </c>
      <c r="AG76" s="545">
        <f t="shared" si="81"/>
        <v>0</v>
      </c>
      <c r="AH76" s="545">
        <f t="shared" si="81"/>
        <v>0</v>
      </c>
      <c r="AI76" s="545">
        <f t="shared" si="81"/>
        <v>0</v>
      </c>
      <c r="AJ76" s="647">
        <f t="shared" si="82"/>
        <v>0</v>
      </c>
      <c r="AK76" s="647">
        <f t="shared" si="82"/>
        <v>0</v>
      </c>
      <c r="AL76" s="647">
        <f t="shared" si="82"/>
        <v>0</v>
      </c>
      <c r="AM76" s="647">
        <f t="shared" si="82"/>
        <v>0</v>
      </c>
      <c r="AN76" s="647">
        <f t="shared" si="82"/>
        <v>0</v>
      </c>
      <c r="AO76" s="647">
        <f t="shared" si="82"/>
        <v>0</v>
      </c>
      <c r="AP76" s="647">
        <f t="shared" si="82"/>
        <v>0</v>
      </c>
      <c r="AQ76" s="647">
        <f t="shared" si="82"/>
        <v>0</v>
      </c>
      <c r="AR76" s="647">
        <f t="shared" si="82"/>
        <v>0</v>
      </c>
      <c r="AS76" s="647">
        <f t="shared" si="82"/>
        <v>0</v>
      </c>
      <c r="AT76" s="647">
        <f t="shared" si="83"/>
        <v>0</v>
      </c>
      <c r="AU76" s="647">
        <f t="shared" si="83"/>
        <v>0</v>
      </c>
      <c r="AV76" s="647">
        <f t="shared" si="83"/>
        <v>0</v>
      </c>
      <c r="AW76" s="647">
        <f t="shared" si="83"/>
        <v>0</v>
      </c>
      <c r="AX76" s="651">
        <f t="shared" si="83"/>
        <v>0</v>
      </c>
      <c r="AY76" s="652">
        <f t="shared" si="83"/>
        <v>0</v>
      </c>
      <c r="BA76" s="339">
        <f t="shared" si="48"/>
        <v>0</v>
      </c>
      <c r="BB76" s="340" t="str">
        <f t="shared" si="49"/>
        <v>-</v>
      </c>
    </row>
    <row r="77" spans="2:54" s="1" customFormat="1" ht="26.4" x14ac:dyDescent="0.3">
      <c r="B77" s="288" t="s">
        <v>209</v>
      </c>
      <c r="C77" s="558" t="s">
        <v>210</v>
      </c>
      <c r="D77" s="644">
        <f>SUM('Forma 9'!$W$72,'Forma 9'!$Z$72,'Forma 4'!$F$75,'Forma 4'!$G$75,'Forma 12'!$W$73,'Forma 12'!$Z$73,)</f>
        <v>0</v>
      </c>
      <c r="E77" s="645"/>
      <c r="F77" s="645"/>
      <c r="G77" s="645"/>
      <c r="H77" s="646">
        <f t="shared" si="63"/>
        <v>0</v>
      </c>
      <c r="I77" s="545">
        <f t="shared" si="64"/>
        <v>0</v>
      </c>
      <c r="J77" s="545">
        <f t="shared" si="65"/>
        <v>0</v>
      </c>
      <c r="K77" s="545">
        <f t="shared" si="66"/>
        <v>0</v>
      </c>
      <c r="L77" s="647">
        <f t="shared" si="67"/>
        <v>0</v>
      </c>
      <c r="M77" s="647">
        <f t="shared" si="68"/>
        <v>0</v>
      </c>
      <c r="N77" s="647">
        <f t="shared" si="69"/>
        <v>0</v>
      </c>
      <c r="O77" s="647">
        <f t="shared" si="70"/>
        <v>0</v>
      </c>
      <c r="P77" s="647">
        <f t="shared" si="71"/>
        <v>0</v>
      </c>
      <c r="Q77" s="647">
        <f t="shared" si="72"/>
        <v>0</v>
      </c>
      <c r="R77" s="647">
        <f t="shared" si="73"/>
        <v>0</v>
      </c>
      <c r="S77" s="647">
        <f t="shared" si="74"/>
        <v>0</v>
      </c>
      <c r="T77" s="647">
        <f t="shared" si="75"/>
        <v>0</v>
      </c>
      <c r="U77" s="647">
        <f t="shared" si="76"/>
        <v>0</v>
      </c>
      <c r="V77" s="647">
        <f t="shared" si="77"/>
        <v>0</v>
      </c>
      <c r="W77" s="647">
        <f t="shared" si="78"/>
        <v>0</v>
      </c>
      <c r="X77" s="647">
        <f t="shared" si="79"/>
        <v>0</v>
      </c>
      <c r="Y77" s="647">
        <f t="shared" si="80"/>
        <v>0</v>
      </c>
      <c r="Z77" s="648">
        <f t="shared" si="81"/>
        <v>0</v>
      </c>
      <c r="AA77" s="648">
        <f t="shared" si="81"/>
        <v>0</v>
      </c>
      <c r="AB77" s="648">
        <f t="shared" si="81"/>
        <v>0</v>
      </c>
      <c r="AC77" s="649">
        <f t="shared" si="81"/>
        <v>0</v>
      </c>
      <c r="AD77" s="649">
        <f t="shared" si="81"/>
        <v>0</v>
      </c>
      <c r="AE77" s="650">
        <f t="shared" si="81"/>
        <v>0</v>
      </c>
      <c r="AF77" s="646">
        <f t="shared" si="81"/>
        <v>0</v>
      </c>
      <c r="AG77" s="545">
        <f t="shared" si="81"/>
        <v>0</v>
      </c>
      <c r="AH77" s="545">
        <f t="shared" si="81"/>
        <v>0</v>
      </c>
      <c r="AI77" s="545">
        <f t="shared" si="81"/>
        <v>0</v>
      </c>
      <c r="AJ77" s="647">
        <f t="shared" si="82"/>
        <v>0</v>
      </c>
      <c r="AK77" s="647">
        <f t="shared" si="82"/>
        <v>0</v>
      </c>
      <c r="AL77" s="647">
        <f t="shared" si="82"/>
        <v>0</v>
      </c>
      <c r="AM77" s="647">
        <f t="shared" si="82"/>
        <v>0</v>
      </c>
      <c r="AN77" s="647">
        <f t="shared" si="82"/>
        <v>0</v>
      </c>
      <c r="AO77" s="647">
        <f t="shared" si="82"/>
        <v>0</v>
      </c>
      <c r="AP77" s="647">
        <f t="shared" si="82"/>
        <v>0</v>
      </c>
      <c r="AQ77" s="647">
        <f t="shared" si="82"/>
        <v>0</v>
      </c>
      <c r="AR77" s="647">
        <f t="shared" si="82"/>
        <v>0</v>
      </c>
      <c r="AS77" s="647">
        <f t="shared" si="82"/>
        <v>0</v>
      </c>
      <c r="AT77" s="647">
        <f t="shared" si="83"/>
        <v>0</v>
      </c>
      <c r="AU77" s="647">
        <f t="shared" si="83"/>
        <v>0</v>
      </c>
      <c r="AV77" s="647">
        <f t="shared" si="83"/>
        <v>0</v>
      </c>
      <c r="AW77" s="647">
        <f t="shared" si="83"/>
        <v>0</v>
      </c>
      <c r="AX77" s="651">
        <f t="shared" si="83"/>
        <v>0</v>
      </c>
      <c r="AY77" s="652">
        <f t="shared" si="83"/>
        <v>0</v>
      </c>
      <c r="BA77" s="339">
        <f t="shared" si="48"/>
        <v>0</v>
      </c>
      <c r="BB77" s="340" t="str">
        <f t="shared" si="49"/>
        <v>-</v>
      </c>
    </row>
    <row r="78" spans="2:54" s="1" customFormat="1" ht="26.4" x14ac:dyDescent="0.3">
      <c r="B78" s="287" t="s">
        <v>211</v>
      </c>
      <c r="C78" s="355" t="s">
        <v>212</v>
      </c>
      <c r="D78" s="644">
        <f>SUM('Forma 9'!$W$73,'Forma 9'!$Z$73,'Forma 4'!$F$76,'Forma 4'!$G$76,'Forma 12'!$W$74,'Forma 12'!$Z$74,)</f>
        <v>0</v>
      </c>
      <c r="E78" s="645"/>
      <c r="F78" s="645"/>
      <c r="G78" s="645"/>
      <c r="H78" s="646">
        <f t="shared" si="63"/>
        <v>0</v>
      </c>
      <c r="I78" s="545">
        <f t="shared" si="64"/>
        <v>0</v>
      </c>
      <c r="J78" s="545">
        <f t="shared" si="65"/>
        <v>0</v>
      </c>
      <c r="K78" s="545">
        <f t="shared" si="66"/>
        <v>0</v>
      </c>
      <c r="L78" s="647">
        <f t="shared" si="67"/>
        <v>0</v>
      </c>
      <c r="M78" s="647">
        <f t="shared" si="68"/>
        <v>0</v>
      </c>
      <c r="N78" s="647">
        <f t="shared" si="69"/>
        <v>0</v>
      </c>
      <c r="O78" s="647">
        <f t="shared" si="70"/>
        <v>0</v>
      </c>
      <c r="P78" s="647">
        <f t="shared" si="71"/>
        <v>0</v>
      </c>
      <c r="Q78" s="647">
        <f t="shared" si="72"/>
        <v>0</v>
      </c>
      <c r="R78" s="647">
        <f t="shared" si="73"/>
        <v>0</v>
      </c>
      <c r="S78" s="647">
        <f t="shared" si="74"/>
        <v>0</v>
      </c>
      <c r="T78" s="647">
        <f t="shared" si="75"/>
        <v>0</v>
      </c>
      <c r="U78" s="647">
        <f t="shared" si="76"/>
        <v>0</v>
      </c>
      <c r="V78" s="647">
        <f t="shared" si="77"/>
        <v>0</v>
      </c>
      <c r="W78" s="647">
        <f t="shared" si="78"/>
        <v>0</v>
      </c>
      <c r="X78" s="647">
        <f t="shared" si="79"/>
        <v>0</v>
      </c>
      <c r="Y78" s="647">
        <f t="shared" si="80"/>
        <v>0</v>
      </c>
      <c r="Z78" s="648">
        <f t="shared" si="81"/>
        <v>0</v>
      </c>
      <c r="AA78" s="648">
        <f t="shared" si="81"/>
        <v>0</v>
      </c>
      <c r="AB78" s="648">
        <f t="shared" si="81"/>
        <v>0</v>
      </c>
      <c r="AC78" s="649">
        <f t="shared" si="81"/>
        <v>0</v>
      </c>
      <c r="AD78" s="649">
        <f t="shared" si="81"/>
        <v>0</v>
      </c>
      <c r="AE78" s="650">
        <f t="shared" si="81"/>
        <v>0</v>
      </c>
      <c r="AF78" s="646">
        <f t="shared" si="81"/>
        <v>0</v>
      </c>
      <c r="AG78" s="545">
        <f t="shared" si="81"/>
        <v>0</v>
      </c>
      <c r="AH78" s="545">
        <f t="shared" si="81"/>
        <v>0</v>
      </c>
      <c r="AI78" s="545">
        <f t="shared" si="81"/>
        <v>0</v>
      </c>
      <c r="AJ78" s="647">
        <f t="shared" si="82"/>
        <v>0</v>
      </c>
      <c r="AK78" s="647">
        <f t="shared" si="82"/>
        <v>0</v>
      </c>
      <c r="AL78" s="647">
        <f t="shared" si="82"/>
        <v>0</v>
      </c>
      <c r="AM78" s="647">
        <f t="shared" si="82"/>
        <v>0</v>
      </c>
      <c r="AN78" s="647">
        <f t="shared" si="82"/>
        <v>0</v>
      </c>
      <c r="AO78" s="647">
        <f t="shared" si="82"/>
        <v>0</v>
      </c>
      <c r="AP78" s="647">
        <f t="shared" si="82"/>
        <v>0</v>
      </c>
      <c r="AQ78" s="647">
        <f t="shared" si="82"/>
        <v>0</v>
      </c>
      <c r="AR78" s="647">
        <f t="shared" si="82"/>
        <v>0</v>
      </c>
      <c r="AS78" s="647">
        <f t="shared" si="82"/>
        <v>0</v>
      </c>
      <c r="AT78" s="647">
        <f t="shared" si="83"/>
        <v>0</v>
      </c>
      <c r="AU78" s="647">
        <f t="shared" si="83"/>
        <v>0</v>
      </c>
      <c r="AV78" s="647">
        <f t="shared" si="83"/>
        <v>0</v>
      </c>
      <c r="AW78" s="647">
        <f t="shared" si="83"/>
        <v>0</v>
      </c>
      <c r="AX78" s="651">
        <f t="shared" si="83"/>
        <v>0</v>
      </c>
      <c r="AY78" s="652">
        <f t="shared" si="83"/>
        <v>0</v>
      </c>
      <c r="BA78" s="339">
        <f t="shared" si="48"/>
        <v>0</v>
      </c>
      <c r="BB78" s="340" t="str">
        <f t="shared" si="49"/>
        <v>-</v>
      </c>
    </row>
    <row r="79" spans="2:54" s="1" customFormat="1" ht="26.4" x14ac:dyDescent="0.3">
      <c r="B79" s="287" t="s">
        <v>213</v>
      </c>
      <c r="C79" s="355" t="s">
        <v>214</v>
      </c>
      <c r="D79" s="644">
        <f>SUM('Forma 9'!$W$74,'Forma 9'!$Z$74,'Forma 4'!$F$77,'Forma 4'!$G$77,'Forma 12'!$W$75,'Forma 12'!$Z$75,)</f>
        <v>0</v>
      </c>
      <c r="E79" s="645"/>
      <c r="F79" s="645"/>
      <c r="G79" s="645"/>
      <c r="H79" s="646">
        <f t="shared" si="63"/>
        <v>0</v>
      </c>
      <c r="I79" s="545">
        <f t="shared" si="64"/>
        <v>0</v>
      </c>
      <c r="J79" s="545">
        <f t="shared" si="65"/>
        <v>0</v>
      </c>
      <c r="K79" s="545">
        <f t="shared" si="66"/>
        <v>0</v>
      </c>
      <c r="L79" s="647">
        <f t="shared" si="67"/>
        <v>0</v>
      </c>
      <c r="M79" s="647">
        <f t="shared" si="68"/>
        <v>0</v>
      </c>
      <c r="N79" s="647">
        <f t="shared" si="69"/>
        <v>0</v>
      </c>
      <c r="O79" s="647">
        <f t="shared" si="70"/>
        <v>0</v>
      </c>
      <c r="P79" s="647">
        <f t="shared" si="71"/>
        <v>0</v>
      </c>
      <c r="Q79" s="647">
        <f t="shared" si="72"/>
        <v>0</v>
      </c>
      <c r="R79" s="647">
        <f t="shared" si="73"/>
        <v>0</v>
      </c>
      <c r="S79" s="647">
        <f t="shared" si="74"/>
        <v>0</v>
      </c>
      <c r="T79" s="647">
        <f t="shared" si="75"/>
        <v>0</v>
      </c>
      <c r="U79" s="647">
        <f t="shared" si="76"/>
        <v>0</v>
      </c>
      <c r="V79" s="647">
        <f t="shared" si="77"/>
        <v>0</v>
      </c>
      <c r="W79" s="647">
        <f t="shared" si="78"/>
        <v>0</v>
      </c>
      <c r="X79" s="647">
        <f t="shared" si="79"/>
        <v>0</v>
      </c>
      <c r="Y79" s="647">
        <f t="shared" si="80"/>
        <v>0</v>
      </c>
      <c r="Z79" s="648">
        <f t="shared" si="81"/>
        <v>0</v>
      </c>
      <c r="AA79" s="648">
        <f t="shared" si="81"/>
        <v>0</v>
      </c>
      <c r="AB79" s="648">
        <f t="shared" si="81"/>
        <v>0</v>
      </c>
      <c r="AC79" s="649">
        <f t="shared" si="81"/>
        <v>0</v>
      </c>
      <c r="AD79" s="649">
        <f t="shared" si="81"/>
        <v>0</v>
      </c>
      <c r="AE79" s="650">
        <f t="shared" si="81"/>
        <v>0</v>
      </c>
      <c r="AF79" s="646">
        <f t="shared" si="81"/>
        <v>0</v>
      </c>
      <c r="AG79" s="545">
        <f t="shared" si="81"/>
        <v>0</v>
      </c>
      <c r="AH79" s="545">
        <f t="shared" si="81"/>
        <v>0</v>
      </c>
      <c r="AI79" s="545">
        <f t="shared" si="81"/>
        <v>0</v>
      </c>
      <c r="AJ79" s="647">
        <f t="shared" si="82"/>
        <v>0</v>
      </c>
      <c r="AK79" s="647">
        <f t="shared" si="82"/>
        <v>0</v>
      </c>
      <c r="AL79" s="647">
        <f t="shared" si="82"/>
        <v>0</v>
      </c>
      <c r="AM79" s="647">
        <f t="shared" si="82"/>
        <v>0</v>
      </c>
      <c r="AN79" s="647">
        <f t="shared" si="82"/>
        <v>0</v>
      </c>
      <c r="AO79" s="647">
        <f t="shared" si="82"/>
        <v>0</v>
      </c>
      <c r="AP79" s="647">
        <f t="shared" si="82"/>
        <v>0</v>
      </c>
      <c r="AQ79" s="647">
        <f t="shared" si="82"/>
        <v>0</v>
      </c>
      <c r="AR79" s="647">
        <f t="shared" si="82"/>
        <v>0</v>
      </c>
      <c r="AS79" s="647">
        <f t="shared" si="82"/>
        <v>0</v>
      </c>
      <c r="AT79" s="647">
        <f t="shared" si="83"/>
        <v>0</v>
      </c>
      <c r="AU79" s="647">
        <f t="shared" si="83"/>
        <v>0</v>
      </c>
      <c r="AV79" s="647">
        <f t="shared" si="83"/>
        <v>0</v>
      </c>
      <c r="AW79" s="647">
        <f t="shared" si="83"/>
        <v>0</v>
      </c>
      <c r="AX79" s="651">
        <f t="shared" si="83"/>
        <v>0</v>
      </c>
      <c r="AY79" s="652">
        <f t="shared" si="83"/>
        <v>0</v>
      </c>
      <c r="BA79" s="339">
        <f t="shared" si="48"/>
        <v>0</v>
      </c>
      <c r="BB79" s="340" t="str">
        <f t="shared" si="49"/>
        <v>-</v>
      </c>
    </row>
    <row r="80" spans="2:54" s="1" customFormat="1" ht="26.4" x14ac:dyDescent="0.3">
      <c r="B80" s="287" t="s">
        <v>215</v>
      </c>
      <c r="C80" s="355" t="s">
        <v>216</v>
      </c>
      <c r="D80" s="644">
        <f>SUM('Forma 9'!$W$75,'Forma 9'!$Z$75,'Forma 4'!$F$78,'Forma 4'!$G$78,'Forma 12'!$W$76,'Forma 12'!$Z$76,)</f>
        <v>0</v>
      </c>
      <c r="E80" s="645"/>
      <c r="F80" s="645"/>
      <c r="G80" s="645"/>
      <c r="H80" s="646">
        <f t="shared" si="63"/>
        <v>0</v>
      </c>
      <c r="I80" s="545">
        <f t="shared" si="64"/>
        <v>0</v>
      </c>
      <c r="J80" s="545">
        <f t="shared" si="65"/>
        <v>0</v>
      </c>
      <c r="K80" s="545">
        <f t="shared" si="66"/>
        <v>0</v>
      </c>
      <c r="L80" s="647">
        <f t="shared" si="67"/>
        <v>0</v>
      </c>
      <c r="M80" s="647">
        <f t="shared" si="68"/>
        <v>0</v>
      </c>
      <c r="N80" s="647">
        <f t="shared" si="69"/>
        <v>0</v>
      </c>
      <c r="O80" s="647">
        <f t="shared" si="70"/>
        <v>0</v>
      </c>
      <c r="P80" s="647">
        <f t="shared" si="71"/>
        <v>0</v>
      </c>
      <c r="Q80" s="647">
        <f t="shared" si="72"/>
        <v>0</v>
      </c>
      <c r="R80" s="647">
        <f t="shared" si="73"/>
        <v>0</v>
      </c>
      <c r="S80" s="647">
        <f t="shared" si="74"/>
        <v>0</v>
      </c>
      <c r="T80" s="647">
        <f t="shared" si="75"/>
        <v>0</v>
      </c>
      <c r="U80" s="647">
        <f t="shared" si="76"/>
        <v>0</v>
      </c>
      <c r="V80" s="647">
        <f t="shared" si="77"/>
        <v>0</v>
      </c>
      <c r="W80" s="647">
        <f t="shared" si="78"/>
        <v>0</v>
      </c>
      <c r="X80" s="647">
        <f t="shared" si="79"/>
        <v>0</v>
      </c>
      <c r="Y80" s="647">
        <f t="shared" si="80"/>
        <v>0</v>
      </c>
      <c r="Z80" s="648">
        <f t="shared" ref="Z80:AI89" si="84">IFERROR(($E80*(Z$20/$E$20)),"0")+IFERROR(($F80*(Z$21/$F$21)),"0")+IFERROR(($G80*(Z$22/$G$22)),"0")</f>
        <v>0</v>
      </c>
      <c r="AA80" s="648">
        <f t="shared" si="84"/>
        <v>0</v>
      </c>
      <c r="AB80" s="648">
        <f t="shared" si="84"/>
        <v>0</v>
      </c>
      <c r="AC80" s="649">
        <f t="shared" si="84"/>
        <v>0</v>
      </c>
      <c r="AD80" s="649">
        <f t="shared" si="84"/>
        <v>0</v>
      </c>
      <c r="AE80" s="650">
        <f t="shared" si="84"/>
        <v>0</v>
      </c>
      <c r="AF80" s="646">
        <f t="shared" si="84"/>
        <v>0</v>
      </c>
      <c r="AG80" s="545">
        <f t="shared" si="84"/>
        <v>0</v>
      </c>
      <c r="AH80" s="545">
        <f t="shared" si="84"/>
        <v>0</v>
      </c>
      <c r="AI80" s="545">
        <f t="shared" si="84"/>
        <v>0</v>
      </c>
      <c r="AJ80" s="647">
        <f t="shared" ref="AJ80:AS89" si="85">IFERROR(($E80*(AJ$20/$E$20)),"0")+IFERROR(($F80*(AJ$21/$F$21)),"0")+IFERROR(($G80*(AJ$22/$G$22)),"0")</f>
        <v>0</v>
      </c>
      <c r="AK80" s="647">
        <f t="shared" si="85"/>
        <v>0</v>
      </c>
      <c r="AL80" s="647">
        <f t="shared" si="85"/>
        <v>0</v>
      </c>
      <c r="AM80" s="647">
        <f t="shared" si="85"/>
        <v>0</v>
      </c>
      <c r="AN80" s="647">
        <f t="shared" si="85"/>
        <v>0</v>
      </c>
      <c r="AO80" s="647">
        <f t="shared" si="85"/>
        <v>0</v>
      </c>
      <c r="AP80" s="647">
        <f t="shared" si="85"/>
        <v>0</v>
      </c>
      <c r="AQ80" s="647">
        <f t="shared" si="85"/>
        <v>0</v>
      </c>
      <c r="AR80" s="647">
        <f t="shared" si="85"/>
        <v>0</v>
      </c>
      <c r="AS80" s="647">
        <f t="shared" si="85"/>
        <v>0</v>
      </c>
      <c r="AT80" s="647">
        <f t="shared" ref="AT80:AY89" si="86">IFERROR(($E80*(AT$20/$E$20)),"0")+IFERROR(($F80*(AT$21/$F$21)),"0")+IFERROR(($G80*(AT$22/$G$22)),"0")</f>
        <v>0</v>
      </c>
      <c r="AU80" s="647">
        <f t="shared" si="86"/>
        <v>0</v>
      </c>
      <c r="AV80" s="647">
        <f t="shared" si="86"/>
        <v>0</v>
      </c>
      <c r="AW80" s="647">
        <f t="shared" si="86"/>
        <v>0</v>
      </c>
      <c r="AX80" s="651">
        <f t="shared" si="86"/>
        <v>0</v>
      </c>
      <c r="AY80" s="652">
        <f t="shared" si="86"/>
        <v>0</v>
      </c>
      <c r="BA80" s="339">
        <f t="shared" si="48"/>
        <v>0</v>
      </c>
      <c r="BB80" s="340" t="str">
        <f t="shared" si="49"/>
        <v>-</v>
      </c>
    </row>
    <row r="81" spans="2:54" s="1" customFormat="1" ht="14.4" x14ac:dyDescent="0.3">
      <c r="B81" s="287" t="s">
        <v>217</v>
      </c>
      <c r="C81" s="355" t="s">
        <v>218</v>
      </c>
      <c r="D81" s="644">
        <f>SUM('Forma 9'!$W$76,'Forma 9'!$Z$76,'Forma 4'!$F$79,'Forma 4'!$G$79,'Forma 12'!$W$77,'Forma 12'!$Z$77,)</f>
        <v>0</v>
      </c>
      <c r="E81" s="645"/>
      <c r="F81" s="645"/>
      <c r="G81" s="645"/>
      <c r="H81" s="646">
        <f t="shared" si="63"/>
        <v>0</v>
      </c>
      <c r="I81" s="545">
        <f t="shared" si="64"/>
        <v>0</v>
      </c>
      <c r="J81" s="545">
        <f t="shared" si="65"/>
        <v>0</v>
      </c>
      <c r="K81" s="545">
        <f t="shared" si="66"/>
        <v>0</v>
      </c>
      <c r="L81" s="647">
        <f t="shared" si="67"/>
        <v>0</v>
      </c>
      <c r="M81" s="647">
        <f t="shared" si="68"/>
        <v>0</v>
      </c>
      <c r="N81" s="647">
        <f t="shared" si="69"/>
        <v>0</v>
      </c>
      <c r="O81" s="647">
        <f t="shared" si="70"/>
        <v>0</v>
      </c>
      <c r="P81" s="647">
        <f t="shared" si="71"/>
        <v>0</v>
      </c>
      <c r="Q81" s="647">
        <f t="shared" si="72"/>
        <v>0</v>
      </c>
      <c r="R81" s="647">
        <f t="shared" si="73"/>
        <v>0</v>
      </c>
      <c r="S81" s="647">
        <f t="shared" si="74"/>
        <v>0</v>
      </c>
      <c r="T81" s="647">
        <f t="shared" si="75"/>
        <v>0</v>
      </c>
      <c r="U81" s="647">
        <f t="shared" si="76"/>
        <v>0</v>
      </c>
      <c r="V81" s="647">
        <f t="shared" si="77"/>
        <v>0</v>
      </c>
      <c r="W81" s="647">
        <f t="shared" si="78"/>
        <v>0</v>
      </c>
      <c r="X81" s="647">
        <f t="shared" si="79"/>
        <v>0</v>
      </c>
      <c r="Y81" s="647">
        <f t="shared" si="80"/>
        <v>0</v>
      </c>
      <c r="Z81" s="648">
        <f t="shared" si="84"/>
        <v>0</v>
      </c>
      <c r="AA81" s="648">
        <f t="shared" si="84"/>
        <v>0</v>
      </c>
      <c r="AB81" s="648">
        <f t="shared" si="84"/>
        <v>0</v>
      </c>
      <c r="AC81" s="649">
        <f t="shared" si="84"/>
        <v>0</v>
      </c>
      <c r="AD81" s="649">
        <f t="shared" si="84"/>
        <v>0</v>
      </c>
      <c r="AE81" s="650">
        <f t="shared" si="84"/>
        <v>0</v>
      </c>
      <c r="AF81" s="646">
        <f t="shared" si="84"/>
        <v>0</v>
      </c>
      <c r="AG81" s="545">
        <f t="shared" si="84"/>
        <v>0</v>
      </c>
      <c r="AH81" s="545">
        <f t="shared" si="84"/>
        <v>0</v>
      </c>
      <c r="AI81" s="545">
        <f t="shared" si="84"/>
        <v>0</v>
      </c>
      <c r="AJ81" s="647">
        <f t="shared" si="85"/>
        <v>0</v>
      </c>
      <c r="AK81" s="647">
        <f t="shared" si="85"/>
        <v>0</v>
      </c>
      <c r="AL81" s="647">
        <f t="shared" si="85"/>
        <v>0</v>
      </c>
      <c r="AM81" s="647">
        <f t="shared" si="85"/>
        <v>0</v>
      </c>
      <c r="AN81" s="647">
        <f t="shared" si="85"/>
        <v>0</v>
      </c>
      <c r="AO81" s="647">
        <f t="shared" si="85"/>
        <v>0</v>
      </c>
      <c r="AP81" s="647">
        <f t="shared" si="85"/>
        <v>0</v>
      </c>
      <c r="AQ81" s="647">
        <f t="shared" si="85"/>
        <v>0</v>
      </c>
      <c r="AR81" s="647">
        <f t="shared" si="85"/>
        <v>0</v>
      </c>
      <c r="AS81" s="647">
        <f t="shared" si="85"/>
        <v>0</v>
      </c>
      <c r="AT81" s="647">
        <f t="shared" si="86"/>
        <v>0</v>
      </c>
      <c r="AU81" s="647">
        <f t="shared" si="86"/>
        <v>0</v>
      </c>
      <c r="AV81" s="647">
        <f t="shared" si="86"/>
        <v>0</v>
      </c>
      <c r="AW81" s="647">
        <f t="shared" si="86"/>
        <v>0</v>
      </c>
      <c r="AX81" s="651">
        <f t="shared" si="86"/>
        <v>0</v>
      </c>
      <c r="AY81" s="652">
        <f t="shared" si="86"/>
        <v>0</v>
      </c>
      <c r="BA81" s="339">
        <f t="shared" si="48"/>
        <v>0</v>
      </c>
      <c r="BB81" s="340" t="str">
        <f t="shared" si="49"/>
        <v>-</v>
      </c>
    </row>
    <row r="82" spans="2:54" s="1" customFormat="1" ht="14.4" x14ac:dyDescent="0.3">
      <c r="B82" s="287" t="s">
        <v>219</v>
      </c>
      <c r="C82" s="558" t="s">
        <v>220</v>
      </c>
      <c r="D82" s="644">
        <f>SUM('Forma 9'!$W$77,'Forma 9'!$Z$77,'Forma 4'!$F$80,'Forma 4'!$G$80,'Forma 12'!$W$78,'Forma 12'!$Z$78,)</f>
        <v>82.27</v>
      </c>
      <c r="E82" s="645"/>
      <c r="F82" s="645"/>
      <c r="G82" s="645"/>
      <c r="H82" s="646">
        <f t="shared" si="63"/>
        <v>0</v>
      </c>
      <c r="I82" s="545">
        <f t="shared" si="64"/>
        <v>0</v>
      </c>
      <c r="J82" s="545">
        <f t="shared" si="65"/>
        <v>0</v>
      </c>
      <c r="K82" s="545">
        <f t="shared" si="66"/>
        <v>0</v>
      </c>
      <c r="L82" s="647">
        <f t="shared" si="67"/>
        <v>0</v>
      </c>
      <c r="M82" s="647">
        <f t="shared" si="68"/>
        <v>0</v>
      </c>
      <c r="N82" s="647">
        <f t="shared" si="69"/>
        <v>0</v>
      </c>
      <c r="O82" s="647">
        <f t="shared" si="70"/>
        <v>0</v>
      </c>
      <c r="P82" s="647">
        <f t="shared" si="71"/>
        <v>0</v>
      </c>
      <c r="Q82" s="647">
        <f t="shared" si="72"/>
        <v>0</v>
      </c>
      <c r="R82" s="647">
        <f t="shared" si="73"/>
        <v>0</v>
      </c>
      <c r="S82" s="647">
        <f t="shared" si="74"/>
        <v>0</v>
      </c>
      <c r="T82" s="647">
        <f t="shared" si="75"/>
        <v>0</v>
      </c>
      <c r="U82" s="647">
        <f t="shared" si="76"/>
        <v>0</v>
      </c>
      <c r="V82" s="647">
        <f t="shared" si="77"/>
        <v>0</v>
      </c>
      <c r="W82" s="647">
        <f t="shared" si="78"/>
        <v>0</v>
      </c>
      <c r="X82" s="647">
        <f t="shared" si="79"/>
        <v>0</v>
      </c>
      <c r="Y82" s="647">
        <f t="shared" si="80"/>
        <v>0</v>
      </c>
      <c r="Z82" s="648">
        <f t="shared" si="84"/>
        <v>0</v>
      </c>
      <c r="AA82" s="648">
        <f t="shared" si="84"/>
        <v>0</v>
      </c>
      <c r="AB82" s="648">
        <f t="shared" si="84"/>
        <v>0</v>
      </c>
      <c r="AC82" s="649">
        <f t="shared" si="84"/>
        <v>0</v>
      </c>
      <c r="AD82" s="649">
        <f t="shared" si="84"/>
        <v>0</v>
      </c>
      <c r="AE82" s="650">
        <f t="shared" si="84"/>
        <v>0</v>
      </c>
      <c r="AF82" s="646">
        <f t="shared" si="84"/>
        <v>0</v>
      </c>
      <c r="AG82" s="545">
        <f t="shared" si="84"/>
        <v>0</v>
      </c>
      <c r="AH82" s="545">
        <f t="shared" si="84"/>
        <v>0</v>
      </c>
      <c r="AI82" s="545">
        <f t="shared" si="84"/>
        <v>0</v>
      </c>
      <c r="AJ82" s="647">
        <f t="shared" si="85"/>
        <v>0</v>
      </c>
      <c r="AK82" s="647">
        <f t="shared" si="85"/>
        <v>0</v>
      </c>
      <c r="AL82" s="647">
        <f t="shared" si="85"/>
        <v>0</v>
      </c>
      <c r="AM82" s="647">
        <f t="shared" si="85"/>
        <v>0</v>
      </c>
      <c r="AN82" s="647">
        <f t="shared" si="85"/>
        <v>0</v>
      </c>
      <c r="AO82" s="647">
        <f t="shared" si="85"/>
        <v>0</v>
      </c>
      <c r="AP82" s="647">
        <f t="shared" si="85"/>
        <v>0</v>
      </c>
      <c r="AQ82" s="647">
        <f t="shared" si="85"/>
        <v>0</v>
      </c>
      <c r="AR82" s="647">
        <f t="shared" si="85"/>
        <v>0</v>
      </c>
      <c r="AS82" s="647">
        <f t="shared" si="85"/>
        <v>0</v>
      </c>
      <c r="AT82" s="647">
        <f t="shared" si="86"/>
        <v>0</v>
      </c>
      <c r="AU82" s="647">
        <f t="shared" si="86"/>
        <v>0</v>
      </c>
      <c r="AV82" s="647">
        <f t="shared" si="86"/>
        <v>0</v>
      </c>
      <c r="AW82" s="647">
        <f t="shared" si="86"/>
        <v>0</v>
      </c>
      <c r="AX82" s="651">
        <f t="shared" si="86"/>
        <v>0</v>
      </c>
      <c r="AY82" s="652">
        <f t="shared" si="86"/>
        <v>0</v>
      </c>
      <c r="BA82" s="339">
        <f t="shared" si="48"/>
        <v>82.27</v>
      </c>
      <c r="BB82" s="340" t="str">
        <f t="shared" si="49"/>
        <v>Prašome paskirstyti likusias sąnaudas</v>
      </c>
    </row>
    <row r="83" spans="2:54" s="1" customFormat="1" ht="14.4" x14ac:dyDescent="0.3">
      <c r="B83" s="287" t="s">
        <v>221</v>
      </c>
      <c r="C83" s="558" t="s">
        <v>222</v>
      </c>
      <c r="D83" s="644">
        <f>SUM('Forma 9'!$W$78,'Forma 9'!$Z$78,'Forma 4'!$F$81,'Forma 4'!$G$81,'Forma 12'!$W$79,'Forma 12'!$Z$79,)</f>
        <v>0</v>
      </c>
      <c r="E83" s="645"/>
      <c r="F83" s="645"/>
      <c r="G83" s="645"/>
      <c r="H83" s="646">
        <f t="shared" si="63"/>
        <v>0</v>
      </c>
      <c r="I83" s="545">
        <f t="shared" si="64"/>
        <v>0</v>
      </c>
      <c r="J83" s="545">
        <f t="shared" si="65"/>
        <v>0</v>
      </c>
      <c r="K83" s="545">
        <f t="shared" si="66"/>
        <v>0</v>
      </c>
      <c r="L83" s="647">
        <f t="shared" si="67"/>
        <v>0</v>
      </c>
      <c r="M83" s="647">
        <f t="shared" si="68"/>
        <v>0</v>
      </c>
      <c r="N83" s="647">
        <f t="shared" si="69"/>
        <v>0</v>
      </c>
      <c r="O83" s="647">
        <f t="shared" si="70"/>
        <v>0</v>
      </c>
      <c r="P83" s="647">
        <f t="shared" si="71"/>
        <v>0</v>
      </c>
      <c r="Q83" s="647">
        <f t="shared" si="72"/>
        <v>0</v>
      </c>
      <c r="R83" s="647">
        <f t="shared" si="73"/>
        <v>0</v>
      </c>
      <c r="S83" s="647">
        <f t="shared" si="74"/>
        <v>0</v>
      </c>
      <c r="T83" s="647">
        <f t="shared" si="75"/>
        <v>0</v>
      </c>
      <c r="U83" s="647">
        <f t="shared" si="76"/>
        <v>0</v>
      </c>
      <c r="V83" s="647">
        <f t="shared" si="77"/>
        <v>0</v>
      </c>
      <c r="W83" s="647">
        <f t="shared" si="78"/>
        <v>0</v>
      </c>
      <c r="X83" s="647">
        <f t="shared" si="79"/>
        <v>0</v>
      </c>
      <c r="Y83" s="647">
        <f t="shared" si="80"/>
        <v>0</v>
      </c>
      <c r="Z83" s="648">
        <f t="shared" si="84"/>
        <v>0</v>
      </c>
      <c r="AA83" s="648">
        <f t="shared" si="84"/>
        <v>0</v>
      </c>
      <c r="AB83" s="648">
        <f t="shared" si="84"/>
        <v>0</v>
      </c>
      <c r="AC83" s="649">
        <f t="shared" si="84"/>
        <v>0</v>
      </c>
      <c r="AD83" s="649">
        <f t="shared" si="84"/>
        <v>0</v>
      </c>
      <c r="AE83" s="650">
        <f t="shared" si="84"/>
        <v>0</v>
      </c>
      <c r="AF83" s="646">
        <f t="shared" si="84"/>
        <v>0</v>
      </c>
      <c r="AG83" s="545">
        <f t="shared" si="84"/>
        <v>0</v>
      </c>
      <c r="AH83" s="545">
        <f t="shared" si="84"/>
        <v>0</v>
      </c>
      <c r="AI83" s="545">
        <f t="shared" si="84"/>
        <v>0</v>
      </c>
      <c r="AJ83" s="647">
        <f t="shared" si="85"/>
        <v>0</v>
      </c>
      <c r="AK83" s="647">
        <f t="shared" si="85"/>
        <v>0</v>
      </c>
      <c r="AL83" s="647">
        <f t="shared" si="85"/>
        <v>0</v>
      </c>
      <c r="AM83" s="647">
        <f t="shared" si="85"/>
        <v>0</v>
      </c>
      <c r="AN83" s="647">
        <f t="shared" si="85"/>
        <v>0</v>
      </c>
      <c r="AO83" s="647">
        <f t="shared" si="85"/>
        <v>0</v>
      </c>
      <c r="AP83" s="647">
        <f t="shared" si="85"/>
        <v>0</v>
      </c>
      <c r="AQ83" s="647">
        <f t="shared" si="85"/>
        <v>0</v>
      </c>
      <c r="AR83" s="647">
        <f t="shared" si="85"/>
        <v>0</v>
      </c>
      <c r="AS83" s="647">
        <f t="shared" si="85"/>
        <v>0</v>
      </c>
      <c r="AT83" s="647">
        <f t="shared" si="86"/>
        <v>0</v>
      </c>
      <c r="AU83" s="647">
        <f t="shared" si="86"/>
        <v>0</v>
      </c>
      <c r="AV83" s="647">
        <f t="shared" si="86"/>
        <v>0</v>
      </c>
      <c r="AW83" s="647">
        <f t="shared" si="86"/>
        <v>0</v>
      </c>
      <c r="AX83" s="651">
        <f t="shared" si="86"/>
        <v>0</v>
      </c>
      <c r="AY83" s="652">
        <f t="shared" si="86"/>
        <v>0</v>
      </c>
      <c r="BA83" s="339">
        <f t="shared" si="48"/>
        <v>0</v>
      </c>
      <c r="BB83" s="340" t="str">
        <f t="shared" si="49"/>
        <v>-</v>
      </c>
    </row>
    <row r="84" spans="2:54" s="1" customFormat="1" ht="26.4" x14ac:dyDescent="0.3">
      <c r="B84" s="287" t="s">
        <v>223</v>
      </c>
      <c r="C84" s="558" t="s">
        <v>224</v>
      </c>
      <c r="D84" s="644">
        <f>SUM('Forma 9'!$W$79,'Forma 9'!$Z$79,'Forma 4'!$F$82,'Forma 4'!$G$82,'Forma 12'!$W$80,'Forma 12'!$Z$80,)</f>
        <v>60.84</v>
      </c>
      <c r="E84" s="645"/>
      <c r="F84" s="645"/>
      <c r="G84" s="645"/>
      <c r="H84" s="646">
        <f t="shared" si="63"/>
        <v>0</v>
      </c>
      <c r="I84" s="545">
        <f t="shared" si="64"/>
        <v>0</v>
      </c>
      <c r="J84" s="545">
        <f t="shared" si="65"/>
        <v>0</v>
      </c>
      <c r="K84" s="545">
        <f t="shared" si="66"/>
        <v>0</v>
      </c>
      <c r="L84" s="647">
        <f t="shared" si="67"/>
        <v>0</v>
      </c>
      <c r="M84" s="647">
        <f t="shared" si="68"/>
        <v>0</v>
      </c>
      <c r="N84" s="647">
        <f t="shared" si="69"/>
        <v>0</v>
      </c>
      <c r="O84" s="647">
        <f t="shared" si="70"/>
        <v>0</v>
      </c>
      <c r="P84" s="647">
        <f t="shared" si="71"/>
        <v>0</v>
      </c>
      <c r="Q84" s="647">
        <f t="shared" si="72"/>
        <v>0</v>
      </c>
      <c r="R84" s="647">
        <f t="shared" si="73"/>
        <v>0</v>
      </c>
      <c r="S84" s="647">
        <f t="shared" si="74"/>
        <v>0</v>
      </c>
      <c r="T84" s="647">
        <f t="shared" si="75"/>
        <v>0</v>
      </c>
      <c r="U84" s="647">
        <f t="shared" si="76"/>
        <v>0</v>
      </c>
      <c r="V84" s="647">
        <f t="shared" si="77"/>
        <v>0</v>
      </c>
      <c r="W84" s="647">
        <f t="shared" si="78"/>
        <v>0</v>
      </c>
      <c r="X84" s="647">
        <f t="shared" si="79"/>
        <v>0</v>
      </c>
      <c r="Y84" s="647">
        <f t="shared" si="80"/>
        <v>0</v>
      </c>
      <c r="Z84" s="648">
        <f t="shared" si="84"/>
        <v>0</v>
      </c>
      <c r="AA84" s="648">
        <f t="shared" si="84"/>
        <v>0</v>
      </c>
      <c r="AB84" s="648">
        <f t="shared" si="84"/>
        <v>0</v>
      </c>
      <c r="AC84" s="649">
        <f t="shared" si="84"/>
        <v>0</v>
      </c>
      <c r="AD84" s="649">
        <f t="shared" si="84"/>
        <v>0</v>
      </c>
      <c r="AE84" s="650">
        <f t="shared" si="84"/>
        <v>0</v>
      </c>
      <c r="AF84" s="646">
        <f t="shared" si="84"/>
        <v>0</v>
      </c>
      <c r="AG84" s="545">
        <f t="shared" si="84"/>
        <v>0</v>
      </c>
      <c r="AH84" s="545">
        <f t="shared" si="84"/>
        <v>0</v>
      </c>
      <c r="AI84" s="545">
        <f t="shared" si="84"/>
        <v>0</v>
      </c>
      <c r="AJ84" s="647">
        <f t="shared" si="85"/>
        <v>0</v>
      </c>
      <c r="AK84" s="647">
        <f t="shared" si="85"/>
        <v>0</v>
      </c>
      <c r="AL84" s="647">
        <f t="shared" si="85"/>
        <v>0</v>
      </c>
      <c r="AM84" s="647">
        <f t="shared" si="85"/>
        <v>0</v>
      </c>
      <c r="AN84" s="647">
        <f t="shared" si="85"/>
        <v>0</v>
      </c>
      <c r="AO84" s="647">
        <f t="shared" si="85"/>
        <v>0</v>
      </c>
      <c r="AP84" s="647">
        <f t="shared" si="85"/>
        <v>0</v>
      </c>
      <c r="AQ84" s="647">
        <f t="shared" si="85"/>
        <v>0</v>
      </c>
      <c r="AR84" s="647">
        <f t="shared" si="85"/>
        <v>0</v>
      </c>
      <c r="AS84" s="647">
        <f t="shared" si="85"/>
        <v>0</v>
      </c>
      <c r="AT84" s="647">
        <f t="shared" si="86"/>
        <v>0</v>
      </c>
      <c r="AU84" s="647">
        <f t="shared" si="86"/>
        <v>0</v>
      </c>
      <c r="AV84" s="647">
        <f t="shared" si="86"/>
        <v>0</v>
      </c>
      <c r="AW84" s="647">
        <f t="shared" si="86"/>
        <v>0</v>
      </c>
      <c r="AX84" s="651">
        <f t="shared" si="86"/>
        <v>0</v>
      </c>
      <c r="AY84" s="652">
        <f t="shared" si="86"/>
        <v>0</v>
      </c>
      <c r="BA84" s="339">
        <f t="shared" si="48"/>
        <v>60.84</v>
      </c>
      <c r="BB84" s="340" t="str">
        <f t="shared" si="49"/>
        <v>Prašome paskirstyti likusias sąnaudas</v>
      </c>
    </row>
    <row r="85" spans="2:54" s="1" customFormat="1" ht="26.4" x14ac:dyDescent="0.3">
      <c r="B85" s="287" t="s">
        <v>225</v>
      </c>
      <c r="C85" s="558" t="s">
        <v>226</v>
      </c>
      <c r="D85" s="644">
        <f>SUM('Forma 9'!$W$80,'Forma 9'!$Z$80,'Forma 4'!$F$83,'Forma 4'!$G$83,'Forma 12'!$W$81,'Forma 12'!$Z$81,)</f>
        <v>346.04</v>
      </c>
      <c r="E85" s="645"/>
      <c r="F85" s="645"/>
      <c r="G85" s="645"/>
      <c r="H85" s="646">
        <f t="shared" si="63"/>
        <v>0</v>
      </c>
      <c r="I85" s="545">
        <f t="shared" si="64"/>
        <v>0</v>
      </c>
      <c r="J85" s="545">
        <f t="shared" si="65"/>
        <v>0</v>
      </c>
      <c r="K85" s="545">
        <f t="shared" si="66"/>
        <v>0</v>
      </c>
      <c r="L85" s="647">
        <f t="shared" si="67"/>
        <v>0</v>
      </c>
      <c r="M85" s="647">
        <f t="shared" si="68"/>
        <v>0</v>
      </c>
      <c r="N85" s="647">
        <f t="shared" si="69"/>
        <v>0</v>
      </c>
      <c r="O85" s="647">
        <f t="shared" si="70"/>
        <v>0</v>
      </c>
      <c r="P85" s="647">
        <f t="shared" si="71"/>
        <v>0</v>
      </c>
      <c r="Q85" s="647">
        <f t="shared" si="72"/>
        <v>0</v>
      </c>
      <c r="R85" s="647">
        <f t="shared" si="73"/>
        <v>0</v>
      </c>
      <c r="S85" s="647">
        <f t="shared" si="74"/>
        <v>0</v>
      </c>
      <c r="T85" s="647">
        <f t="shared" si="75"/>
        <v>0</v>
      </c>
      <c r="U85" s="647">
        <f t="shared" si="76"/>
        <v>0</v>
      </c>
      <c r="V85" s="647">
        <f t="shared" si="77"/>
        <v>0</v>
      </c>
      <c r="W85" s="647">
        <f t="shared" si="78"/>
        <v>0</v>
      </c>
      <c r="X85" s="647">
        <f t="shared" si="79"/>
        <v>0</v>
      </c>
      <c r="Y85" s="647">
        <f t="shared" si="80"/>
        <v>0</v>
      </c>
      <c r="Z85" s="648">
        <f t="shared" si="84"/>
        <v>0</v>
      </c>
      <c r="AA85" s="648">
        <f t="shared" si="84"/>
        <v>0</v>
      </c>
      <c r="AB85" s="648">
        <f t="shared" si="84"/>
        <v>0</v>
      </c>
      <c r="AC85" s="649">
        <f t="shared" si="84"/>
        <v>0</v>
      </c>
      <c r="AD85" s="649">
        <f t="shared" si="84"/>
        <v>0</v>
      </c>
      <c r="AE85" s="650">
        <f t="shared" si="84"/>
        <v>0</v>
      </c>
      <c r="AF85" s="646">
        <f t="shared" si="84"/>
        <v>0</v>
      </c>
      <c r="AG85" s="545">
        <f t="shared" si="84"/>
        <v>0</v>
      </c>
      <c r="AH85" s="545">
        <f t="shared" si="84"/>
        <v>0</v>
      </c>
      <c r="AI85" s="545">
        <f t="shared" si="84"/>
        <v>0</v>
      </c>
      <c r="AJ85" s="647">
        <f t="shared" si="85"/>
        <v>0</v>
      </c>
      <c r="AK85" s="647">
        <f t="shared" si="85"/>
        <v>0</v>
      </c>
      <c r="AL85" s="647">
        <f t="shared" si="85"/>
        <v>0</v>
      </c>
      <c r="AM85" s="647">
        <f t="shared" si="85"/>
        <v>0</v>
      </c>
      <c r="AN85" s="647">
        <f t="shared" si="85"/>
        <v>0</v>
      </c>
      <c r="AO85" s="647">
        <f t="shared" si="85"/>
        <v>0</v>
      </c>
      <c r="AP85" s="647">
        <f t="shared" si="85"/>
        <v>0</v>
      </c>
      <c r="AQ85" s="647">
        <f t="shared" si="85"/>
        <v>0</v>
      </c>
      <c r="AR85" s="647">
        <f t="shared" si="85"/>
        <v>0</v>
      </c>
      <c r="AS85" s="647">
        <f t="shared" si="85"/>
        <v>0</v>
      </c>
      <c r="AT85" s="647">
        <f t="shared" si="86"/>
        <v>0</v>
      </c>
      <c r="AU85" s="647">
        <f t="shared" si="86"/>
        <v>0</v>
      </c>
      <c r="AV85" s="647">
        <f t="shared" si="86"/>
        <v>0</v>
      </c>
      <c r="AW85" s="647">
        <f t="shared" si="86"/>
        <v>0</v>
      </c>
      <c r="AX85" s="651">
        <f t="shared" si="86"/>
        <v>0</v>
      </c>
      <c r="AY85" s="652">
        <f t="shared" si="86"/>
        <v>0</v>
      </c>
      <c r="BA85" s="339">
        <f t="shared" si="48"/>
        <v>346.04</v>
      </c>
      <c r="BB85" s="340" t="str">
        <f t="shared" si="49"/>
        <v>Prašome paskirstyti likusias sąnaudas</v>
      </c>
    </row>
    <row r="86" spans="2:54" s="1" customFormat="1" ht="14.4" x14ac:dyDescent="0.3">
      <c r="B86" s="287" t="s">
        <v>227</v>
      </c>
      <c r="C86" s="558" t="s">
        <v>228</v>
      </c>
      <c r="D86" s="644">
        <f>SUM('Forma 9'!$W$81,'Forma 9'!$Z$81,'Forma 4'!$F$84,'Forma 4'!$G$84,'Forma 12'!$W$82,'Forma 12'!$Z$82,)</f>
        <v>0</v>
      </c>
      <c r="E86" s="645"/>
      <c r="F86" s="645"/>
      <c r="G86" s="645"/>
      <c r="H86" s="646">
        <f t="shared" si="63"/>
        <v>0</v>
      </c>
      <c r="I86" s="545">
        <f t="shared" si="64"/>
        <v>0</v>
      </c>
      <c r="J86" s="545">
        <f t="shared" si="65"/>
        <v>0</v>
      </c>
      <c r="K86" s="545">
        <f t="shared" si="66"/>
        <v>0</v>
      </c>
      <c r="L86" s="647">
        <f t="shared" si="67"/>
        <v>0</v>
      </c>
      <c r="M86" s="647">
        <f t="shared" si="68"/>
        <v>0</v>
      </c>
      <c r="N86" s="647">
        <f t="shared" si="69"/>
        <v>0</v>
      </c>
      <c r="O86" s="647">
        <f t="shared" si="70"/>
        <v>0</v>
      </c>
      <c r="P86" s="647">
        <f t="shared" si="71"/>
        <v>0</v>
      </c>
      <c r="Q86" s="647">
        <f t="shared" si="72"/>
        <v>0</v>
      </c>
      <c r="R86" s="647">
        <f t="shared" si="73"/>
        <v>0</v>
      </c>
      <c r="S86" s="647">
        <f t="shared" si="74"/>
        <v>0</v>
      </c>
      <c r="T86" s="647">
        <f t="shared" si="75"/>
        <v>0</v>
      </c>
      <c r="U86" s="647">
        <f t="shared" si="76"/>
        <v>0</v>
      </c>
      <c r="V86" s="647">
        <f t="shared" si="77"/>
        <v>0</v>
      </c>
      <c r="W86" s="647">
        <f t="shared" si="78"/>
        <v>0</v>
      </c>
      <c r="X86" s="647">
        <f t="shared" si="79"/>
        <v>0</v>
      </c>
      <c r="Y86" s="647">
        <f t="shared" si="80"/>
        <v>0</v>
      </c>
      <c r="Z86" s="648">
        <f t="shared" si="84"/>
        <v>0</v>
      </c>
      <c r="AA86" s="648">
        <f t="shared" si="84"/>
        <v>0</v>
      </c>
      <c r="AB86" s="648">
        <f t="shared" si="84"/>
        <v>0</v>
      </c>
      <c r="AC86" s="649">
        <f t="shared" si="84"/>
        <v>0</v>
      </c>
      <c r="AD86" s="649">
        <f t="shared" si="84"/>
        <v>0</v>
      </c>
      <c r="AE86" s="650">
        <f t="shared" si="84"/>
        <v>0</v>
      </c>
      <c r="AF86" s="646">
        <f t="shared" si="84"/>
        <v>0</v>
      </c>
      <c r="AG86" s="545">
        <f t="shared" si="84"/>
        <v>0</v>
      </c>
      <c r="AH86" s="545">
        <f t="shared" si="84"/>
        <v>0</v>
      </c>
      <c r="AI86" s="545">
        <f t="shared" si="84"/>
        <v>0</v>
      </c>
      <c r="AJ86" s="647">
        <f t="shared" si="85"/>
        <v>0</v>
      </c>
      <c r="AK86" s="647">
        <f t="shared" si="85"/>
        <v>0</v>
      </c>
      <c r="AL86" s="647">
        <f t="shared" si="85"/>
        <v>0</v>
      </c>
      <c r="AM86" s="647">
        <f t="shared" si="85"/>
        <v>0</v>
      </c>
      <c r="AN86" s="647">
        <f t="shared" si="85"/>
        <v>0</v>
      </c>
      <c r="AO86" s="647">
        <f t="shared" si="85"/>
        <v>0</v>
      </c>
      <c r="AP86" s="647">
        <f t="shared" si="85"/>
        <v>0</v>
      </c>
      <c r="AQ86" s="647">
        <f t="shared" si="85"/>
        <v>0</v>
      </c>
      <c r="AR86" s="647">
        <f t="shared" si="85"/>
        <v>0</v>
      </c>
      <c r="AS86" s="647">
        <f t="shared" si="85"/>
        <v>0</v>
      </c>
      <c r="AT86" s="647">
        <f t="shared" si="86"/>
        <v>0</v>
      </c>
      <c r="AU86" s="647">
        <f t="shared" si="86"/>
        <v>0</v>
      </c>
      <c r="AV86" s="647">
        <f t="shared" si="86"/>
        <v>0</v>
      </c>
      <c r="AW86" s="647">
        <f t="shared" si="86"/>
        <v>0</v>
      </c>
      <c r="AX86" s="651">
        <f t="shared" si="86"/>
        <v>0</v>
      </c>
      <c r="AY86" s="652">
        <f t="shared" si="86"/>
        <v>0</v>
      </c>
      <c r="BA86" s="339">
        <f t="shared" si="48"/>
        <v>0</v>
      </c>
      <c r="BB86" s="340" t="str">
        <f t="shared" si="49"/>
        <v>-</v>
      </c>
    </row>
    <row r="87" spans="2:54" s="1" customFormat="1" ht="26.4" x14ac:dyDescent="0.3">
      <c r="B87" s="287" t="s">
        <v>229</v>
      </c>
      <c r="C87" s="558" t="s">
        <v>230</v>
      </c>
      <c r="D87" s="644">
        <f>SUM('Forma 9'!$W$82,'Forma 9'!$Z$82,'Forma 4'!$F$85,'Forma 4'!$G$85,'Forma 12'!$W$83,'Forma 12'!$Z$83,)</f>
        <v>0</v>
      </c>
      <c r="E87" s="645"/>
      <c r="F87" s="645"/>
      <c r="G87" s="645"/>
      <c r="H87" s="646">
        <f t="shared" si="63"/>
        <v>0</v>
      </c>
      <c r="I87" s="545">
        <f t="shared" si="64"/>
        <v>0</v>
      </c>
      <c r="J87" s="545">
        <f t="shared" si="65"/>
        <v>0</v>
      </c>
      <c r="K87" s="545">
        <f t="shared" si="66"/>
        <v>0</v>
      </c>
      <c r="L87" s="647">
        <f t="shared" si="67"/>
        <v>0</v>
      </c>
      <c r="M87" s="647">
        <f t="shared" si="68"/>
        <v>0</v>
      </c>
      <c r="N87" s="647">
        <f t="shared" si="69"/>
        <v>0</v>
      </c>
      <c r="O87" s="647">
        <f t="shared" si="70"/>
        <v>0</v>
      </c>
      <c r="P87" s="647">
        <f t="shared" si="71"/>
        <v>0</v>
      </c>
      <c r="Q87" s="647">
        <f t="shared" si="72"/>
        <v>0</v>
      </c>
      <c r="R87" s="647">
        <f t="shared" si="73"/>
        <v>0</v>
      </c>
      <c r="S87" s="647">
        <f t="shared" si="74"/>
        <v>0</v>
      </c>
      <c r="T87" s="647">
        <f t="shared" si="75"/>
        <v>0</v>
      </c>
      <c r="U87" s="647">
        <f t="shared" si="76"/>
        <v>0</v>
      </c>
      <c r="V87" s="647">
        <f t="shared" si="77"/>
        <v>0</v>
      </c>
      <c r="W87" s="647">
        <f t="shared" si="78"/>
        <v>0</v>
      </c>
      <c r="X87" s="647">
        <f t="shared" si="79"/>
        <v>0</v>
      </c>
      <c r="Y87" s="647">
        <f t="shared" si="80"/>
        <v>0</v>
      </c>
      <c r="Z87" s="648">
        <f t="shared" si="84"/>
        <v>0</v>
      </c>
      <c r="AA87" s="648">
        <f t="shared" si="84"/>
        <v>0</v>
      </c>
      <c r="AB87" s="648">
        <f t="shared" si="84"/>
        <v>0</v>
      </c>
      <c r="AC87" s="649">
        <f t="shared" si="84"/>
        <v>0</v>
      </c>
      <c r="AD87" s="649">
        <f t="shared" si="84"/>
        <v>0</v>
      </c>
      <c r="AE87" s="650">
        <f t="shared" si="84"/>
        <v>0</v>
      </c>
      <c r="AF87" s="646">
        <f t="shared" si="84"/>
        <v>0</v>
      </c>
      <c r="AG87" s="545">
        <f t="shared" si="84"/>
        <v>0</v>
      </c>
      <c r="AH87" s="545">
        <f t="shared" si="84"/>
        <v>0</v>
      </c>
      <c r="AI87" s="545">
        <f t="shared" si="84"/>
        <v>0</v>
      </c>
      <c r="AJ87" s="647">
        <f t="shared" si="85"/>
        <v>0</v>
      </c>
      <c r="AK87" s="647">
        <f t="shared" si="85"/>
        <v>0</v>
      </c>
      <c r="AL87" s="647">
        <f t="shared" si="85"/>
        <v>0</v>
      </c>
      <c r="AM87" s="647">
        <f t="shared" si="85"/>
        <v>0</v>
      </c>
      <c r="AN87" s="647">
        <f t="shared" si="85"/>
        <v>0</v>
      </c>
      <c r="AO87" s="647">
        <f t="shared" si="85"/>
        <v>0</v>
      </c>
      <c r="AP87" s="647">
        <f t="shared" si="85"/>
        <v>0</v>
      </c>
      <c r="AQ87" s="647">
        <f t="shared" si="85"/>
        <v>0</v>
      </c>
      <c r="AR87" s="647">
        <f t="shared" si="85"/>
        <v>0</v>
      </c>
      <c r="AS87" s="647">
        <f t="shared" si="85"/>
        <v>0</v>
      </c>
      <c r="AT87" s="647">
        <f t="shared" si="86"/>
        <v>0</v>
      </c>
      <c r="AU87" s="647">
        <f t="shared" si="86"/>
        <v>0</v>
      </c>
      <c r="AV87" s="647">
        <f t="shared" si="86"/>
        <v>0</v>
      </c>
      <c r="AW87" s="647">
        <f t="shared" si="86"/>
        <v>0</v>
      </c>
      <c r="AX87" s="651">
        <f t="shared" si="86"/>
        <v>0</v>
      </c>
      <c r="AY87" s="652">
        <f t="shared" si="86"/>
        <v>0</v>
      </c>
      <c r="BA87" s="339">
        <f t="shared" ref="BA87:BA118" si="87">D87-SUM(E87:G87)</f>
        <v>0</v>
      </c>
      <c r="BB87" s="340" t="str">
        <f t="shared" ref="BB87:BB118" si="88">IF(BA87&gt;0.5,"Prašome paskirstyti likusias sąnaudas",IF(BA87&lt;-0.5,"Paskirstėte daugiau sąnaudų negu yra priskirta šiam pogrupiui","-"))</f>
        <v>-</v>
      </c>
    </row>
    <row r="88" spans="2:54" s="1" customFormat="1" ht="26.4" x14ac:dyDescent="0.3">
      <c r="B88" s="287" t="s">
        <v>231</v>
      </c>
      <c r="C88" s="558" t="s">
        <v>232</v>
      </c>
      <c r="D88" s="644">
        <f>SUM('Forma 9'!$W$83,'Forma 9'!$Z$83,'Forma 4'!$F$86,'Forma 4'!$G$86,'Forma 12'!$W$84,'Forma 12'!$Z$84,)</f>
        <v>0</v>
      </c>
      <c r="E88" s="645"/>
      <c r="F88" s="645"/>
      <c r="G88" s="645"/>
      <c r="H88" s="646">
        <f t="shared" si="63"/>
        <v>0</v>
      </c>
      <c r="I88" s="545">
        <f t="shared" si="64"/>
        <v>0</v>
      </c>
      <c r="J88" s="545">
        <f t="shared" si="65"/>
        <v>0</v>
      </c>
      <c r="K88" s="545">
        <f t="shared" si="66"/>
        <v>0</v>
      </c>
      <c r="L88" s="647">
        <f t="shared" si="67"/>
        <v>0</v>
      </c>
      <c r="M88" s="647">
        <f t="shared" si="68"/>
        <v>0</v>
      </c>
      <c r="N88" s="647">
        <f t="shared" si="69"/>
        <v>0</v>
      </c>
      <c r="O88" s="647">
        <f t="shared" si="70"/>
        <v>0</v>
      </c>
      <c r="P88" s="647">
        <f t="shared" si="71"/>
        <v>0</v>
      </c>
      <c r="Q88" s="647">
        <f t="shared" si="72"/>
        <v>0</v>
      </c>
      <c r="R88" s="647">
        <f t="shared" si="73"/>
        <v>0</v>
      </c>
      <c r="S88" s="647">
        <f t="shared" si="74"/>
        <v>0</v>
      </c>
      <c r="T88" s="647">
        <f t="shared" si="75"/>
        <v>0</v>
      </c>
      <c r="U88" s="647">
        <f t="shared" si="76"/>
        <v>0</v>
      </c>
      <c r="V88" s="647">
        <f t="shared" si="77"/>
        <v>0</v>
      </c>
      <c r="W88" s="647">
        <f t="shared" si="78"/>
        <v>0</v>
      </c>
      <c r="X88" s="647">
        <f t="shared" si="79"/>
        <v>0</v>
      </c>
      <c r="Y88" s="647">
        <f t="shared" si="80"/>
        <v>0</v>
      </c>
      <c r="Z88" s="648">
        <f t="shared" si="84"/>
        <v>0</v>
      </c>
      <c r="AA88" s="648">
        <f t="shared" si="84"/>
        <v>0</v>
      </c>
      <c r="AB88" s="648">
        <f t="shared" si="84"/>
        <v>0</v>
      </c>
      <c r="AC88" s="649">
        <f t="shared" si="84"/>
        <v>0</v>
      </c>
      <c r="AD88" s="649">
        <f t="shared" si="84"/>
        <v>0</v>
      </c>
      <c r="AE88" s="650">
        <f t="shared" si="84"/>
        <v>0</v>
      </c>
      <c r="AF88" s="646">
        <f t="shared" si="84"/>
        <v>0</v>
      </c>
      <c r="AG88" s="545">
        <f t="shared" si="84"/>
        <v>0</v>
      </c>
      <c r="AH88" s="545">
        <f t="shared" si="84"/>
        <v>0</v>
      </c>
      <c r="AI88" s="545">
        <f t="shared" si="84"/>
        <v>0</v>
      </c>
      <c r="AJ88" s="647">
        <f t="shared" si="85"/>
        <v>0</v>
      </c>
      <c r="AK88" s="647">
        <f t="shared" si="85"/>
        <v>0</v>
      </c>
      <c r="AL88" s="647">
        <f t="shared" si="85"/>
        <v>0</v>
      </c>
      <c r="AM88" s="647">
        <f t="shared" si="85"/>
        <v>0</v>
      </c>
      <c r="AN88" s="647">
        <f t="shared" si="85"/>
        <v>0</v>
      </c>
      <c r="AO88" s="647">
        <f t="shared" si="85"/>
        <v>0</v>
      </c>
      <c r="AP88" s="647">
        <f t="shared" si="85"/>
        <v>0</v>
      </c>
      <c r="AQ88" s="647">
        <f t="shared" si="85"/>
        <v>0</v>
      </c>
      <c r="AR88" s="647">
        <f t="shared" si="85"/>
        <v>0</v>
      </c>
      <c r="AS88" s="647">
        <f t="shared" si="85"/>
        <v>0</v>
      </c>
      <c r="AT88" s="647">
        <f t="shared" si="86"/>
        <v>0</v>
      </c>
      <c r="AU88" s="647">
        <f t="shared" si="86"/>
        <v>0</v>
      </c>
      <c r="AV88" s="647">
        <f t="shared" si="86"/>
        <v>0</v>
      </c>
      <c r="AW88" s="647">
        <f t="shared" si="86"/>
        <v>0</v>
      </c>
      <c r="AX88" s="651">
        <f t="shared" si="86"/>
        <v>0</v>
      </c>
      <c r="AY88" s="652">
        <f t="shared" si="86"/>
        <v>0</v>
      </c>
      <c r="BA88" s="339">
        <f t="shared" si="87"/>
        <v>0</v>
      </c>
      <c r="BB88" s="340" t="str">
        <f t="shared" si="88"/>
        <v>-</v>
      </c>
    </row>
    <row r="89" spans="2:54" s="1" customFormat="1" ht="14.4" x14ac:dyDescent="0.3">
      <c r="B89" s="287" t="s">
        <v>233</v>
      </c>
      <c r="C89" s="558" t="s">
        <v>234</v>
      </c>
      <c r="D89" s="644">
        <f>SUM('Forma 9'!$W$84,'Forma 9'!$Z$84,'Forma 4'!$F$87,'Forma 4'!$G$87,'Forma 12'!$W$85,'Forma 12'!$Z$85,)</f>
        <v>0</v>
      </c>
      <c r="E89" s="645"/>
      <c r="F89" s="645"/>
      <c r="G89" s="645"/>
      <c r="H89" s="646">
        <f t="shared" si="63"/>
        <v>0</v>
      </c>
      <c r="I89" s="545">
        <f t="shared" si="64"/>
        <v>0</v>
      </c>
      <c r="J89" s="545">
        <f t="shared" si="65"/>
        <v>0</v>
      </c>
      <c r="K89" s="545">
        <f t="shared" si="66"/>
        <v>0</v>
      </c>
      <c r="L89" s="647">
        <f t="shared" si="67"/>
        <v>0</v>
      </c>
      <c r="M89" s="647">
        <f t="shared" si="68"/>
        <v>0</v>
      </c>
      <c r="N89" s="647">
        <f t="shared" si="69"/>
        <v>0</v>
      </c>
      <c r="O89" s="647">
        <f t="shared" si="70"/>
        <v>0</v>
      </c>
      <c r="P89" s="647">
        <f t="shared" si="71"/>
        <v>0</v>
      </c>
      <c r="Q89" s="647">
        <f t="shared" si="72"/>
        <v>0</v>
      </c>
      <c r="R89" s="647">
        <f t="shared" si="73"/>
        <v>0</v>
      </c>
      <c r="S89" s="647">
        <f t="shared" si="74"/>
        <v>0</v>
      </c>
      <c r="T89" s="647">
        <f t="shared" si="75"/>
        <v>0</v>
      </c>
      <c r="U89" s="647">
        <f t="shared" si="76"/>
        <v>0</v>
      </c>
      <c r="V89" s="647">
        <f t="shared" si="77"/>
        <v>0</v>
      </c>
      <c r="W89" s="647">
        <f t="shared" si="78"/>
        <v>0</v>
      </c>
      <c r="X89" s="647">
        <f t="shared" si="79"/>
        <v>0</v>
      </c>
      <c r="Y89" s="647">
        <f t="shared" si="80"/>
        <v>0</v>
      </c>
      <c r="Z89" s="648">
        <f t="shared" si="84"/>
        <v>0</v>
      </c>
      <c r="AA89" s="648">
        <f t="shared" si="84"/>
        <v>0</v>
      </c>
      <c r="AB89" s="648">
        <f t="shared" si="84"/>
        <v>0</v>
      </c>
      <c r="AC89" s="649">
        <f t="shared" si="84"/>
        <v>0</v>
      </c>
      <c r="AD89" s="649">
        <f t="shared" si="84"/>
        <v>0</v>
      </c>
      <c r="AE89" s="650">
        <f t="shared" si="84"/>
        <v>0</v>
      </c>
      <c r="AF89" s="646">
        <f t="shared" si="84"/>
        <v>0</v>
      </c>
      <c r="AG89" s="545">
        <f t="shared" si="84"/>
        <v>0</v>
      </c>
      <c r="AH89" s="545">
        <f t="shared" si="84"/>
        <v>0</v>
      </c>
      <c r="AI89" s="545">
        <f t="shared" si="84"/>
        <v>0</v>
      </c>
      <c r="AJ89" s="647">
        <f t="shared" si="85"/>
        <v>0</v>
      </c>
      <c r="AK89" s="647">
        <f t="shared" si="85"/>
        <v>0</v>
      </c>
      <c r="AL89" s="647">
        <f t="shared" si="85"/>
        <v>0</v>
      </c>
      <c r="AM89" s="647">
        <f t="shared" si="85"/>
        <v>0</v>
      </c>
      <c r="AN89" s="647">
        <f t="shared" si="85"/>
        <v>0</v>
      </c>
      <c r="AO89" s="647">
        <f t="shared" si="85"/>
        <v>0</v>
      </c>
      <c r="AP89" s="647">
        <f t="shared" si="85"/>
        <v>0</v>
      </c>
      <c r="AQ89" s="647">
        <f t="shared" si="85"/>
        <v>0</v>
      </c>
      <c r="AR89" s="647">
        <f t="shared" si="85"/>
        <v>0</v>
      </c>
      <c r="AS89" s="647">
        <f t="shared" si="85"/>
        <v>0</v>
      </c>
      <c r="AT89" s="647">
        <f t="shared" si="86"/>
        <v>0</v>
      </c>
      <c r="AU89" s="647">
        <f t="shared" si="86"/>
        <v>0</v>
      </c>
      <c r="AV89" s="647">
        <f t="shared" si="86"/>
        <v>0</v>
      </c>
      <c r="AW89" s="647">
        <f t="shared" si="86"/>
        <v>0</v>
      </c>
      <c r="AX89" s="651">
        <f t="shared" si="86"/>
        <v>0</v>
      </c>
      <c r="AY89" s="652">
        <f t="shared" si="86"/>
        <v>0</v>
      </c>
      <c r="BA89" s="339">
        <f t="shared" si="87"/>
        <v>0</v>
      </c>
      <c r="BB89" s="340" t="str">
        <f t="shared" si="88"/>
        <v>-</v>
      </c>
    </row>
    <row r="90" spans="2:54" s="1" customFormat="1" ht="14.4" x14ac:dyDescent="0.3">
      <c r="B90" s="287" t="s">
        <v>235</v>
      </c>
      <c r="C90" s="558" t="s">
        <v>236</v>
      </c>
      <c r="D90" s="644">
        <f>SUM('Forma 9'!$W$85,'Forma 9'!$Z$85,'Forma 4'!$F$88,'Forma 4'!$G$88,'Forma 12'!$W$86,'Forma 12'!$Z$86,)</f>
        <v>10.09</v>
      </c>
      <c r="E90" s="645"/>
      <c r="F90" s="645"/>
      <c r="G90" s="645"/>
      <c r="H90" s="646">
        <f t="shared" si="63"/>
        <v>0</v>
      </c>
      <c r="I90" s="545">
        <f t="shared" si="64"/>
        <v>0</v>
      </c>
      <c r="J90" s="545">
        <f t="shared" si="65"/>
        <v>0</v>
      </c>
      <c r="K90" s="545">
        <f t="shared" si="66"/>
        <v>0</v>
      </c>
      <c r="L90" s="647">
        <f t="shared" si="67"/>
        <v>0</v>
      </c>
      <c r="M90" s="647">
        <f t="shared" si="68"/>
        <v>0</v>
      </c>
      <c r="N90" s="647">
        <f t="shared" si="69"/>
        <v>0</v>
      </c>
      <c r="O90" s="647">
        <f t="shared" si="70"/>
        <v>0</v>
      </c>
      <c r="P90" s="647">
        <f t="shared" si="71"/>
        <v>0</v>
      </c>
      <c r="Q90" s="647">
        <f t="shared" si="72"/>
        <v>0</v>
      </c>
      <c r="R90" s="647">
        <f t="shared" si="73"/>
        <v>0</v>
      </c>
      <c r="S90" s="647">
        <f t="shared" si="74"/>
        <v>0</v>
      </c>
      <c r="T90" s="647">
        <f t="shared" si="75"/>
        <v>0</v>
      </c>
      <c r="U90" s="647">
        <f t="shared" si="76"/>
        <v>0</v>
      </c>
      <c r="V90" s="647">
        <f t="shared" si="77"/>
        <v>0</v>
      </c>
      <c r="W90" s="647">
        <f t="shared" si="78"/>
        <v>0</v>
      </c>
      <c r="X90" s="647">
        <f t="shared" si="79"/>
        <v>0</v>
      </c>
      <c r="Y90" s="647">
        <f t="shared" si="80"/>
        <v>0</v>
      </c>
      <c r="Z90" s="648">
        <f t="shared" ref="Z90:AI96" si="89">IFERROR(($E90*(Z$20/$E$20)),"0")+IFERROR(($F90*(Z$21/$F$21)),"0")+IFERROR(($G90*(Z$22/$G$22)),"0")</f>
        <v>0</v>
      </c>
      <c r="AA90" s="648">
        <f t="shared" si="89"/>
        <v>0</v>
      </c>
      <c r="AB90" s="648">
        <f t="shared" si="89"/>
        <v>0</v>
      </c>
      <c r="AC90" s="649">
        <f t="shared" si="89"/>
        <v>0</v>
      </c>
      <c r="AD90" s="649">
        <f t="shared" si="89"/>
        <v>0</v>
      </c>
      <c r="AE90" s="650">
        <f t="shared" si="89"/>
        <v>0</v>
      </c>
      <c r="AF90" s="646">
        <f t="shared" si="89"/>
        <v>0</v>
      </c>
      <c r="AG90" s="545">
        <f t="shared" si="89"/>
        <v>0</v>
      </c>
      <c r="AH90" s="545">
        <f t="shared" si="89"/>
        <v>0</v>
      </c>
      <c r="AI90" s="545">
        <f t="shared" si="89"/>
        <v>0</v>
      </c>
      <c r="AJ90" s="647">
        <f t="shared" ref="AJ90:AS96" si="90">IFERROR(($E90*(AJ$20/$E$20)),"0")+IFERROR(($F90*(AJ$21/$F$21)),"0")+IFERROR(($G90*(AJ$22/$G$22)),"0")</f>
        <v>0</v>
      </c>
      <c r="AK90" s="647">
        <f t="shared" si="90"/>
        <v>0</v>
      </c>
      <c r="AL90" s="647">
        <f t="shared" si="90"/>
        <v>0</v>
      </c>
      <c r="AM90" s="647">
        <f t="shared" si="90"/>
        <v>0</v>
      </c>
      <c r="AN90" s="647">
        <f t="shared" si="90"/>
        <v>0</v>
      </c>
      <c r="AO90" s="647">
        <f t="shared" si="90"/>
        <v>0</v>
      </c>
      <c r="AP90" s="647">
        <f t="shared" si="90"/>
        <v>0</v>
      </c>
      <c r="AQ90" s="647">
        <f t="shared" si="90"/>
        <v>0</v>
      </c>
      <c r="AR90" s="647">
        <f t="shared" si="90"/>
        <v>0</v>
      </c>
      <c r="AS90" s="647">
        <f t="shared" si="90"/>
        <v>0</v>
      </c>
      <c r="AT90" s="647">
        <f t="shared" ref="AT90:AY96" si="91">IFERROR(($E90*(AT$20/$E$20)),"0")+IFERROR(($F90*(AT$21/$F$21)),"0")+IFERROR(($G90*(AT$22/$G$22)),"0")</f>
        <v>0</v>
      </c>
      <c r="AU90" s="647">
        <f t="shared" si="91"/>
        <v>0</v>
      </c>
      <c r="AV90" s="647">
        <f t="shared" si="91"/>
        <v>0</v>
      </c>
      <c r="AW90" s="647">
        <f t="shared" si="91"/>
        <v>0</v>
      </c>
      <c r="AX90" s="651">
        <f t="shared" si="91"/>
        <v>0</v>
      </c>
      <c r="AY90" s="652">
        <f t="shared" si="91"/>
        <v>0</v>
      </c>
      <c r="BA90" s="339">
        <f t="shared" si="87"/>
        <v>10.09</v>
      </c>
      <c r="BB90" s="340" t="str">
        <f t="shared" si="88"/>
        <v>Prašome paskirstyti likusias sąnaudas</v>
      </c>
    </row>
    <row r="91" spans="2:54" s="1" customFormat="1" ht="26.4" x14ac:dyDescent="0.3">
      <c r="B91" s="287" t="s">
        <v>237</v>
      </c>
      <c r="C91" s="558" t="s">
        <v>238</v>
      </c>
      <c r="D91" s="644">
        <f>SUM('Forma 9'!$W$86,'Forma 9'!$Z$86,'Forma 4'!$F$89,'Forma 4'!$G$89,'Forma 12'!$W$87,'Forma 12'!$Z$87,)</f>
        <v>0</v>
      </c>
      <c r="E91" s="645"/>
      <c r="F91" s="645"/>
      <c r="G91" s="645"/>
      <c r="H91" s="646">
        <f t="shared" si="63"/>
        <v>0</v>
      </c>
      <c r="I91" s="545">
        <f t="shared" si="64"/>
        <v>0</v>
      </c>
      <c r="J91" s="545">
        <f t="shared" si="65"/>
        <v>0</v>
      </c>
      <c r="K91" s="545">
        <f t="shared" si="66"/>
        <v>0</v>
      </c>
      <c r="L91" s="647">
        <f t="shared" si="67"/>
        <v>0</v>
      </c>
      <c r="M91" s="647">
        <f t="shared" si="68"/>
        <v>0</v>
      </c>
      <c r="N91" s="647">
        <f t="shared" si="69"/>
        <v>0</v>
      </c>
      <c r="O91" s="647">
        <f t="shared" si="70"/>
        <v>0</v>
      </c>
      <c r="P91" s="647">
        <f t="shared" si="71"/>
        <v>0</v>
      </c>
      <c r="Q91" s="647">
        <f t="shared" si="72"/>
        <v>0</v>
      </c>
      <c r="R91" s="647">
        <f t="shared" si="73"/>
        <v>0</v>
      </c>
      <c r="S91" s="647">
        <f t="shared" si="74"/>
        <v>0</v>
      </c>
      <c r="T91" s="647">
        <f t="shared" si="75"/>
        <v>0</v>
      </c>
      <c r="U91" s="647">
        <f t="shared" si="76"/>
        <v>0</v>
      </c>
      <c r="V91" s="647">
        <f t="shared" si="77"/>
        <v>0</v>
      </c>
      <c r="W91" s="647">
        <f t="shared" si="78"/>
        <v>0</v>
      </c>
      <c r="X91" s="647">
        <f t="shared" si="79"/>
        <v>0</v>
      </c>
      <c r="Y91" s="647">
        <f t="shared" si="80"/>
        <v>0</v>
      </c>
      <c r="Z91" s="648">
        <f t="shared" si="89"/>
        <v>0</v>
      </c>
      <c r="AA91" s="648">
        <f t="shared" si="89"/>
        <v>0</v>
      </c>
      <c r="AB91" s="648">
        <f t="shared" si="89"/>
        <v>0</v>
      </c>
      <c r="AC91" s="649">
        <f t="shared" si="89"/>
        <v>0</v>
      </c>
      <c r="AD91" s="649">
        <f t="shared" si="89"/>
        <v>0</v>
      </c>
      <c r="AE91" s="650">
        <f t="shared" si="89"/>
        <v>0</v>
      </c>
      <c r="AF91" s="646">
        <f t="shared" si="89"/>
        <v>0</v>
      </c>
      <c r="AG91" s="545">
        <f t="shared" si="89"/>
        <v>0</v>
      </c>
      <c r="AH91" s="545">
        <f t="shared" si="89"/>
        <v>0</v>
      </c>
      <c r="AI91" s="545">
        <f t="shared" si="89"/>
        <v>0</v>
      </c>
      <c r="AJ91" s="647">
        <f t="shared" si="90"/>
        <v>0</v>
      </c>
      <c r="AK91" s="647">
        <f t="shared" si="90"/>
        <v>0</v>
      </c>
      <c r="AL91" s="647">
        <f t="shared" si="90"/>
        <v>0</v>
      </c>
      <c r="AM91" s="647">
        <f t="shared" si="90"/>
        <v>0</v>
      </c>
      <c r="AN91" s="647">
        <f t="shared" si="90"/>
        <v>0</v>
      </c>
      <c r="AO91" s="647">
        <f t="shared" si="90"/>
        <v>0</v>
      </c>
      <c r="AP91" s="647">
        <f t="shared" si="90"/>
        <v>0</v>
      </c>
      <c r="AQ91" s="647">
        <f t="shared" si="90"/>
        <v>0</v>
      </c>
      <c r="AR91" s="647">
        <f t="shared" si="90"/>
        <v>0</v>
      </c>
      <c r="AS91" s="647">
        <f t="shared" si="90"/>
        <v>0</v>
      </c>
      <c r="AT91" s="647">
        <f t="shared" si="91"/>
        <v>0</v>
      </c>
      <c r="AU91" s="647">
        <f t="shared" si="91"/>
        <v>0</v>
      </c>
      <c r="AV91" s="647">
        <f t="shared" si="91"/>
        <v>0</v>
      </c>
      <c r="AW91" s="647">
        <f t="shared" si="91"/>
        <v>0</v>
      </c>
      <c r="AX91" s="651">
        <f t="shared" si="91"/>
        <v>0</v>
      </c>
      <c r="AY91" s="652">
        <f t="shared" si="91"/>
        <v>0</v>
      </c>
      <c r="BA91" s="339">
        <f t="shared" si="87"/>
        <v>0</v>
      </c>
      <c r="BB91" s="340" t="str">
        <f t="shared" si="88"/>
        <v>-</v>
      </c>
    </row>
    <row r="92" spans="2:54" s="1" customFormat="1" ht="26.4" x14ac:dyDescent="0.3">
      <c r="B92" s="287" t="s">
        <v>239</v>
      </c>
      <c r="C92" s="558" t="s">
        <v>240</v>
      </c>
      <c r="D92" s="644">
        <f>SUM('Forma 9'!$W$87,'Forma 9'!$Z$87,'Forma 4'!$F$90,'Forma 4'!$G$90,'Forma 12'!$W$88,'Forma 12'!$Z$88,)</f>
        <v>0</v>
      </c>
      <c r="E92" s="645"/>
      <c r="F92" s="645"/>
      <c r="G92" s="645"/>
      <c r="H92" s="646">
        <f t="shared" si="63"/>
        <v>0</v>
      </c>
      <c r="I92" s="545">
        <f t="shared" si="64"/>
        <v>0</v>
      </c>
      <c r="J92" s="545">
        <f t="shared" si="65"/>
        <v>0</v>
      </c>
      <c r="K92" s="545">
        <f t="shared" si="66"/>
        <v>0</v>
      </c>
      <c r="L92" s="647">
        <f t="shared" si="67"/>
        <v>0</v>
      </c>
      <c r="M92" s="647">
        <f t="shared" si="68"/>
        <v>0</v>
      </c>
      <c r="N92" s="647">
        <f t="shared" si="69"/>
        <v>0</v>
      </c>
      <c r="O92" s="647">
        <f t="shared" si="70"/>
        <v>0</v>
      </c>
      <c r="P92" s="647">
        <f t="shared" si="71"/>
        <v>0</v>
      </c>
      <c r="Q92" s="647">
        <f t="shared" si="72"/>
        <v>0</v>
      </c>
      <c r="R92" s="647">
        <f t="shared" si="73"/>
        <v>0</v>
      </c>
      <c r="S92" s="647">
        <f t="shared" si="74"/>
        <v>0</v>
      </c>
      <c r="T92" s="647">
        <f t="shared" si="75"/>
        <v>0</v>
      </c>
      <c r="U92" s="647">
        <f t="shared" si="76"/>
        <v>0</v>
      </c>
      <c r="V92" s="647">
        <f t="shared" si="77"/>
        <v>0</v>
      </c>
      <c r="W92" s="647">
        <f t="shared" si="78"/>
        <v>0</v>
      </c>
      <c r="X92" s="647">
        <f t="shared" si="79"/>
        <v>0</v>
      </c>
      <c r="Y92" s="647">
        <f t="shared" si="80"/>
        <v>0</v>
      </c>
      <c r="Z92" s="648">
        <f t="shared" si="89"/>
        <v>0</v>
      </c>
      <c r="AA92" s="648">
        <f t="shared" si="89"/>
        <v>0</v>
      </c>
      <c r="AB92" s="648">
        <f t="shared" si="89"/>
        <v>0</v>
      </c>
      <c r="AC92" s="649">
        <f t="shared" si="89"/>
        <v>0</v>
      </c>
      <c r="AD92" s="649">
        <f t="shared" si="89"/>
        <v>0</v>
      </c>
      <c r="AE92" s="650">
        <f t="shared" si="89"/>
        <v>0</v>
      </c>
      <c r="AF92" s="646">
        <f t="shared" si="89"/>
        <v>0</v>
      </c>
      <c r="AG92" s="545">
        <f t="shared" si="89"/>
        <v>0</v>
      </c>
      <c r="AH92" s="545">
        <f t="shared" si="89"/>
        <v>0</v>
      </c>
      <c r="AI92" s="545">
        <f t="shared" si="89"/>
        <v>0</v>
      </c>
      <c r="AJ92" s="647">
        <f t="shared" si="90"/>
        <v>0</v>
      </c>
      <c r="AK92" s="647">
        <f t="shared" si="90"/>
        <v>0</v>
      </c>
      <c r="AL92" s="647">
        <f t="shared" si="90"/>
        <v>0</v>
      </c>
      <c r="AM92" s="647">
        <f t="shared" si="90"/>
        <v>0</v>
      </c>
      <c r="AN92" s="647">
        <f t="shared" si="90"/>
        <v>0</v>
      </c>
      <c r="AO92" s="647">
        <f t="shared" si="90"/>
        <v>0</v>
      </c>
      <c r="AP92" s="647">
        <f t="shared" si="90"/>
        <v>0</v>
      </c>
      <c r="AQ92" s="647">
        <f t="shared" si="90"/>
        <v>0</v>
      </c>
      <c r="AR92" s="647">
        <f t="shared" si="90"/>
        <v>0</v>
      </c>
      <c r="AS92" s="647">
        <f t="shared" si="90"/>
        <v>0</v>
      </c>
      <c r="AT92" s="647">
        <f t="shared" si="91"/>
        <v>0</v>
      </c>
      <c r="AU92" s="647">
        <f t="shared" si="91"/>
        <v>0</v>
      </c>
      <c r="AV92" s="647">
        <f t="shared" si="91"/>
        <v>0</v>
      </c>
      <c r="AW92" s="647">
        <f t="shared" si="91"/>
        <v>0</v>
      </c>
      <c r="AX92" s="651">
        <f t="shared" si="91"/>
        <v>0</v>
      </c>
      <c r="AY92" s="652">
        <f t="shared" si="91"/>
        <v>0</v>
      </c>
      <c r="BA92" s="339">
        <f t="shared" si="87"/>
        <v>0</v>
      </c>
      <c r="BB92" s="340" t="str">
        <f t="shared" si="88"/>
        <v>-</v>
      </c>
    </row>
    <row r="93" spans="2:54" s="1" customFormat="1" ht="14.4" x14ac:dyDescent="0.3">
      <c r="B93" s="287" t="s">
        <v>241</v>
      </c>
      <c r="C93" s="558" t="s">
        <v>242</v>
      </c>
      <c r="D93" s="644">
        <f>SUM('Forma 9'!$W$88,'Forma 9'!$Z$88,'Forma 4'!$F$91,'Forma 4'!$G$91,'Forma 12'!$W$89,'Forma 12'!$Z$89,)</f>
        <v>25.61</v>
      </c>
      <c r="E93" s="645"/>
      <c r="F93" s="645"/>
      <c r="G93" s="645"/>
      <c r="H93" s="646">
        <f t="shared" si="63"/>
        <v>0</v>
      </c>
      <c r="I93" s="545">
        <f t="shared" si="64"/>
        <v>0</v>
      </c>
      <c r="J93" s="545">
        <f t="shared" si="65"/>
        <v>0</v>
      </c>
      <c r="K93" s="545">
        <f t="shared" si="66"/>
        <v>0</v>
      </c>
      <c r="L93" s="647">
        <f t="shared" si="67"/>
        <v>0</v>
      </c>
      <c r="M93" s="647">
        <f t="shared" si="68"/>
        <v>0</v>
      </c>
      <c r="N93" s="647">
        <f t="shared" si="69"/>
        <v>0</v>
      </c>
      <c r="O93" s="647">
        <f t="shared" si="70"/>
        <v>0</v>
      </c>
      <c r="P93" s="647">
        <f t="shared" si="71"/>
        <v>0</v>
      </c>
      <c r="Q93" s="647">
        <f t="shared" si="72"/>
        <v>0</v>
      </c>
      <c r="R93" s="647">
        <f t="shared" si="73"/>
        <v>0</v>
      </c>
      <c r="S93" s="647">
        <f t="shared" si="74"/>
        <v>0</v>
      </c>
      <c r="T93" s="647">
        <f t="shared" si="75"/>
        <v>0</v>
      </c>
      <c r="U93" s="647">
        <f t="shared" si="76"/>
        <v>0</v>
      </c>
      <c r="V93" s="647">
        <f t="shared" si="77"/>
        <v>0</v>
      </c>
      <c r="W93" s="647">
        <f t="shared" si="78"/>
        <v>0</v>
      </c>
      <c r="X93" s="647">
        <f t="shared" si="79"/>
        <v>0</v>
      </c>
      <c r="Y93" s="647">
        <f t="shared" si="80"/>
        <v>0</v>
      </c>
      <c r="Z93" s="648">
        <f t="shared" si="89"/>
        <v>0</v>
      </c>
      <c r="AA93" s="648">
        <f t="shared" si="89"/>
        <v>0</v>
      </c>
      <c r="AB93" s="648">
        <f t="shared" si="89"/>
        <v>0</v>
      </c>
      <c r="AC93" s="649">
        <f t="shared" si="89"/>
        <v>0</v>
      </c>
      <c r="AD93" s="649">
        <f t="shared" si="89"/>
        <v>0</v>
      </c>
      <c r="AE93" s="650">
        <f t="shared" si="89"/>
        <v>0</v>
      </c>
      <c r="AF93" s="646">
        <f t="shared" si="89"/>
        <v>0</v>
      </c>
      <c r="AG93" s="545">
        <f t="shared" si="89"/>
        <v>0</v>
      </c>
      <c r="AH93" s="545">
        <f t="shared" si="89"/>
        <v>0</v>
      </c>
      <c r="AI93" s="545">
        <f t="shared" si="89"/>
        <v>0</v>
      </c>
      <c r="AJ93" s="647">
        <f t="shared" si="90"/>
        <v>0</v>
      </c>
      <c r="AK93" s="647">
        <f t="shared" si="90"/>
        <v>0</v>
      </c>
      <c r="AL93" s="647">
        <f t="shared" si="90"/>
        <v>0</v>
      </c>
      <c r="AM93" s="647">
        <f t="shared" si="90"/>
        <v>0</v>
      </c>
      <c r="AN93" s="647">
        <f t="shared" si="90"/>
        <v>0</v>
      </c>
      <c r="AO93" s="647">
        <f t="shared" si="90"/>
        <v>0</v>
      </c>
      <c r="AP93" s="647">
        <f t="shared" si="90"/>
        <v>0</v>
      </c>
      <c r="AQ93" s="647">
        <f t="shared" si="90"/>
        <v>0</v>
      </c>
      <c r="AR93" s="647">
        <f t="shared" si="90"/>
        <v>0</v>
      </c>
      <c r="AS93" s="647">
        <f t="shared" si="90"/>
        <v>0</v>
      </c>
      <c r="AT93" s="647">
        <f t="shared" si="91"/>
        <v>0</v>
      </c>
      <c r="AU93" s="647">
        <f t="shared" si="91"/>
        <v>0</v>
      </c>
      <c r="AV93" s="647">
        <f t="shared" si="91"/>
        <v>0</v>
      </c>
      <c r="AW93" s="647">
        <f t="shared" si="91"/>
        <v>0</v>
      </c>
      <c r="AX93" s="651">
        <f t="shared" si="91"/>
        <v>0</v>
      </c>
      <c r="AY93" s="652">
        <f t="shared" si="91"/>
        <v>0</v>
      </c>
      <c r="BA93" s="339">
        <f t="shared" si="87"/>
        <v>25.61</v>
      </c>
      <c r="BB93" s="340" t="str">
        <f t="shared" si="88"/>
        <v>Prašome paskirstyti likusias sąnaudas</v>
      </c>
    </row>
    <row r="94" spans="2:54" s="1" customFormat="1" ht="14.4" x14ac:dyDescent="0.3">
      <c r="B94" s="287" t="s">
        <v>243</v>
      </c>
      <c r="C94" s="558" t="s">
        <v>244</v>
      </c>
      <c r="D94" s="644">
        <f>SUM('Forma 9'!$W$89,'Forma 9'!$Z$89,'Forma 4'!$F$92,'Forma 4'!$G$92,'Forma 12'!$W$90,'Forma 12'!$Z$90,)</f>
        <v>1.82</v>
      </c>
      <c r="E94" s="645"/>
      <c r="F94" s="645"/>
      <c r="G94" s="645"/>
      <c r="H94" s="646">
        <f t="shared" si="63"/>
        <v>0</v>
      </c>
      <c r="I94" s="545">
        <f t="shared" si="64"/>
        <v>0</v>
      </c>
      <c r="J94" s="545">
        <f t="shared" si="65"/>
        <v>0</v>
      </c>
      <c r="K94" s="545">
        <f t="shared" si="66"/>
        <v>0</v>
      </c>
      <c r="L94" s="647">
        <f t="shared" si="67"/>
        <v>0</v>
      </c>
      <c r="M94" s="647">
        <f t="shared" si="68"/>
        <v>0</v>
      </c>
      <c r="N94" s="647">
        <f t="shared" si="69"/>
        <v>0</v>
      </c>
      <c r="O94" s="647">
        <f t="shared" si="70"/>
        <v>0</v>
      </c>
      <c r="P94" s="647">
        <f t="shared" si="71"/>
        <v>0</v>
      </c>
      <c r="Q94" s="647">
        <f t="shared" si="72"/>
        <v>0</v>
      </c>
      <c r="R94" s="647">
        <f t="shared" si="73"/>
        <v>0</v>
      </c>
      <c r="S94" s="647">
        <f t="shared" si="74"/>
        <v>0</v>
      </c>
      <c r="T94" s="647">
        <f t="shared" si="75"/>
        <v>0</v>
      </c>
      <c r="U94" s="647">
        <f t="shared" si="76"/>
        <v>0</v>
      </c>
      <c r="V94" s="647">
        <f t="shared" si="77"/>
        <v>0</v>
      </c>
      <c r="W94" s="647">
        <f t="shared" si="78"/>
        <v>0</v>
      </c>
      <c r="X94" s="647">
        <f t="shared" si="79"/>
        <v>0</v>
      </c>
      <c r="Y94" s="647">
        <f t="shared" si="80"/>
        <v>0</v>
      </c>
      <c r="Z94" s="648">
        <f t="shared" si="89"/>
        <v>0</v>
      </c>
      <c r="AA94" s="648">
        <f t="shared" si="89"/>
        <v>0</v>
      </c>
      <c r="AB94" s="648">
        <f t="shared" si="89"/>
        <v>0</v>
      </c>
      <c r="AC94" s="649">
        <f t="shared" si="89"/>
        <v>0</v>
      </c>
      <c r="AD94" s="649">
        <f t="shared" si="89"/>
        <v>0</v>
      </c>
      <c r="AE94" s="650">
        <f t="shared" si="89"/>
        <v>0</v>
      </c>
      <c r="AF94" s="646">
        <f t="shared" si="89"/>
        <v>0</v>
      </c>
      <c r="AG94" s="545">
        <f t="shared" si="89"/>
        <v>0</v>
      </c>
      <c r="AH94" s="545">
        <f t="shared" si="89"/>
        <v>0</v>
      </c>
      <c r="AI94" s="545">
        <f t="shared" si="89"/>
        <v>0</v>
      </c>
      <c r="AJ94" s="647">
        <f t="shared" si="90"/>
        <v>0</v>
      </c>
      <c r="AK94" s="647">
        <f t="shared" si="90"/>
        <v>0</v>
      </c>
      <c r="AL94" s="647">
        <f t="shared" si="90"/>
        <v>0</v>
      </c>
      <c r="AM94" s="647">
        <f t="shared" si="90"/>
        <v>0</v>
      </c>
      <c r="AN94" s="647">
        <f t="shared" si="90"/>
        <v>0</v>
      </c>
      <c r="AO94" s="647">
        <f t="shared" si="90"/>
        <v>0</v>
      </c>
      <c r="AP94" s="647">
        <f t="shared" si="90"/>
        <v>0</v>
      </c>
      <c r="AQ94" s="647">
        <f t="shared" si="90"/>
        <v>0</v>
      </c>
      <c r="AR94" s="647">
        <f t="shared" si="90"/>
        <v>0</v>
      </c>
      <c r="AS94" s="647">
        <f t="shared" si="90"/>
        <v>0</v>
      </c>
      <c r="AT94" s="647">
        <f t="shared" si="91"/>
        <v>0</v>
      </c>
      <c r="AU94" s="647">
        <f t="shared" si="91"/>
        <v>0</v>
      </c>
      <c r="AV94" s="647">
        <f t="shared" si="91"/>
        <v>0</v>
      </c>
      <c r="AW94" s="647">
        <f t="shared" si="91"/>
        <v>0</v>
      </c>
      <c r="AX94" s="651">
        <f t="shared" si="91"/>
        <v>0</v>
      </c>
      <c r="AY94" s="652">
        <f t="shared" si="91"/>
        <v>0</v>
      </c>
      <c r="BA94" s="339">
        <f t="shared" si="87"/>
        <v>1.82</v>
      </c>
      <c r="BB94" s="340" t="str">
        <f t="shared" si="88"/>
        <v>Prašome paskirstyti likusias sąnaudas</v>
      </c>
    </row>
    <row r="95" spans="2:54" s="1" customFormat="1" ht="14.4" x14ac:dyDescent="0.3">
      <c r="B95" s="287" t="s">
        <v>245</v>
      </c>
      <c r="C95" s="558" t="s">
        <v>246</v>
      </c>
      <c r="D95" s="644">
        <f>SUM('Forma 9'!$W$90,'Forma 9'!$Z$90,'Forma 4'!$F$93,'Forma 4'!$G$93,'Forma 12'!$W$91,'Forma 12'!$Z$91,)</f>
        <v>0</v>
      </c>
      <c r="E95" s="645"/>
      <c r="F95" s="645"/>
      <c r="G95" s="645"/>
      <c r="H95" s="646">
        <f t="shared" si="63"/>
        <v>0</v>
      </c>
      <c r="I95" s="545">
        <f t="shared" si="64"/>
        <v>0</v>
      </c>
      <c r="J95" s="545">
        <f t="shared" si="65"/>
        <v>0</v>
      </c>
      <c r="K95" s="545">
        <f t="shared" si="66"/>
        <v>0</v>
      </c>
      <c r="L95" s="647">
        <f t="shared" si="67"/>
        <v>0</v>
      </c>
      <c r="M95" s="647">
        <f t="shared" si="68"/>
        <v>0</v>
      </c>
      <c r="N95" s="647">
        <f t="shared" si="69"/>
        <v>0</v>
      </c>
      <c r="O95" s="647">
        <f t="shared" si="70"/>
        <v>0</v>
      </c>
      <c r="P95" s="647">
        <f t="shared" si="71"/>
        <v>0</v>
      </c>
      <c r="Q95" s="647">
        <f t="shared" si="72"/>
        <v>0</v>
      </c>
      <c r="R95" s="647">
        <f t="shared" si="73"/>
        <v>0</v>
      </c>
      <c r="S95" s="647">
        <f t="shared" si="74"/>
        <v>0</v>
      </c>
      <c r="T95" s="647">
        <f t="shared" si="75"/>
        <v>0</v>
      </c>
      <c r="U95" s="647">
        <f t="shared" si="76"/>
        <v>0</v>
      </c>
      <c r="V95" s="647">
        <f t="shared" si="77"/>
        <v>0</v>
      </c>
      <c r="W95" s="647">
        <f t="shared" si="78"/>
        <v>0</v>
      </c>
      <c r="X95" s="647">
        <f t="shared" si="79"/>
        <v>0</v>
      </c>
      <c r="Y95" s="647">
        <f t="shared" si="80"/>
        <v>0</v>
      </c>
      <c r="Z95" s="648">
        <f t="shared" si="89"/>
        <v>0</v>
      </c>
      <c r="AA95" s="648">
        <f t="shared" si="89"/>
        <v>0</v>
      </c>
      <c r="AB95" s="648">
        <f t="shared" si="89"/>
        <v>0</v>
      </c>
      <c r="AC95" s="649">
        <f t="shared" si="89"/>
        <v>0</v>
      </c>
      <c r="AD95" s="649">
        <f t="shared" si="89"/>
        <v>0</v>
      </c>
      <c r="AE95" s="650">
        <f t="shared" si="89"/>
        <v>0</v>
      </c>
      <c r="AF95" s="646">
        <f t="shared" si="89"/>
        <v>0</v>
      </c>
      <c r="AG95" s="545">
        <f t="shared" si="89"/>
        <v>0</v>
      </c>
      <c r="AH95" s="545">
        <f t="shared" si="89"/>
        <v>0</v>
      </c>
      <c r="AI95" s="545">
        <f t="shared" si="89"/>
        <v>0</v>
      </c>
      <c r="AJ95" s="647">
        <f t="shared" si="90"/>
        <v>0</v>
      </c>
      <c r="AK95" s="647">
        <f t="shared" si="90"/>
        <v>0</v>
      </c>
      <c r="AL95" s="647">
        <f t="shared" si="90"/>
        <v>0</v>
      </c>
      <c r="AM95" s="647">
        <f t="shared" si="90"/>
        <v>0</v>
      </c>
      <c r="AN95" s="647">
        <f t="shared" si="90"/>
        <v>0</v>
      </c>
      <c r="AO95" s="647">
        <f t="shared" si="90"/>
        <v>0</v>
      </c>
      <c r="AP95" s="647">
        <f t="shared" si="90"/>
        <v>0</v>
      </c>
      <c r="AQ95" s="647">
        <f t="shared" si="90"/>
        <v>0</v>
      </c>
      <c r="AR95" s="647">
        <f t="shared" si="90"/>
        <v>0</v>
      </c>
      <c r="AS95" s="647">
        <f t="shared" si="90"/>
        <v>0</v>
      </c>
      <c r="AT95" s="647">
        <f t="shared" si="91"/>
        <v>0</v>
      </c>
      <c r="AU95" s="647">
        <f t="shared" si="91"/>
        <v>0</v>
      </c>
      <c r="AV95" s="647">
        <f t="shared" si="91"/>
        <v>0</v>
      </c>
      <c r="AW95" s="647">
        <f t="shared" si="91"/>
        <v>0</v>
      </c>
      <c r="AX95" s="651">
        <f t="shared" si="91"/>
        <v>0</v>
      </c>
      <c r="AY95" s="652">
        <f t="shared" si="91"/>
        <v>0</v>
      </c>
      <c r="BA95" s="339">
        <f t="shared" si="87"/>
        <v>0</v>
      </c>
      <c r="BB95" s="340" t="str">
        <f t="shared" si="88"/>
        <v>-</v>
      </c>
    </row>
    <row r="96" spans="2:54" s="1" customFormat="1" ht="14.4" x14ac:dyDescent="0.3">
      <c r="B96" s="287" t="s">
        <v>247</v>
      </c>
      <c r="C96" s="558" t="s">
        <v>248</v>
      </c>
      <c r="D96" s="644">
        <f>SUM('Forma 9'!$W$91,'Forma 9'!$Z$91,'Forma 4'!$F$94,'Forma 4'!$G$94,'Forma 12'!$W$92,'Forma 12'!$Z$92,)</f>
        <v>0</v>
      </c>
      <c r="E96" s="645"/>
      <c r="F96" s="645"/>
      <c r="G96" s="645"/>
      <c r="H96" s="646">
        <f t="shared" si="63"/>
        <v>0</v>
      </c>
      <c r="I96" s="545">
        <f t="shared" si="64"/>
        <v>0</v>
      </c>
      <c r="J96" s="545">
        <f t="shared" si="65"/>
        <v>0</v>
      </c>
      <c r="K96" s="545">
        <f t="shared" si="66"/>
        <v>0</v>
      </c>
      <c r="L96" s="647">
        <f t="shared" si="67"/>
        <v>0</v>
      </c>
      <c r="M96" s="647">
        <f t="shared" si="68"/>
        <v>0</v>
      </c>
      <c r="N96" s="647">
        <f t="shared" si="69"/>
        <v>0</v>
      </c>
      <c r="O96" s="647">
        <f t="shared" si="70"/>
        <v>0</v>
      </c>
      <c r="P96" s="647">
        <f t="shared" si="71"/>
        <v>0</v>
      </c>
      <c r="Q96" s="647">
        <f t="shared" si="72"/>
        <v>0</v>
      </c>
      <c r="R96" s="647">
        <f t="shared" si="73"/>
        <v>0</v>
      </c>
      <c r="S96" s="647">
        <f t="shared" si="74"/>
        <v>0</v>
      </c>
      <c r="T96" s="647">
        <f t="shared" si="75"/>
        <v>0</v>
      </c>
      <c r="U96" s="647">
        <f t="shared" si="76"/>
        <v>0</v>
      </c>
      <c r="V96" s="647">
        <f t="shared" si="77"/>
        <v>0</v>
      </c>
      <c r="W96" s="647">
        <f t="shared" si="78"/>
        <v>0</v>
      </c>
      <c r="X96" s="647">
        <f t="shared" si="79"/>
        <v>0</v>
      </c>
      <c r="Y96" s="647">
        <f t="shared" si="80"/>
        <v>0</v>
      </c>
      <c r="Z96" s="648">
        <f t="shared" si="89"/>
        <v>0</v>
      </c>
      <c r="AA96" s="648">
        <f t="shared" si="89"/>
        <v>0</v>
      </c>
      <c r="AB96" s="648">
        <f t="shared" si="89"/>
        <v>0</v>
      </c>
      <c r="AC96" s="649">
        <f t="shared" si="89"/>
        <v>0</v>
      </c>
      <c r="AD96" s="649">
        <f t="shared" si="89"/>
        <v>0</v>
      </c>
      <c r="AE96" s="650">
        <f t="shared" si="89"/>
        <v>0</v>
      </c>
      <c r="AF96" s="646">
        <f t="shared" si="89"/>
        <v>0</v>
      </c>
      <c r="AG96" s="545">
        <f t="shared" si="89"/>
        <v>0</v>
      </c>
      <c r="AH96" s="545">
        <f t="shared" si="89"/>
        <v>0</v>
      </c>
      <c r="AI96" s="545">
        <f t="shared" si="89"/>
        <v>0</v>
      </c>
      <c r="AJ96" s="647">
        <f t="shared" si="90"/>
        <v>0</v>
      </c>
      <c r="AK96" s="647">
        <f t="shared" si="90"/>
        <v>0</v>
      </c>
      <c r="AL96" s="647">
        <f t="shared" si="90"/>
        <v>0</v>
      </c>
      <c r="AM96" s="647">
        <f t="shared" si="90"/>
        <v>0</v>
      </c>
      <c r="AN96" s="647">
        <f t="shared" si="90"/>
        <v>0</v>
      </c>
      <c r="AO96" s="647">
        <f t="shared" si="90"/>
        <v>0</v>
      </c>
      <c r="AP96" s="647">
        <f t="shared" si="90"/>
        <v>0</v>
      </c>
      <c r="AQ96" s="647">
        <f t="shared" si="90"/>
        <v>0</v>
      </c>
      <c r="AR96" s="647">
        <f t="shared" si="90"/>
        <v>0</v>
      </c>
      <c r="AS96" s="647">
        <f t="shared" si="90"/>
        <v>0</v>
      </c>
      <c r="AT96" s="647">
        <f t="shared" si="91"/>
        <v>0</v>
      </c>
      <c r="AU96" s="647">
        <f t="shared" si="91"/>
        <v>0</v>
      </c>
      <c r="AV96" s="647">
        <f t="shared" si="91"/>
        <v>0</v>
      </c>
      <c r="AW96" s="647">
        <f t="shared" si="91"/>
        <v>0</v>
      </c>
      <c r="AX96" s="651">
        <f t="shared" si="91"/>
        <v>0</v>
      </c>
      <c r="AY96" s="652">
        <f t="shared" si="91"/>
        <v>0</v>
      </c>
      <c r="BA96" s="339">
        <f t="shared" si="87"/>
        <v>0</v>
      </c>
      <c r="BB96" s="340" t="str">
        <f t="shared" si="88"/>
        <v>-</v>
      </c>
    </row>
    <row r="97" spans="2:54" s="1" customFormat="1" ht="14.4" x14ac:dyDescent="0.3">
      <c r="B97" s="271" t="s">
        <v>249</v>
      </c>
      <c r="C97" s="661" t="s">
        <v>250</v>
      </c>
      <c r="D97" s="644">
        <f>SUM('Forma 9'!$W$92,'Forma 9'!$Z$92,'Forma 4'!$F$95,'Forma 4'!$G$95,'Forma 12'!$W$93,'Forma 12'!$Z$93,)</f>
        <v>926.49845025635193</v>
      </c>
      <c r="E97" s="644">
        <f t="shared" ref="E97:AY97" si="92">SUM(E98:E123)</f>
        <v>0</v>
      </c>
      <c r="F97" s="644">
        <f t="shared" si="92"/>
        <v>0</v>
      </c>
      <c r="G97" s="644">
        <f t="shared" si="92"/>
        <v>0</v>
      </c>
      <c r="H97" s="653">
        <f t="shared" si="92"/>
        <v>0</v>
      </c>
      <c r="I97" s="654">
        <f t="shared" si="92"/>
        <v>0</v>
      </c>
      <c r="J97" s="654">
        <f t="shared" si="92"/>
        <v>0</v>
      </c>
      <c r="K97" s="654">
        <f t="shared" si="92"/>
        <v>0</v>
      </c>
      <c r="L97" s="655">
        <f t="shared" si="92"/>
        <v>0</v>
      </c>
      <c r="M97" s="655">
        <f t="shared" si="92"/>
        <v>0</v>
      </c>
      <c r="N97" s="655">
        <f t="shared" si="92"/>
        <v>0</v>
      </c>
      <c r="O97" s="655">
        <f t="shared" si="92"/>
        <v>0</v>
      </c>
      <c r="P97" s="655">
        <f t="shared" si="92"/>
        <v>0</v>
      </c>
      <c r="Q97" s="655">
        <f t="shared" si="92"/>
        <v>0</v>
      </c>
      <c r="R97" s="655">
        <f t="shared" si="92"/>
        <v>0</v>
      </c>
      <c r="S97" s="655">
        <f t="shared" si="92"/>
        <v>0</v>
      </c>
      <c r="T97" s="655">
        <f t="shared" si="92"/>
        <v>0</v>
      </c>
      <c r="U97" s="655">
        <f t="shared" si="92"/>
        <v>0</v>
      </c>
      <c r="V97" s="655">
        <f t="shared" si="92"/>
        <v>0</v>
      </c>
      <c r="W97" s="655">
        <f t="shared" si="92"/>
        <v>0</v>
      </c>
      <c r="X97" s="655">
        <f t="shared" si="92"/>
        <v>0</v>
      </c>
      <c r="Y97" s="655">
        <f t="shared" si="92"/>
        <v>0</v>
      </c>
      <c r="Z97" s="655">
        <f t="shared" si="92"/>
        <v>0</v>
      </c>
      <c r="AA97" s="655">
        <f t="shared" si="92"/>
        <v>0</v>
      </c>
      <c r="AB97" s="655">
        <f t="shared" si="92"/>
        <v>0</v>
      </c>
      <c r="AC97" s="656">
        <f t="shared" si="92"/>
        <v>0</v>
      </c>
      <c r="AD97" s="656">
        <f t="shared" si="92"/>
        <v>0</v>
      </c>
      <c r="AE97" s="657">
        <f t="shared" si="92"/>
        <v>0</v>
      </c>
      <c r="AF97" s="658">
        <f t="shared" si="92"/>
        <v>0</v>
      </c>
      <c r="AG97" s="562">
        <f t="shared" si="92"/>
        <v>0</v>
      </c>
      <c r="AH97" s="562">
        <f t="shared" si="92"/>
        <v>0</v>
      </c>
      <c r="AI97" s="562">
        <f t="shared" si="92"/>
        <v>0</v>
      </c>
      <c r="AJ97" s="410">
        <f t="shared" si="92"/>
        <v>0</v>
      </c>
      <c r="AK97" s="410">
        <f t="shared" si="92"/>
        <v>0</v>
      </c>
      <c r="AL97" s="410">
        <f t="shared" si="92"/>
        <v>0</v>
      </c>
      <c r="AM97" s="410">
        <f t="shared" si="92"/>
        <v>0</v>
      </c>
      <c r="AN97" s="410">
        <f t="shared" si="92"/>
        <v>0</v>
      </c>
      <c r="AO97" s="410">
        <f t="shared" si="92"/>
        <v>0</v>
      </c>
      <c r="AP97" s="410">
        <f t="shared" si="92"/>
        <v>0</v>
      </c>
      <c r="AQ97" s="410">
        <f t="shared" si="92"/>
        <v>0</v>
      </c>
      <c r="AR97" s="410">
        <f t="shared" si="92"/>
        <v>0</v>
      </c>
      <c r="AS97" s="410">
        <f t="shared" si="92"/>
        <v>0</v>
      </c>
      <c r="AT97" s="410">
        <f t="shared" si="92"/>
        <v>0</v>
      </c>
      <c r="AU97" s="410">
        <f t="shared" si="92"/>
        <v>0</v>
      </c>
      <c r="AV97" s="410">
        <f t="shared" si="92"/>
        <v>0</v>
      </c>
      <c r="AW97" s="410">
        <f t="shared" si="92"/>
        <v>0</v>
      </c>
      <c r="AX97" s="411">
        <f t="shared" si="92"/>
        <v>0</v>
      </c>
      <c r="AY97" s="659">
        <f t="shared" si="92"/>
        <v>0</v>
      </c>
      <c r="BA97" s="339">
        <f t="shared" si="87"/>
        <v>926.49845025635193</v>
      </c>
      <c r="BB97" s="340" t="str">
        <f t="shared" si="88"/>
        <v>Prašome paskirstyti likusias sąnaudas</v>
      </c>
    </row>
    <row r="98" spans="2:54" s="1" customFormat="1" ht="14.4" x14ac:dyDescent="0.3">
      <c r="B98" s="260" t="s">
        <v>251</v>
      </c>
      <c r="C98" s="660" t="s">
        <v>252</v>
      </c>
      <c r="D98" s="644">
        <f>SUM('Forma 9'!$W$93,'Forma 9'!$Z$93,'Forma 4'!$F$96,'Forma 4'!$G$96,'Forma 12'!$W$94,'Forma 12'!$Z$94,)</f>
        <v>0</v>
      </c>
      <c r="E98" s="645"/>
      <c r="F98" s="645"/>
      <c r="G98" s="645"/>
      <c r="H98" s="646">
        <f t="shared" ref="H98:H123" si="93">SUM(AF98)</f>
        <v>0</v>
      </c>
      <c r="I98" s="545">
        <f t="shared" ref="I98:I123" si="94">SUM(AG98)</f>
        <v>0</v>
      </c>
      <c r="J98" s="545">
        <f t="shared" ref="J98:J123" si="95">SUM(AH98)</f>
        <v>0</v>
      </c>
      <c r="K98" s="545">
        <f t="shared" ref="K98:K123" si="96">SUM(AI98)</f>
        <v>0</v>
      </c>
      <c r="L98" s="647">
        <f t="shared" ref="L98:L123" si="97">SUM(AJ98)</f>
        <v>0</v>
      </c>
      <c r="M98" s="647">
        <f t="shared" ref="M98:M123" si="98">SUM(AK98)</f>
        <v>0</v>
      </c>
      <c r="N98" s="647">
        <f t="shared" ref="N98:N123" si="99">SUM(AL98)</f>
        <v>0</v>
      </c>
      <c r="O98" s="647">
        <f t="shared" ref="O98:O123" si="100">SUM(AM98)</f>
        <v>0</v>
      </c>
      <c r="P98" s="647">
        <f t="shared" ref="P98:P123" si="101">SUM(AN98)</f>
        <v>0</v>
      </c>
      <c r="Q98" s="647">
        <f t="shared" ref="Q98:Q123" si="102">SUM(AO98)</f>
        <v>0</v>
      </c>
      <c r="R98" s="647">
        <f t="shared" ref="R98:R123" si="103">SUM(AP98)</f>
        <v>0</v>
      </c>
      <c r="S98" s="647">
        <f t="shared" ref="S98:S123" si="104">SUM(AQ98)</f>
        <v>0</v>
      </c>
      <c r="T98" s="647">
        <f t="shared" ref="T98:T123" si="105">SUM(AR98)</f>
        <v>0</v>
      </c>
      <c r="U98" s="647">
        <f t="shared" ref="U98:U123" si="106">SUM(AS98)</f>
        <v>0</v>
      </c>
      <c r="V98" s="647">
        <f t="shared" ref="V98:V123" si="107">SUM(AT98)</f>
        <v>0</v>
      </c>
      <c r="W98" s="647">
        <f t="shared" ref="W98:W123" si="108">SUM(AU98)</f>
        <v>0</v>
      </c>
      <c r="X98" s="647">
        <f t="shared" ref="X98:X123" si="109">SUM(AV98)</f>
        <v>0</v>
      </c>
      <c r="Y98" s="647">
        <f t="shared" ref="Y98:Y123" si="110">SUM(AW98)</f>
        <v>0</v>
      </c>
      <c r="Z98" s="648">
        <f t="shared" ref="Z98:AI107" si="111">IFERROR(($E98*(Z$20/$E$20)),"0")+IFERROR(($F98*(Z$21/$F$21)),"0")+IFERROR(($G98*(Z$22/$G$22)),"0")</f>
        <v>0</v>
      </c>
      <c r="AA98" s="648">
        <f t="shared" si="111"/>
        <v>0</v>
      </c>
      <c r="AB98" s="648">
        <f t="shared" si="111"/>
        <v>0</v>
      </c>
      <c r="AC98" s="649">
        <f t="shared" si="111"/>
        <v>0</v>
      </c>
      <c r="AD98" s="649">
        <f t="shared" si="111"/>
        <v>0</v>
      </c>
      <c r="AE98" s="650">
        <f t="shared" si="111"/>
        <v>0</v>
      </c>
      <c r="AF98" s="646">
        <f t="shared" si="111"/>
        <v>0</v>
      </c>
      <c r="AG98" s="545">
        <f t="shared" si="111"/>
        <v>0</v>
      </c>
      <c r="AH98" s="545">
        <f t="shared" si="111"/>
        <v>0</v>
      </c>
      <c r="AI98" s="545">
        <f t="shared" si="111"/>
        <v>0</v>
      </c>
      <c r="AJ98" s="647">
        <f t="shared" ref="AJ98:AS107" si="112">IFERROR(($E98*(AJ$20/$E$20)),"0")+IFERROR(($F98*(AJ$21/$F$21)),"0")+IFERROR(($G98*(AJ$22/$G$22)),"0")</f>
        <v>0</v>
      </c>
      <c r="AK98" s="647">
        <f t="shared" si="112"/>
        <v>0</v>
      </c>
      <c r="AL98" s="647">
        <f t="shared" si="112"/>
        <v>0</v>
      </c>
      <c r="AM98" s="647">
        <f t="shared" si="112"/>
        <v>0</v>
      </c>
      <c r="AN98" s="647">
        <f t="shared" si="112"/>
        <v>0</v>
      </c>
      <c r="AO98" s="647">
        <f t="shared" si="112"/>
        <v>0</v>
      </c>
      <c r="AP98" s="647">
        <f t="shared" si="112"/>
        <v>0</v>
      </c>
      <c r="AQ98" s="647">
        <f t="shared" si="112"/>
        <v>0</v>
      </c>
      <c r="AR98" s="647">
        <f t="shared" si="112"/>
        <v>0</v>
      </c>
      <c r="AS98" s="647">
        <f t="shared" si="112"/>
        <v>0</v>
      </c>
      <c r="AT98" s="647">
        <f t="shared" ref="AT98:AY107" si="113">IFERROR(($E98*(AT$20/$E$20)),"0")+IFERROR(($F98*(AT$21/$F$21)),"0")+IFERROR(($G98*(AT$22/$G$22)),"0")</f>
        <v>0</v>
      </c>
      <c r="AU98" s="647">
        <f t="shared" si="113"/>
        <v>0</v>
      </c>
      <c r="AV98" s="647">
        <f t="shared" si="113"/>
        <v>0</v>
      </c>
      <c r="AW98" s="647">
        <f t="shared" si="113"/>
        <v>0</v>
      </c>
      <c r="AX98" s="651">
        <f t="shared" si="113"/>
        <v>0</v>
      </c>
      <c r="AY98" s="652">
        <f t="shared" si="113"/>
        <v>0</v>
      </c>
      <c r="BA98" s="339">
        <f t="shared" si="87"/>
        <v>0</v>
      </c>
      <c r="BB98" s="340" t="str">
        <f t="shared" si="88"/>
        <v>-</v>
      </c>
    </row>
    <row r="99" spans="2:54" s="1" customFormat="1" ht="14.4" x14ac:dyDescent="0.3">
      <c r="B99" s="260" t="s">
        <v>253</v>
      </c>
      <c r="C99" s="660" t="s">
        <v>254</v>
      </c>
      <c r="D99" s="644">
        <f>SUM('Forma 9'!$W$94,'Forma 9'!$Z$94,'Forma 4'!$F$97,'Forma 4'!$G$97,'Forma 12'!$W$95,'Forma 12'!$Z$95,)</f>
        <v>0</v>
      </c>
      <c r="E99" s="645"/>
      <c r="F99" s="645"/>
      <c r="G99" s="645"/>
      <c r="H99" s="646">
        <f t="shared" si="93"/>
        <v>0</v>
      </c>
      <c r="I99" s="545">
        <f t="shared" si="94"/>
        <v>0</v>
      </c>
      <c r="J99" s="545">
        <f t="shared" si="95"/>
        <v>0</v>
      </c>
      <c r="K99" s="545">
        <f t="shared" si="96"/>
        <v>0</v>
      </c>
      <c r="L99" s="647">
        <f t="shared" si="97"/>
        <v>0</v>
      </c>
      <c r="M99" s="647">
        <f t="shared" si="98"/>
        <v>0</v>
      </c>
      <c r="N99" s="647">
        <f t="shared" si="99"/>
        <v>0</v>
      </c>
      <c r="O99" s="647">
        <f t="shared" si="100"/>
        <v>0</v>
      </c>
      <c r="P99" s="647">
        <f t="shared" si="101"/>
        <v>0</v>
      </c>
      <c r="Q99" s="647">
        <f t="shared" si="102"/>
        <v>0</v>
      </c>
      <c r="R99" s="647">
        <f t="shared" si="103"/>
        <v>0</v>
      </c>
      <c r="S99" s="647">
        <f t="shared" si="104"/>
        <v>0</v>
      </c>
      <c r="T99" s="647">
        <f t="shared" si="105"/>
        <v>0</v>
      </c>
      <c r="U99" s="647">
        <f t="shared" si="106"/>
        <v>0</v>
      </c>
      <c r="V99" s="647">
        <f t="shared" si="107"/>
        <v>0</v>
      </c>
      <c r="W99" s="647">
        <f t="shared" si="108"/>
        <v>0</v>
      </c>
      <c r="X99" s="647">
        <f t="shared" si="109"/>
        <v>0</v>
      </c>
      <c r="Y99" s="647">
        <f t="shared" si="110"/>
        <v>0</v>
      </c>
      <c r="Z99" s="648">
        <f t="shared" si="111"/>
        <v>0</v>
      </c>
      <c r="AA99" s="648">
        <f t="shared" si="111"/>
        <v>0</v>
      </c>
      <c r="AB99" s="648">
        <f t="shared" si="111"/>
        <v>0</v>
      </c>
      <c r="AC99" s="649">
        <f t="shared" si="111"/>
        <v>0</v>
      </c>
      <c r="AD99" s="649">
        <f t="shared" si="111"/>
        <v>0</v>
      </c>
      <c r="AE99" s="650">
        <f t="shared" si="111"/>
        <v>0</v>
      </c>
      <c r="AF99" s="646">
        <f t="shared" si="111"/>
        <v>0</v>
      </c>
      <c r="AG99" s="545">
        <f t="shared" si="111"/>
        <v>0</v>
      </c>
      <c r="AH99" s="545">
        <f t="shared" si="111"/>
        <v>0</v>
      </c>
      <c r="AI99" s="545">
        <f t="shared" si="111"/>
        <v>0</v>
      </c>
      <c r="AJ99" s="647">
        <f t="shared" si="112"/>
        <v>0</v>
      </c>
      <c r="AK99" s="647">
        <f t="shared" si="112"/>
        <v>0</v>
      </c>
      <c r="AL99" s="647">
        <f t="shared" si="112"/>
        <v>0</v>
      </c>
      <c r="AM99" s="647">
        <f t="shared" si="112"/>
        <v>0</v>
      </c>
      <c r="AN99" s="647">
        <f t="shared" si="112"/>
        <v>0</v>
      </c>
      <c r="AO99" s="647">
        <f t="shared" si="112"/>
        <v>0</v>
      </c>
      <c r="AP99" s="647">
        <f t="shared" si="112"/>
        <v>0</v>
      </c>
      <c r="AQ99" s="647">
        <f t="shared" si="112"/>
        <v>0</v>
      </c>
      <c r="AR99" s="647">
        <f t="shared" si="112"/>
        <v>0</v>
      </c>
      <c r="AS99" s="647">
        <f t="shared" si="112"/>
        <v>0</v>
      </c>
      <c r="AT99" s="647">
        <f t="shared" si="113"/>
        <v>0</v>
      </c>
      <c r="AU99" s="647">
        <f t="shared" si="113"/>
        <v>0</v>
      </c>
      <c r="AV99" s="647">
        <f t="shared" si="113"/>
        <v>0</v>
      </c>
      <c r="AW99" s="647">
        <f t="shared" si="113"/>
        <v>0</v>
      </c>
      <c r="AX99" s="651">
        <f t="shared" si="113"/>
        <v>0</v>
      </c>
      <c r="AY99" s="652">
        <f t="shared" si="113"/>
        <v>0</v>
      </c>
      <c r="BA99" s="339">
        <f t="shared" si="87"/>
        <v>0</v>
      </c>
      <c r="BB99" s="340" t="str">
        <f t="shared" si="88"/>
        <v>-</v>
      </c>
    </row>
    <row r="100" spans="2:54" s="1" customFormat="1" ht="14.4" x14ac:dyDescent="0.3">
      <c r="B100" s="260" t="s">
        <v>255</v>
      </c>
      <c r="C100" s="660" t="s">
        <v>256</v>
      </c>
      <c r="D100" s="644">
        <f>SUM('Forma 9'!$W$95,'Forma 9'!$Z$95,'Forma 4'!$F$98,'Forma 4'!$G$98,'Forma 12'!$W$96,'Forma 12'!$Z$96,)</f>
        <v>0</v>
      </c>
      <c r="E100" s="645"/>
      <c r="F100" s="645"/>
      <c r="G100" s="645"/>
      <c r="H100" s="646">
        <f t="shared" si="93"/>
        <v>0</v>
      </c>
      <c r="I100" s="545">
        <f t="shared" si="94"/>
        <v>0</v>
      </c>
      <c r="J100" s="545">
        <f t="shared" si="95"/>
        <v>0</v>
      </c>
      <c r="K100" s="545">
        <f t="shared" si="96"/>
        <v>0</v>
      </c>
      <c r="L100" s="647">
        <f t="shared" si="97"/>
        <v>0</v>
      </c>
      <c r="M100" s="647">
        <f t="shared" si="98"/>
        <v>0</v>
      </c>
      <c r="N100" s="647">
        <f t="shared" si="99"/>
        <v>0</v>
      </c>
      <c r="O100" s="647">
        <f t="shared" si="100"/>
        <v>0</v>
      </c>
      <c r="P100" s="647">
        <f t="shared" si="101"/>
        <v>0</v>
      </c>
      <c r="Q100" s="647">
        <f t="shared" si="102"/>
        <v>0</v>
      </c>
      <c r="R100" s="647">
        <f t="shared" si="103"/>
        <v>0</v>
      </c>
      <c r="S100" s="647">
        <f t="shared" si="104"/>
        <v>0</v>
      </c>
      <c r="T100" s="647">
        <f t="shared" si="105"/>
        <v>0</v>
      </c>
      <c r="U100" s="647">
        <f t="shared" si="106"/>
        <v>0</v>
      </c>
      <c r="V100" s="647">
        <f t="shared" si="107"/>
        <v>0</v>
      </c>
      <c r="W100" s="647">
        <f t="shared" si="108"/>
        <v>0</v>
      </c>
      <c r="X100" s="647">
        <f t="shared" si="109"/>
        <v>0</v>
      </c>
      <c r="Y100" s="647">
        <f t="shared" si="110"/>
        <v>0</v>
      </c>
      <c r="Z100" s="648">
        <f t="shared" si="111"/>
        <v>0</v>
      </c>
      <c r="AA100" s="648">
        <f t="shared" si="111"/>
        <v>0</v>
      </c>
      <c r="AB100" s="648">
        <f t="shared" si="111"/>
        <v>0</v>
      </c>
      <c r="AC100" s="649">
        <f t="shared" si="111"/>
        <v>0</v>
      </c>
      <c r="AD100" s="649">
        <f t="shared" si="111"/>
        <v>0</v>
      </c>
      <c r="AE100" s="650">
        <f t="shared" si="111"/>
        <v>0</v>
      </c>
      <c r="AF100" s="646">
        <f t="shared" si="111"/>
        <v>0</v>
      </c>
      <c r="AG100" s="545">
        <f t="shared" si="111"/>
        <v>0</v>
      </c>
      <c r="AH100" s="545">
        <f t="shared" si="111"/>
        <v>0</v>
      </c>
      <c r="AI100" s="545">
        <f t="shared" si="111"/>
        <v>0</v>
      </c>
      <c r="AJ100" s="647">
        <f t="shared" si="112"/>
        <v>0</v>
      </c>
      <c r="AK100" s="647">
        <f t="shared" si="112"/>
        <v>0</v>
      </c>
      <c r="AL100" s="647">
        <f t="shared" si="112"/>
        <v>0</v>
      </c>
      <c r="AM100" s="647">
        <f t="shared" si="112"/>
        <v>0</v>
      </c>
      <c r="AN100" s="647">
        <f t="shared" si="112"/>
        <v>0</v>
      </c>
      <c r="AO100" s="647">
        <f t="shared" si="112"/>
        <v>0</v>
      </c>
      <c r="AP100" s="647">
        <f t="shared" si="112"/>
        <v>0</v>
      </c>
      <c r="AQ100" s="647">
        <f t="shared" si="112"/>
        <v>0</v>
      </c>
      <c r="AR100" s="647">
        <f t="shared" si="112"/>
        <v>0</v>
      </c>
      <c r="AS100" s="647">
        <f t="shared" si="112"/>
        <v>0</v>
      </c>
      <c r="AT100" s="647">
        <f t="shared" si="113"/>
        <v>0</v>
      </c>
      <c r="AU100" s="647">
        <f t="shared" si="113"/>
        <v>0</v>
      </c>
      <c r="AV100" s="647">
        <f t="shared" si="113"/>
        <v>0</v>
      </c>
      <c r="AW100" s="647">
        <f t="shared" si="113"/>
        <v>0</v>
      </c>
      <c r="AX100" s="651">
        <f t="shared" si="113"/>
        <v>0</v>
      </c>
      <c r="AY100" s="652">
        <f t="shared" si="113"/>
        <v>0</v>
      </c>
      <c r="BA100" s="339">
        <f t="shared" si="87"/>
        <v>0</v>
      </c>
      <c r="BB100" s="340" t="str">
        <f t="shared" si="88"/>
        <v>-</v>
      </c>
    </row>
    <row r="101" spans="2:54" s="1" customFormat="1" ht="14.4" x14ac:dyDescent="0.3">
      <c r="B101" s="260" t="s">
        <v>257</v>
      </c>
      <c r="C101" s="660" t="s">
        <v>258</v>
      </c>
      <c r="D101" s="644">
        <f>SUM('Forma 9'!$W$96,'Forma 9'!$Z$96,'Forma 4'!$F$99,'Forma 4'!$G$99,'Forma 12'!$W$97,'Forma 12'!$Z$97,)</f>
        <v>10.978365798607353</v>
      </c>
      <c r="E101" s="645"/>
      <c r="F101" s="645"/>
      <c r="G101" s="645"/>
      <c r="H101" s="646">
        <f t="shared" si="93"/>
        <v>0</v>
      </c>
      <c r="I101" s="545">
        <f t="shared" si="94"/>
        <v>0</v>
      </c>
      <c r="J101" s="545">
        <f t="shared" si="95"/>
        <v>0</v>
      </c>
      <c r="K101" s="545">
        <f t="shared" si="96"/>
        <v>0</v>
      </c>
      <c r="L101" s="647">
        <f t="shared" si="97"/>
        <v>0</v>
      </c>
      <c r="M101" s="647">
        <f t="shared" si="98"/>
        <v>0</v>
      </c>
      <c r="N101" s="647">
        <f t="shared" si="99"/>
        <v>0</v>
      </c>
      <c r="O101" s="647">
        <f t="shared" si="100"/>
        <v>0</v>
      </c>
      <c r="P101" s="647">
        <f t="shared" si="101"/>
        <v>0</v>
      </c>
      <c r="Q101" s="647">
        <f t="shared" si="102"/>
        <v>0</v>
      </c>
      <c r="R101" s="647">
        <f t="shared" si="103"/>
        <v>0</v>
      </c>
      <c r="S101" s="647">
        <f t="shared" si="104"/>
        <v>0</v>
      </c>
      <c r="T101" s="647">
        <f t="shared" si="105"/>
        <v>0</v>
      </c>
      <c r="U101" s="647">
        <f t="shared" si="106"/>
        <v>0</v>
      </c>
      <c r="V101" s="647">
        <f t="shared" si="107"/>
        <v>0</v>
      </c>
      <c r="W101" s="647">
        <f t="shared" si="108"/>
        <v>0</v>
      </c>
      <c r="X101" s="647">
        <f t="shared" si="109"/>
        <v>0</v>
      </c>
      <c r="Y101" s="647">
        <f t="shared" si="110"/>
        <v>0</v>
      </c>
      <c r="Z101" s="648">
        <f t="shared" si="111"/>
        <v>0</v>
      </c>
      <c r="AA101" s="648">
        <f t="shared" si="111"/>
        <v>0</v>
      </c>
      <c r="AB101" s="648">
        <f t="shared" si="111"/>
        <v>0</v>
      </c>
      <c r="AC101" s="649">
        <f t="shared" si="111"/>
        <v>0</v>
      </c>
      <c r="AD101" s="649">
        <f t="shared" si="111"/>
        <v>0</v>
      </c>
      <c r="AE101" s="650">
        <f t="shared" si="111"/>
        <v>0</v>
      </c>
      <c r="AF101" s="646">
        <f t="shared" si="111"/>
        <v>0</v>
      </c>
      <c r="AG101" s="545">
        <f t="shared" si="111"/>
        <v>0</v>
      </c>
      <c r="AH101" s="545">
        <f t="shared" si="111"/>
        <v>0</v>
      </c>
      <c r="AI101" s="545">
        <f t="shared" si="111"/>
        <v>0</v>
      </c>
      <c r="AJ101" s="647">
        <f t="shared" si="112"/>
        <v>0</v>
      </c>
      <c r="AK101" s="647">
        <f t="shared" si="112"/>
        <v>0</v>
      </c>
      <c r="AL101" s="647">
        <f t="shared" si="112"/>
        <v>0</v>
      </c>
      <c r="AM101" s="647">
        <f t="shared" si="112"/>
        <v>0</v>
      </c>
      <c r="AN101" s="647">
        <f t="shared" si="112"/>
        <v>0</v>
      </c>
      <c r="AO101" s="647">
        <f t="shared" si="112"/>
        <v>0</v>
      </c>
      <c r="AP101" s="647">
        <f t="shared" si="112"/>
        <v>0</v>
      </c>
      <c r="AQ101" s="647">
        <f t="shared" si="112"/>
        <v>0</v>
      </c>
      <c r="AR101" s="647">
        <f t="shared" si="112"/>
        <v>0</v>
      </c>
      <c r="AS101" s="647">
        <f t="shared" si="112"/>
        <v>0</v>
      </c>
      <c r="AT101" s="647">
        <f t="shared" si="113"/>
        <v>0</v>
      </c>
      <c r="AU101" s="647">
        <f t="shared" si="113"/>
        <v>0</v>
      </c>
      <c r="AV101" s="647">
        <f t="shared" si="113"/>
        <v>0</v>
      </c>
      <c r="AW101" s="647">
        <f t="shared" si="113"/>
        <v>0</v>
      </c>
      <c r="AX101" s="651">
        <f t="shared" si="113"/>
        <v>0</v>
      </c>
      <c r="AY101" s="652">
        <f t="shared" si="113"/>
        <v>0</v>
      </c>
      <c r="BA101" s="339">
        <f t="shared" si="87"/>
        <v>10.978365798607353</v>
      </c>
      <c r="BB101" s="340" t="str">
        <f t="shared" si="88"/>
        <v>Prašome paskirstyti likusias sąnaudas</v>
      </c>
    </row>
    <row r="102" spans="2:54" s="1" customFormat="1" ht="14.4" x14ac:dyDescent="0.3">
      <c r="B102" s="260" t="s">
        <v>259</v>
      </c>
      <c r="C102" s="660" t="s">
        <v>260</v>
      </c>
      <c r="D102" s="644">
        <f>SUM('Forma 9'!$W$97,'Forma 9'!$Z$97,'Forma 4'!$F$100,'Forma 4'!$G$100,'Forma 12'!$W$98,'Forma 12'!$Z$98,)</f>
        <v>0.90649209587591328</v>
      </c>
      <c r="E102" s="645"/>
      <c r="F102" s="645"/>
      <c r="G102" s="645"/>
      <c r="H102" s="646">
        <f t="shared" si="93"/>
        <v>0</v>
      </c>
      <c r="I102" s="545">
        <f t="shared" si="94"/>
        <v>0</v>
      </c>
      <c r="J102" s="545">
        <f t="shared" si="95"/>
        <v>0</v>
      </c>
      <c r="K102" s="545">
        <f t="shared" si="96"/>
        <v>0</v>
      </c>
      <c r="L102" s="647">
        <f t="shared" si="97"/>
        <v>0</v>
      </c>
      <c r="M102" s="647">
        <f t="shared" si="98"/>
        <v>0</v>
      </c>
      <c r="N102" s="647">
        <f t="shared" si="99"/>
        <v>0</v>
      </c>
      <c r="O102" s="647">
        <f t="shared" si="100"/>
        <v>0</v>
      </c>
      <c r="P102" s="647">
        <f t="shared" si="101"/>
        <v>0</v>
      </c>
      <c r="Q102" s="647">
        <f t="shared" si="102"/>
        <v>0</v>
      </c>
      <c r="R102" s="647">
        <f t="shared" si="103"/>
        <v>0</v>
      </c>
      <c r="S102" s="647">
        <f t="shared" si="104"/>
        <v>0</v>
      </c>
      <c r="T102" s="647">
        <f t="shared" si="105"/>
        <v>0</v>
      </c>
      <c r="U102" s="647">
        <f t="shared" si="106"/>
        <v>0</v>
      </c>
      <c r="V102" s="647">
        <f t="shared" si="107"/>
        <v>0</v>
      </c>
      <c r="W102" s="647">
        <f t="shared" si="108"/>
        <v>0</v>
      </c>
      <c r="X102" s="647">
        <f t="shared" si="109"/>
        <v>0</v>
      </c>
      <c r="Y102" s="647">
        <f t="shared" si="110"/>
        <v>0</v>
      </c>
      <c r="Z102" s="648">
        <f t="shared" si="111"/>
        <v>0</v>
      </c>
      <c r="AA102" s="648">
        <f t="shared" si="111"/>
        <v>0</v>
      </c>
      <c r="AB102" s="648">
        <f t="shared" si="111"/>
        <v>0</v>
      </c>
      <c r="AC102" s="649">
        <f t="shared" si="111"/>
        <v>0</v>
      </c>
      <c r="AD102" s="649">
        <f t="shared" si="111"/>
        <v>0</v>
      </c>
      <c r="AE102" s="650">
        <f t="shared" si="111"/>
        <v>0</v>
      </c>
      <c r="AF102" s="646">
        <f t="shared" si="111"/>
        <v>0</v>
      </c>
      <c r="AG102" s="545">
        <f t="shared" si="111"/>
        <v>0</v>
      </c>
      <c r="AH102" s="545">
        <f t="shared" si="111"/>
        <v>0</v>
      </c>
      <c r="AI102" s="545">
        <f t="shared" si="111"/>
        <v>0</v>
      </c>
      <c r="AJ102" s="647">
        <f t="shared" si="112"/>
        <v>0</v>
      </c>
      <c r="AK102" s="647">
        <f t="shared" si="112"/>
        <v>0</v>
      </c>
      <c r="AL102" s="647">
        <f t="shared" si="112"/>
        <v>0</v>
      </c>
      <c r="AM102" s="647">
        <f t="shared" si="112"/>
        <v>0</v>
      </c>
      <c r="AN102" s="647">
        <f t="shared" si="112"/>
        <v>0</v>
      </c>
      <c r="AO102" s="647">
        <f t="shared" si="112"/>
        <v>0</v>
      </c>
      <c r="AP102" s="647">
        <f t="shared" si="112"/>
        <v>0</v>
      </c>
      <c r="AQ102" s="647">
        <f t="shared" si="112"/>
        <v>0</v>
      </c>
      <c r="AR102" s="647">
        <f t="shared" si="112"/>
        <v>0</v>
      </c>
      <c r="AS102" s="647">
        <f t="shared" si="112"/>
        <v>0</v>
      </c>
      <c r="AT102" s="647">
        <f t="shared" si="113"/>
        <v>0</v>
      </c>
      <c r="AU102" s="647">
        <f t="shared" si="113"/>
        <v>0</v>
      </c>
      <c r="AV102" s="647">
        <f t="shared" si="113"/>
        <v>0</v>
      </c>
      <c r="AW102" s="647">
        <f t="shared" si="113"/>
        <v>0</v>
      </c>
      <c r="AX102" s="651">
        <f t="shared" si="113"/>
        <v>0</v>
      </c>
      <c r="AY102" s="652">
        <f t="shared" si="113"/>
        <v>0</v>
      </c>
      <c r="BA102" s="339">
        <f t="shared" si="87"/>
        <v>0.90649209587591328</v>
      </c>
      <c r="BB102" s="340" t="str">
        <f t="shared" si="88"/>
        <v>Prašome paskirstyti likusias sąnaudas</v>
      </c>
    </row>
    <row r="103" spans="2:54" s="1" customFormat="1" ht="14.4" x14ac:dyDescent="0.3">
      <c r="B103" s="260" t="s">
        <v>261</v>
      </c>
      <c r="C103" s="660" t="s">
        <v>262</v>
      </c>
      <c r="D103" s="644">
        <f>SUM('Forma 9'!$W$98,'Forma 9'!$Z$98,'Forma 4'!$F$101,'Forma 4'!$G$101,'Forma 12'!$W$99,'Forma 12'!$Z$99,)</f>
        <v>798.52</v>
      </c>
      <c r="E103" s="645"/>
      <c r="F103" s="645"/>
      <c r="G103" s="645"/>
      <c r="H103" s="646">
        <f t="shared" si="93"/>
        <v>0</v>
      </c>
      <c r="I103" s="545">
        <f t="shared" si="94"/>
        <v>0</v>
      </c>
      <c r="J103" s="545">
        <f t="shared" si="95"/>
        <v>0</v>
      </c>
      <c r="K103" s="545">
        <f t="shared" si="96"/>
        <v>0</v>
      </c>
      <c r="L103" s="647">
        <f t="shared" si="97"/>
        <v>0</v>
      </c>
      <c r="M103" s="647">
        <f t="shared" si="98"/>
        <v>0</v>
      </c>
      <c r="N103" s="647">
        <f t="shared" si="99"/>
        <v>0</v>
      </c>
      <c r="O103" s="647">
        <f t="shared" si="100"/>
        <v>0</v>
      </c>
      <c r="P103" s="647">
        <f t="shared" si="101"/>
        <v>0</v>
      </c>
      <c r="Q103" s="647">
        <f t="shared" si="102"/>
        <v>0</v>
      </c>
      <c r="R103" s="647">
        <f t="shared" si="103"/>
        <v>0</v>
      </c>
      <c r="S103" s="647">
        <f t="shared" si="104"/>
        <v>0</v>
      </c>
      <c r="T103" s="647">
        <f t="shared" si="105"/>
        <v>0</v>
      </c>
      <c r="U103" s="647">
        <f t="shared" si="106"/>
        <v>0</v>
      </c>
      <c r="V103" s="647">
        <f t="shared" si="107"/>
        <v>0</v>
      </c>
      <c r="W103" s="647">
        <f t="shared" si="108"/>
        <v>0</v>
      </c>
      <c r="X103" s="647">
        <f t="shared" si="109"/>
        <v>0</v>
      </c>
      <c r="Y103" s="647">
        <f t="shared" si="110"/>
        <v>0</v>
      </c>
      <c r="Z103" s="648">
        <f t="shared" si="111"/>
        <v>0</v>
      </c>
      <c r="AA103" s="648">
        <f t="shared" si="111"/>
        <v>0</v>
      </c>
      <c r="AB103" s="648">
        <f t="shared" si="111"/>
        <v>0</v>
      </c>
      <c r="AC103" s="649">
        <f t="shared" si="111"/>
        <v>0</v>
      </c>
      <c r="AD103" s="649">
        <f t="shared" si="111"/>
        <v>0</v>
      </c>
      <c r="AE103" s="650">
        <f t="shared" si="111"/>
        <v>0</v>
      </c>
      <c r="AF103" s="646">
        <f t="shared" si="111"/>
        <v>0</v>
      </c>
      <c r="AG103" s="545">
        <f t="shared" si="111"/>
        <v>0</v>
      </c>
      <c r="AH103" s="545">
        <f t="shared" si="111"/>
        <v>0</v>
      </c>
      <c r="AI103" s="545">
        <f t="shared" si="111"/>
        <v>0</v>
      </c>
      <c r="AJ103" s="647">
        <f t="shared" si="112"/>
        <v>0</v>
      </c>
      <c r="AK103" s="647">
        <f t="shared" si="112"/>
        <v>0</v>
      </c>
      <c r="AL103" s="647">
        <f t="shared" si="112"/>
        <v>0</v>
      </c>
      <c r="AM103" s="647">
        <f t="shared" si="112"/>
        <v>0</v>
      </c>
      <c r="AN103" s="647">
        <f t="shared" si="112"/>
        <v>0</v>
      </c>
      <c r="AO103" s="647">
        <f t="shared" si="112"/>
        <v>0</v>
      </c>
      <c r="AP103" s="647">
        <f t="shared" si="112"/>
        <v>0</v>
      </c>
      <c r="AQ103" s="647">
        <f t="shared" si="112"/>
        <v>0</v>
      </c>
      <c r="AR103" s="647">
        <f t="shared" si="112"/>
        <v>0</v>
      </c>
      <c r="AS103" s="647">
        <f t="shared" si="112"/>
        <v>0</v>
      </c>
      <c r="AT103" s="647">
        <f t="shared" si="113"/>
        <v>0</v>
      </c>
      <c r="AU103" s="647">
        <f t="shared" si="113"/>
        <v>0</v>
      </c>
      <c r="AV103" s="647">
        <f t="shared" si="113"/>
        <v>0</v>
      </c>
      <c r="AW103" s="647">
        <f t="shared" si="113"/>
        <v>0</v>
      </c>
      <c r="AX103" s="651">
        <f t="shared" si="113"/>
        <v>0</v>
      </c>
      <c r="AY103" s="652">
        <f t="shared" si="113"/>
        <v>0</v>
      </c>
      <c r="BA103" s="339">
        <f t="shared" si="87"/>
        <v>798.52</v>
      </c>
      <c r="BB103" s="340" t="str">
        <f t="shared" si="88"/>
        <v>Prašome paskirstyti likusias sąnaudas</v>
      </c>
    </row>
    <row r="104" spans="2:54" s="1" customFormat="1" ht="14.4" x14ac:dyDescent="0.3">
      <c r="B104" s="260" t="s">
        <v>263</v>
      </c>
      <c r="C104" s="660" t="s">
        <v>264</v>
      </c>
      <c r="D104" s="644">
        <f>SUM('Forma 9'!$W$99,'Forma 9'!$Z$99,'Forma 4'!$F$102,'Forma 4'!$G$102,'Forma 12'!$W$100,'Forma 12'!$Z$100,)</f>
        <v>0</v>
      </c>
      <c r="E104" s="645"/>
      <c r="F104" s="645"/>
      <c r="G104" s="645"/>
      <c r="H104" s="646">
        <f t="shared" si="93"/>
        <v>0</v>
      </c>
      <c r="I104" s="545">
        <f t="shared" si="94"/>
        <v>0</v>
      </c>
      <c r="J104" s="545">
        <f t="shared" si="95"/>
        <v>0</v>
      </c>
      <c r="K104" s="545">
        <f t="shared" si="96"/>
        <v>0</v>
      </c>
      <c r="L104" s="647">
        <f t="shared" si="97"/>
        <v>0</v>
      </c>
      <c r="M104" s="647">
        <f t="shared" si="98"/>
        <v>0</v>
      </c>
      <c r="N104" s="647">
        <f t="shared" si="99"/>
        <v>0</v>
      </c>
      <c r="O104" s="647">
        <f t="shared" si="100"/>
        <v>0</v>
      </c>
      <c r="P104" s="647">
        <f t="shared" si="101"/>
        <v>0</v>
      </c>
      <c r="Q104" s="647">
        <f t="shared" si="102"/>
        <v>0</v>
      </c>
      <c r="R104" s="647">
        <f t="shared" si="103"/>
        <v>0</v>
      </c>
      <c r="S104" s="647">
        <f t="shared" si="104"/>
        <v>0</v>
      </c>
      <c r="T104" s="647">
        <f t="shared" si="105"/>
        <v>0</v>
      </c>
      <c r="U104" s="647">
        <f t="shared" si="106"/>
        <v>0</v>
      </c>
      <c r="V104" s="647">
        <f t="shared" si="107"/>
        <v>0</v>
      </c>
      <c r="W104" s="647">
        <f t="shared" si="108"/>
        <v>0</v>
      </c>
      <c r="X104" s="647">
        <f t="shared" si="109"/>
        <v>0</v>
      </c>
      <c r="Y104" s="647">
        <f t="shared" si="110"/>
        <v>0</v>
      </c>
      <c r="Z104" s="648">
        <f t="shared" si="111"/>
        <v>0</v>
      </c>
      <c r="AA104" s="648">
        <f t="shared" si="111"/>
        <v>0</v>
      </c>
      <c r="AB104" s="648">
        <f t="shared" si="111"/>
        <v>0</v>
      </c>
      <c r="AC104" s="649">
        <f t="shared" si="111"/>
        <v>0</v>
      </c>
      <c r="AD104" s="649">
        <f t="shared" si="111"/>
        <v>0</v>
      </c>
      <c r="AE104" s="650">
        <f t="shared" si="111"/>
        <v>0</v>
      </c>
      <c r="AF104" s="646">
        <f t="shared" si="111"/>
        <v>0</v>
      </c>
      <c r="AG104" s="545">
        <f t="shared" si="111"/>
        <v>0</v>
      </c>
      <c r="AH104" s="545">
        <f t="shared" si="111"/>
        <v>0</v>
      </c>
      <c r="AI104" s="545">
        <f t="shared" si="111"/>
        <v>0</v>
      </c>
      <c r="AJ104" s="647">
        <f t="shared" si="112"/>
        <v>0</v>
      </c>
      <c r="AK104" s="647">
        <f t="shared" si="112"/>
        <v>0</v>
      </c>
      <c r="AL104" s="647">
        <f t="shared" si="112"/>
        <v>0</v>
      </c>
      <c r="AM104" s="647">
        <f t="shared" si="112"/>
        <v>0</v>
      </c>
      <c r="AN104" s="647">
        <f t="shared" si="112"/>
        <v>0</v>
      </c>
      <c r="AO104" s="647">
        <f t="shared" si="112"/>
        <v>0</v>
      </c>
      <c r="AP104" s="647">
        <f t="shared" si="112"/>
        <v>0</v>
      </c>
      <c r="AQ104" s="647">
        <f t="shared" si="112"/>
        <v>0</v>
      </c>
      <c r="AR104" s="647">
        <f t="shared" si="112"/>
        <v>0</v>
      </c>
      <c r="AS104" s="647">
        <f t="shared" si="112"/>
        <v>0</v>
      </c>
      <c r="AT104" s="647">
        <f t="shared" si="113"/>
        <v>0</v>
      </c>
      <c r="AU104" s="647">
        <f t="shared" si="113"/>
        <v>0</v>
      </c>
      <c r="AV104" s="647">
        <f t="shared" si="113"/>
        <v>0</v>
      </c>
      <c r="AW104" s="647">
        <f t="shared" si="113"/>
        <v>0</v>
      </c>
      <c r="AX104" s="651">
        <f t="shared" si="113"/>
        <v>0</v>
      </c>
      <c r="AY104" s="652">
        <f t="shared" si="113"/>
        <v>0</v>
      </c>
      <c r="BA104" s="339">
        <f t="shared" si="87"/>
        <v>0</v>
      </c>
      <c r="BB104" s="340" t="str">
        <f t="shared" si="88"/>
        <v>-</v>
      </c>
    </row>
    <row r="105" spans="2:54" s="1" customFormat="1" ht="14.4" x14ac:dyDescent="0.3">
      <c r="B105" s="260" t="s">
        <v>265</v>
      </c>
      <c r="C105" s="660" t="s">
        <v>266</v>
      </c>
      <c r="D105" s="644">
        <f>SUM('Forma 9'!$W$100,'Forma 9'!$Z$100,'Forma 4'!$F$103,'Forma 4'!$G$103,'Forma 12'!$W$101,'Forma 12'!$Z$101,)</f>
        <v>0</v>
      </c>
      <c r="E105" s="645"/>
      <c r="F105" s="645"/>
      <c r="G105" s="645"/>
      <c r="H105" s="646">
        <f t="shared" si="93"/>
        <v>0</v>
      </c>
      <c r="I105" s="545">
        <f t="shared" si="94"/>
        <v>0</v>
      </c>
      <c r="J105" s="545">
        <f t="shared" si="95"/>
        <v>0</v>
      </c>
      <c r="K105" s="545">
        <f t="shared" si="96"/>
        <v>0</v>
      </c>
      <c r="L105" s="647">
        <f t="shared" si="97"/>
        <v>0</v>
      </c>
      <c r="M105" s="647">
        <f t="shared" si="98"/>
        <v>0</v>
      </c>
      <c r="N105" s="647">
        <f t="shared" si="99"/>
        <v>0</v>
      </c>
      <c r="O105" s="647">
        <f t="shared" si="100"/>
        <v>0</v>
      </c>
      <c r="P105" s="647">
        <f t="shared" si="101"/>
        <v>0</v>
      </c>
      <c r="Q105" s="647">
        <f t="shared" si="102"/>
        <v>0</v>
      </c>
      <c r="R105" s="647">
        <f t="shared" si="103"/>
        <v>0</v>
      </c>
      <c r="S105" s="647">
        <f t="shared" si="104"/>
        <v>0</v>
      </c>
      <c r="T105" s="647">
        <f t="shared" si="105"/>
        <v>0</v>
      </c>
      <c r="U105" s="647">
        <f t="shared" si="106"/>
        <v>0</v>
      </c>
      <c r="V105" s="647">
        <f t="shared" si="107"/>
        <v>0</v>
      </c>
      <c r="W105" s="647">
        <f t="shared" si="108"/>
        <v>0</v>
      </c>
      <c r="X105" s="647">
        <f t="shared" si="109"/>
        <v>0</v>
      </c>
      <c r="Y105" s="647">
        <f t="shared" si="110"/>
        <v>0</v>
      </c>
      <c r="Z105" s="648">
        <f t="shared" si="111"/>
        <v>0</v>
      </c>
      <c r="AA105" s="648">
        <f t="shared" si="111"/>
        <v>0</v>
      </c>
      <c r="AB105" s="648">
        <f t="shared" si="111"/>
        <v>0</v>
      </c>
      <c r="AC105" s="649">
        <f t="shared" si="111"/>
        <v>0</v>
      </c>
      <c r="AD105" s="649">
        <f t="shared" si="111"/>
        <v>0</v>
      </c>
      <c r="AE105" s="650">
        <f t="shared" si="111"/>
        <v>0</v>
      </c>
      <c r="AF105" s="646">
        <f t="shared" si="111"/>
        <v>0</v>
      </c>
      <c r="AG105" s="545">
        <f t="shared" si="111"/>
        <v>0</v>
      </c>
      <c r="AH105" s="545">
        <f t="shared" si="111"/>
        <v>0</v>
      </c>
      <c r="AI105" s="545">
        <f t="shared" si="111"/>
        <v>0</v>
      </c>
      <c r="AJ105" s="647">
        <f t="shared" si="112"/>
        <v>0</v>
      </c>
      <c r="AK105" s="647">
        <f t="shared" si="112"/>
        <v>0</v>
      </c>
      <c r="AL105" s="647">
        <f t="shared" si="112"/>
        <v>0</v>
      </c>
      <c r="AM105" s="647">
        <f t="shared" si="112"/>
        <v>0</v>
      </c>
      <c r="AN105" s="647">
        <f t="shared" si="112"/>
        <v>0</v>
      </c>
      <c r="AO105" s="647">
        <f t="shared" si="112"/>
        <v>0</v>
      </c>
      <c r="AP105" s="647">
        <f t="shared" si="112"/>
        <v>0</v>
      </c>
      <c r="AQ105" s="647">
        <f t="shared" si="112"/>
        <v>0</v>
      </c>
      <c r="AR105" s="647">
        <f t="shared" si="112"/>
        <v>0</v>
      </c>
      <c r="AS105" s="647">
        <f t="shared" si="112"/>
        <v>0</v>
      </c>
      <c r="AT105" s="647">
        <f t="shared" si="113"/>
        <v>0</v>
      </c>
      <c r="AU105" s="647">
        <f t="shared" si="113"/>
        <v>0</v>
      </c>
      <c r="AV105" s="647">
        <f t="shared" si="113"/>
        <v>0</v>
      </c>
      <c r="AW105" s="647">
        <f t="shared" si="113"/>
        <v>0</v>
      </c>
      <c r="AX105" s="651">
        <f t="shared" si="113"/>
        <v>0</v>
      </c>
      <c r="AY105" s="652">
        <f t="shared" si="113"/>
        <v>0</v>
      </c>
      <c r="BA105" s="339">
        <f t="shared" si="87"/>
        <v>0</v>
      </c>
      <c r="BB105" s="340" t="str">
        <f t="shared" si="88"/>
        <v>-</v>
      </c>
    </row>
    <row r="106" spans="2:54" s="1" customFormat="1" ht="14.4" x14ac:dyDescent="0.3">
      <c r="B106" s="260" t="s">
        <v>267</v>
      </c>
      <c r="C106" s="660" t="s">
        <v>268</v>
      </c>
      <c r="D106" s="644">
        <f>SUM('Forma 9'!$W$101,'Forma 9'!$Z$101,'Forma 4'!$F$104,'Forma 4'!$G$104,'Forma 12'!$W$102,'Forma 12'!$Z$102,)</f>
        <v>0</v>
      </c>
      <c r="E106" s="645"/>
      <c r="F106" s="645"/>
      <c r="G106" s="645"/>
      <c r="H106" s="646">
        <f t="shared" si="93"/>
        <v>0</v>
      </c>
      <c r="I106" s="545">
        <f t="shared" si="94"/>
        <v>0</v>
      </c>
      <c r="J106" s="545">
        <f t="shared" si="95"/>
        <v>0</v>
      </c>
      <c r="K106" s="545">
        <f t="shared" si="96"/>
        <v>0</v>
      </c>
      <c r="L106" s="647">
        <f t="shared" si="97"/>
        <v>0</v>
      </c>
      <c r="M106" s="647">
        <f t="shared" si="98"/>
        <v>0</v>
      </c>
      <c r="N106" s="647">
        <f t="shared" si="99"/>
        <v>0</v>
      </c>
      <c r="O106" s="647">
        <f t="shared" si="100"/>
        <v>0</v>
      </c>
      <c r="P106" s="647">
        <f t="shared" si="101"/>
        <v>0</v>
      </c>
      <c r="Q106" s="647">
        <f t="shared" si="102"/>
        <v>0</v>
      </c>
      <c r="R106" s="647">
        <f t="shared" si="103"/>
        <v>0</v>
      </c>
      <c r="S106" s="647">
        <f t="shared" si="104"/>
        <v>0</v>
      </c>
      <c r="T106" s="647">
        <f t="shared" si="105"/>
        <v>0</v>
      </c>
      <c r="U106" s="647">
        <f t="shared" si="106"/>
        <v>0</v>
      </c>
      <c r="V106" s="647">
        <f t="shared" si="107"/>
        <v>0</v>
      </c>
      <c r="W106" s="647">
        <f t="shared" si="108"/>
        <v>0</v>
      </c>
      <c r="X106" s="647">
        <f t="shared" si="109"/>
        <v>0</v>
      </c>
      <c r="Y106" s="647">
        <f t="shared" si="110"/>
        <v>0</v>
      </c>
      <c r="Z106" s="648">
        <f t="shared" si="111"/>
        <v>0</v>
      </c>
      <c r="AA106" s="648">
        <f t="shared" si="111"/>
        <v>0</v>
      </c>
      <c r="AB106" s="648">
        <f t="shared" si="111"/>
        <v>0</v>
      </c>
      <c r="AC106" s="649">
        <f t="shared" si="111"/>
        <v>0</v>
      </c>
      <c r="AD106" s="649">
        <f t="shared" si="111"/>
        <v>0</v>
      </c>
      <c r="AE106" s="650">
        <f t="shared" si="111"/>
        <v>0</v>
      </c>
      <c r="AF106" s="646">
        <f t="shared" si="111"/>
        <v>0</v>
      </c>
      <c r="AG106" s="545">
        <f t="shared" si="111"/>
        <v>0</v>
      </c>
      <c r="AH106" s="545">
        <f t="shared" si="111"/>
        <v>0</v>
      </c>
      <c r="AI106" s="545">
        <f t="shared" si="111"/>
        <v>0</v>
      </c>
      <c r="AJ106" s="647">
        <f t="shared" si="112"/>
        <v>0</v>
      </c>
      <c r="AK106" s="647">
        <f t="shared" si="112"/>
        <v>0</v>
      </c>
      <c r="AL106" s="647">
        <f t="shared" si="112"/>
        <v>0</v>
      </c>
      <c r="AM106" s="647">
        <f t="shared" si="112"/>
        <v>0</v>
      </c>
      <c r="AN106" s="647">
        <f t="shared" si="112"/>
        <v>0</v>
      </c>
      <c r="AO106" s="647">
        <f t="shared" si="112"/>
        <v>0</v>
      </c>
      <c r="AP106" s="647">
        <f t="shared" si="112"/>
        <v>0</v>
      </c>
      <c r="AQ106" s="647">
        <f t="shared" si="112"/>
        <v>0</v>
      </c>
      <c r="AR106" s="647">
        <f t="shared" si="112"/>
        <v>0</v>
      </c>
      <c r="AS106" s="647">
        <f t="shared" si="112"/>
        <v>0</v>
      </c>
      <c r="AT106" s="647">
        <f t="shared" si="113"/>
        <v>0</v>
      </c>
      <c r="AU106" s="647">
        <f t="shared" si="113"/>
        <v>0</v>
      </c>
      <c r="AV106" s="647">
        <f t="shared" si="113"/>
        <v>0</v>
      </c>
      <c r="AW106" s="647">
        <f t="shared" si="113"/>
        <v>0</v>
      </c>
      <c r="AX106" s="651">
        <f t="shared" si="113"/>
        <v>0</v>
      </c>
      <c r="AY106" s="652">
        <f t="shared" si="113"/>
        <v>0</v>
      </c>
      <c r="BA106" s="339">
        <f t="shared" si="87"/>
        <v>0</v>
      </c>
      <c r="BB106" s="340" t="str">
        <f t="shared" si="88"/>
        <v>-</v>
      </c>
    </row>
    <row r="107" spans="2:54" s="1" customFormat="1" ht="14.4" x14ac:dyDescent="0.3">
      <c r="B107" s="260" t="s">
        <v>269</v>
      </c>
      <c r="C107" s="660" t="s">
        <v>270</v>
      </c>
      <c r="D107" s="644">
        <f>SUM('Forma 9'!$W$102,'Forma 9'!$Z$102,'Forma 4'!$F$105,'Forma 4'!$G$105,'Forma 12'!$W$103,'Forma 12'!$Z$103,)</f>
        <v>74.812909240581817</v>
      </c>
      <c r="E107" s="645"/>
      <c r="F107" s="645"/>
      <c r="G107" s="645"/>
      <c r="H107" s="646">
        <f t="shared" si="93"/>
        <v>0</v>
      </c>
      <c r="I107" s="545">
        <f t="shared" si="94"/>
        <v>0</v>
      </c>
      <c r="J107" s="545">
        <f t="shared" si="95"/>
        <v>0</v>
      </c>
      <c r="K107" s="545">
        <f t="shared" si="96"/>
        <v>0</v>
      </c>
      <c r="L107" s="647">
        <f t="shared" si="97"/>
        <v>0</v>
      </c>
      <c r="M107" s="647">
        <f t="shared" si="98"/>
        <v>0</v>
      </c>
      <c r="N107" s="647">
        <f t="shared" si="99"/>
        <v>0</v>
      </c>
      <c r="O107" s="647">
        <f t="shared" si="100"/>
        <v>0</v>
      </c>
      <c r="P107" s="647">
        <f t="shared" si="101"/>
        <v>0</v>
      </c>
      <c r="Q107" s="647">
        <f t="shared" si="102"/>
        <v>0</v>
      </c>
      <c r="R107" s="647">
        <f t="shared" si="103"/>
        <v>0</v>
      </c>
      <c r="S107" s="647">
        <f t="shared" si="104"/>
        <v>0</v>
      </c>
      <c r="T107" s="647">
        <f t="shared" si="105"/>
        <v>0</v>
      </c>
      <c r="U107" s="647">
        <f t="shared" si="106"/>
        <v>0</v>
      </c>
      <c r="V107" s="647">
        <f t="shared" si="107"/>
        <v>0</v>
      </c>
      <c r="W107" s="647">
        <f t="shared" si="108"/>
        <v>0</v>
      </c>
      <c r="X107" s="647">
        <f t="shared" si="109"/>
        <v>0</v>
      </c>
      <c r="Y107" s="647">
        <f t="shared" si="110"/>
        <v>0</v>
      </c>
      <c r="Z107" s="648">
        <f t="shared" si="111"/>
        <v>0</v>
      </c>
      <c r="AA107" s="648">
        <f t="shared" si="111"/>
        <v>0</v>
      </c>
      <c r="AB107" s="648">
        <f t="shared" si="111"/>
        <v>0</v>
      </c>
      <c r="AC107" s="649">
        <f t="shared" si="111"/>
        <v>0</v>
      </c>
      <c r="AD107" s="649">
        <f t="shared" si="111"/>
        <v>0</v>
      </c>
      <c r="AE107" s="650">
        <f t="shared" si="111"/>
        <v>0</v>
      </c>
      <c r="AF107" s="646">
        <f t="shared" si="111"/>
        <v>0</v>
      </c>
      <c r="AG107" s="545">
        <f t="shared" si="111"/>
        <v>0</v>
      </c>
      <c r="AH107" s="545">
        <f t="shared" si="111"/>
        <v>0</v>
      </c>
      <c r="AI107" s="545">
        <f t="shared" si="111"/>
        <v>0</v>
      </c>
      <c r="AJ107" s="647">
        <f t="shared" si="112"/>
        <v>0</v>
      </c>
      <c r="AK107" s="647">
        <f t="shared" si="112"/>
        <v>0</v>
      </c>
      <c r="AL107" s="647">
        <f t="shared" si="112"/>
        <v>0</v>
      </c>
      <c r="AM107" s="647">
        <f t="shared" si="112"/>
        <v>0</v>
      </c>
      <c r="AN107" s="647">
        <f t="shared" si="112"/>
        <v>0</v>
      </c>
      <c r="AO107" s="647">
        <f t="shared" si="112"/>
        <v>0</v>
      </c>
      <c r="AP107" s="647">
        <f t="shared" si="112"/>
        <v>0</v>
      </c>
      <c r="AQ107" s="647">
        <f t="shared" si="112"/>
        <v>0</v>
      </c>
      <c r="AR107" s="647">
        <f t="shared" si="112"/>
        <v>0</v>
      </c>
      <c r="AS107" s="647">
        <f t="shared" si="112"/>
        <v>0</v>
      </c>
      <c r="AT107" s="647">
        <f t="shared" si="113"/>
        <v>0</v>
      </c>
      <c r="AU107" s="647">
        <f t="shared" si="113"/>
        <v>0</v>
      </c>
      <c r="AV107" s="647">
        <f t="shared" si="113"/>
        <v>0</v>
      </c>
      <c r="AW107" s="647">
        <f t="shared" si="113"/>
        <v>0</v>
      </c>
      <c r="AX107" s="651">
        <f t="shared" si="113"/>
        <v>0</v>
      </c>
      <c r="AY107" s="652">
        <f t="shared" si="113"/>
        <v>0</v>
      </c>
      <c r="BA107" s="339">
        <f t="shared" si="87"/>
        <v>74.812909240581817</v>
      </c>
      <c r="BB107" s="340" t="str">
        <f t="shared" si="88"/>
        <v>Prašome paskirstyti likusias sąnaudas</v>
      </c>
    </row>
    <row r="108" spans="2:54" s="1" customFormat="1" ht="14.4" x14ac:dyDescent="0.3">
      <c r="B108" s="260" t="s">
        <v>271</v>
      </c>
      <c r="C108" s="660" t="s">
        <v>93</v>
      </c>
      <c r="D108" s="644">
        <f>SUM('Forma 9'!$W$103,'Forma 9'!$Z$103,'Forma 4'!$F$106,'Forma 4'!$G$106,'Forma 12'!$W$104,'Forma 12'!$Z$104,)</f>
        <v>0</v>
      </c>
      <c r="E108" s="645"/>
      <c r="F108" s="645"/>
      <c r="G108" s="645"/>
      <c r="H108" s="646">
        <f t="shared" si="93"/>
        <v>0</v>
      </c>
      <c r="I108" s="545">
        <f t="shared" si="94"/>
        <v>0</v>
      </c>
      <c r="J108" s="545">
        <f t="shared" si="95"/>
        <v>0</v>
      </c>
      <c r="K108" s="545">
        <f t="shared" si="96"/>
        <v>0</v>
      </c>
      <c r="L108" s="647">
        <f t="shared" si="97"/>
        <v>0</v>
      </c>
      <c r="M108" s="647">
        <f t="shared" si="98"/>
        <v>0</v>
      </c>
      <c r="N108" s="647">
        <f t="shared" si="99"/>
        <v>0</v>
      </c>
      <c r="O108" s="647">
        <f t="shared" si="100"/>
        <v>0</v>
      </c>
      <c r="P108" s="647">
        <f t="shared" si="101"/>
        <v>0</v>
      </c>
      <c r="Q108" s="647">
        <f t="shared" si="102"/>
        <v>0</v>
      </c>
      <c r="R108" s="647">
        <f t="shared" si="103"/>
        <v>0</v>
      </c>
      <c r="S108" s="647">
        <f t="shared" si="104"/>
        <v>0</v>
      </c>
      <c r="T108" s="647">
        <f t="shared" si="105"/>
        <v>0</v>
      </c>
      <c r="U108" s="647">
        <f t="shared" si="106"/>
        <v>0</v>
      </c>
      <c r="V108" s="647">
        <f t="shared" si="107"/>
        <v>0</v>
      </c>
      <c r="W108" s="647">
        <f t="shared" si="108"/>
        <v>0</v>
      </c>
      <c r="X108" s="647">
        <f t="shared" si="109"/>
        <v>0</v>
      </c>
      <c r="Y108" s="647">
        <f t="shared" si="110"/>
        <v>0</v>
      </c>
      <c r="Z108" s="648">
        <f t="shared" ref="Z108:AI117" si="114">IFERROR(($E108*(Z$20/$E$20)),"0")+IFERROR(($F108*(Z$21/$F$21)),"0")+IFERROR(($G108*(Z$22/$G$22)),"0")</f>
        <v>0</v>
      </c>
      <c r="AA108" s="648">
        <f t="shared" si="114"/>
        <v>0</v>
      </c>
      <c r="AB108" s="648">
        <f t="shared" si="114"/>
        <v>0</v>
      </c>
      <c r="AC108" s="649">
        <f t="shared" si="114"/>
        <v>0</v>
      </c>
      <c r="AD108" s="649">
        <f t="shared" si="114"/>
        <v>0</v>
      </c>
      <c r="AE108" s="650">
        <f t="shared" si="114"/>
        <v>0</v>
      </c>
      <c r="AF108" s="646">
        <f t="shared" si="114"/>
        <v>0</v>
      </c>
      <c r="AG108" s="545">
        <f t="shared" si="114"/>
        <v>0</v>
      </c>
      <c r="AH108" s="545">
        <f t="shared" si="114"/>
        <v>0</v>
      </c>
      <c r="AI108" s="545">
        <f t="shared" si="114"/>
        <v>0</v>
      </c>
      <c r="AJ108" s="647">
        <f t="shared" ref="AJ108:AS117" si="115">IFERROR(($E108*(AJ$20/$E$20)),"0")+IFERROR(($F108*(AJ$21/$F$21)),"0")+IFERROR(($G108*(AJ$22/$G$22)),"0")</f>
        <v>0</v>
      </c>
      <c r="AK108" s="647">
        <f t="shared" si="115"/>
        <v>0</v>
      </c>
      <c r="AL108" s="647">
        <f t="shared" si="115"/>
        <v>0</v>
      </c>
      <c r="AM108" s="647">
        <f t="shared" si="115"/>
        <v>0</v>
      </c>
      <c r="AN108" s="647">
        <f t="shared" si="115"/>
        <v>0</v>
      </c>
      <c r="AO108" s="647">
        <f t="shared" si="115"/>
        <v>0</v>
      </c>
      <c r="AP108" s="647">
        <f t="shared" si="115"/>
        <v>0</v>
      </c>
      <c r="AQ108" s="647">
        <f t="shared" si="115"/>
        <v>0</v>
      </c>
      <c r="AR108" s="647">
        <f t="shared" si="115"/>
        <v>0</v>
      </c>
      <c r="AS108" s="647">
        <f t="shared" si="115"/>
        <v>0</v>
      </c>
      <c r="AT108" s="647">
        <f t="shared" ref="AT108:AY117" si="116">IFERROR(($E108*(AT$20/$E$20)),"0")+IFERROR(($F108*(AT$21/$F$21)),"0")+IFERROR(($G108*(AT$22/$G$22)),"0")</f>
        <v>0</v>
      </c>
      <c r="AU108" s="647">
        <f t="shared" si="116"/>
        <v>0</v>
      </c>
      <c r="AV108" s="647">
        <f t="shared" si="116"/>
        <v>0</v>
      </c>
      <c r="AW108" s="647">
        <f t="shared" si="116"/>
        <v>0</v>
      </c>
      <c r="AX108" s="651">
        <f t="shared" si="116"/>
        <v>0</v>
      </c>
      <c r="AY108" s="652">
        <f t="shared" si="116"/>
        <v>0</v>
      </c>
      <c r="BA108" s="339">
        <f t="shared" si="87"/>
        <v>0</v>
      </c>
      <c r="BB108" s="340" t="str">
        <f t="shared" si="88"/>
        <v>-</v>
      </c>
    </row>
    <row r="109" spans="2:54" s="1" customFormat="1" ht="14.4" x14ac:dyDescent="0.3">
      <c r="B109" s="287" t="s">
        <v>272</v>
      </c>
      <c r="C109" s="355" t="s">
        <v>95</v>
      </c>
      <c r="D109" s="644">
        <f>SUM('Forma 9'!$W$104,'Forma 9'!$Z$104,'Forma 4'!$F$107,'Forma 4'!$G$107,'Forma 12'!$W$105,'Forma 12'!$Z$105,)</f>
        <v>0</v>
      </c>
      <c r="E109" s="645"/>
      <c r="F109" s="645"/>
      <c r="G109" s="645"/>
      <c r="H109" s="646">
        <f t="shared" si="93"/>
        <v>0</v>
      </c>
      <c r="I109" s="545">
        <f t="shared" si="94"/>
        <v>0</v>
      </c>
      <c r="J109" s="545">
        <f t="shared" si="95"/>
        <v>0</v>
      </c>
      <c r="K109" s="545">
        <f t="shared" si="96"/>
        <v>0</v>
      </c>
      <c r="L109" s="647">
        <f t="shared" si="97"/>
        <v>0</v>
      </c>
      <c r="M109" s="647">
        <f t="shared" si="98"/>
        <v>0</v>
      </c>
      <c r="N109" s="647">
        <f t="shared" si="99"/>
        <v>0</v>
      </c>
      <c r="O109" s="647">
        <f t="shared" si="100"/>
        <v>0</v>
      </c>
      <c r="P109" s="647">
        <f t="shared" si="101"/>
        <v>0</v>
      </c>
      <c r="Q109" s="647">
        <f t="shared" si="102"/>
        <v>0</v>
      </c>
      <c r="R109" s="647">
        <f t="shared" si="103"/>
        <v>0</v>
      </c>
      <c r="S109" s="647">
        <f t="shared" si="104"/>
        <v>0</v>
      </c>
      <c r="T109" s="647">
        <f t="shared" si="105"/>
        <v>0</v>
      </c>
      <c r="U109" s="647">
        <f t="shared" si="106"/>
        <v>0</v>
      </c>
      <c r="V109" s="647">
        <f t="shared" si="107"/>
        <v>0</v>
      </c>
      <c r="W109" s="647">
        <f t="shared" si="108"/>
        <v>0</v>
      </c>
      <c r="X109" s="647">
        <f t="shared" si="109"/>
        <v>0</v>
      </c>
      <c r="Y109" s="647">
        <f t="shared" si="110"/>
        <v>0</v>
      </c>
      <c r="Z109" s="648">
        <f t="shared" si="114"/>
        <v>0</v>
      </c>
      <c r="AA109" s="648">
        <f t="shared" si="114"/>
        <v>0</v>
      </c>
      <c r="AB109" s="648">
        <f t="shared" si="114"/>
        <v>0</v>
      </c>
      <c r="AC109" s="649">
        <f t="shared" si="114"/>
        <v>0</v>
      </c>
      <c r="AD109" s="649">
        <f t="shared" si="114"/>
        <v>0</v>
      </c>
      <c r="AE109" s="650">
        <f t="shared" si="114"/>
        <v>0</v>
      </c>
      <c r="AF109" s="646">
        <f t="shared" si="114"/>
        <v>0</v>
      </c>
      <c r="AG109" s="545">
        <f t="shared" si="114"/>
        <v>0</v>
      </c>
      <c r="AH109" s="545">
        <f t="shared" si="114"/>
        <v>0</v>
      </c>
      <c r="AI109" s="545">
        <f t="shared" si="114"/>
        <v>0</v>
      </c>
      <c r="AJ109" s="647">
        <f t="shared" si="115"/>
        <v>0</v>
      </c>
      <c r="AK109" s="647">
        <f t="shared" si="115"/>
        <v>0</v>
      </c>
      <c r="AL109" s="647">
        <f t="shared" si="115"/>
        <v>0</v>
      </c>
      <c r="AM109" s="647">
        <f t="shared" si="115"/>
        <v>0</v>
      </c>
      <c r="AN109" s="647">
        <f t="shared" si="115"/>
        <v>0</v>
      </c>
      <c r="AO109" s="647">
        <f t="shared" si="115"/>
        <v>0</v>
      </c>
      <c r="AP109" s="647">
        <f t="shared" si="115"/>
        <v>0</v>
      </c>
      <c r="AQ109" s="647">
        <f t="shared" si="115"/>
        <v>0</v>
      </c>
      <c r="AR109" s="647">
        <f t="shared" si="115"/>
        <v>0</v>
      </c>
      <c r="AS109" s="647">
        <f t="shared" si="115"/>
        <v>0</v>
      </c>
      <c r="AT109" s="647">
        <f t="shared" si="116"/>
        <v>0</v>
      </c>
      <c r="AU109" s="647">
        <f t="shared" si="116"/>
        <v>0</v>
      </c>
      <c r="AV109" s="647">
        <f t="shared" si="116"/>
        <v>0</v>
      </c>
      <c r="AW109" s="647">
        <f t="shared" si="116"/>
        <v>0</v>
      </c>
      <c r="AX109" s="651">
        <f t="shared" si="116"/>
        <v>0</v>
      </c>
      <c r="AY109" s="652">
        <f t="shared" si="116"/>
        <v>0</v>
      </c>
      <c r="BA109" s="339">
        <f t="shared" si="87"/>
        <v>0</v>
      </c>
      <c r="BB109" s="340" t="str">
        <f t="shared" si="88"/>
        <v>-</v>
      </c>
    </row>
    <row r="110" spans="2:54" s="1" customFormat="1" ht="14.4" x14ac:dyDescent="0.3">
      <c r="B110" s="287" t="s">
        <v>273</v>
      </c>
      <c r="C110" s="355" t="s">
        <v>274</v>
      </c>
      <c r="D110" s="644">
        <f>SUM('Forma 9'!$W$105,'Forma 9'!$Z$105,'Forma 4'!$F$108,'Forma 4'!$G$108,'Forma 12'!$W$106,'Forma 12'!$Z$106,)</f>
        <v>0</v>
      </c>
      <c r="E110" s="645"/>
      <c r="F110" s="645"/>
      <c r="G110" s="645"/>
      <c r="H110" s="646">
        <f t="shared" si="93"/>
        <v>0</v>
      </c>
      <c r="I110" s="545">
        <f t="shared" si="94"/>
        <v>0</v>
      </c>
      <c r="J110" s="545">
        <f t="shared" si="95"/>
        <v>0</v>
      </c>
      <c r="K110" s="545">
        <f t="shared" si="96"/>
        <v>0</v>
      </c>
      <c r="L110" s="647">
        <f t="shared" si="97"/>
        <v>0</v>
      </c>
      <c r="M110" s="647">
        <f t="shared" si="98"/>
        <v>0</v>
      </c>
      <c r="N110" s="647">
        <f t="shared" si="99"/>
        <v>0</v>
      </c>
      <c r="O110" s="647">
        <f t="shared" si="100"/>
        <v>0</v>
      </c>
      <c r="P110" s="647">
        <f t="shared" si="101"/>
        <v>0</v>
      </c>
      <c r="Q110" s="647">
        <f t="shared" si="102"/>
        <v>0</v>
      </c>
      <c r="R110" s="647">
        <f t="shared" si="103"/>
        <v>0</v>
      </c>
      <c r="S110" s="647">
        <f t="shared" si="104"/>
        <v>0</v>
      </c>
      <c r="T110" s="647">
        <f t="shared" si="105"/>
        <v>0</v>
      </c>
      <c r="U110" s="647">
        <f t="shared" si="106"/>
        <v>0</v>
      </c>
      <c r="V110" s="647">
        <f t="shared" si="107"/>
        <v>0</v>
      </c>
      <c r="W110" s="647">
        <f t="shared" si="108"/>
        <v>0</v>
      </c>
      <c r="X110" s="647">
        <f t="shared" si="109"/>
        <v>0</v>
      </c>
      <c r="Y110" s="647">
        <f t="shared" si="110"/>
        <v>0</v>
      </c>
      <c r="Z110" s="648">
        <f t="shared" si="114"/>
        <v>0</v>
      </c>
      <c r="AA110" s="648">
        <f t="shared" si="114"/>
        <v>0</v>
      </c>
      <c r="AB110" s="648">
        <f t="shared" si="114"/>
        <v>0</v>
      </c>
      <c r="AC110" s="649">
        <f t="shared" si="114"/>
        <v>0</v>
      </c>
      <c r="AD110" s="649">
        <f t="shared" si="114"/>
        <v>0</v>
      </c>
      <c r="AE110" s="650">
        <f t="shared" si="114"/>
        <v>0</v>
      </c>
      <c r="AF110" s="646">
        <f t="shared" si="114"/>
        <v>0</v>
      </c>
      <c r="AG110" s="545">
        <f t="shared" si="114"/>
        <v>0</v>
      </c>
      <c r="AH110" s="545">
        <f t="shared" si="114"/>
        <v>0</v>
      </c>
      <c r="AI110" s="545">
        <f t="shared" si="114"/>
        <v>0</v>
      </c>
      <c r="AJ110" s="647">
        <f t="shared" si="115"/>
        <v>0</v>
      </c>
      <c r="AK110" s="647">
        <f t="shared" si="115"/>
        <v>0</v>
      </c>
      <c r="AL110" s="647">
        <f t="shared" si="115"/>
        <v>0</v>
      </c>
      <c r="AM110" s="647">
        <f t="shared" si="115"/>
        <v>0</v>
      </c>
      <c r="AN110" s="647">
        <f t="shared" si="115"/>
        <v>0</v>
      </c>
      <c r="AO110" s="647">
        <f t="shared" si="115"/>
        <v>0</v>
      </c>
      <c r="AP110" s="647">
        <f t="shared" si="115"/>
        <v>0</v>
      </c>
      <c r="AQ110" s="647">
        <f t="shared" si="115"/>
        <v>0</v>
      </c>
      <c r="AR110" s="647">
        <f t="shared" si="115"/>
        <v>0</v>
      </c>
      <c r="AS110" s="647">
        <f t="shared" si="115"/>
        <v>0</v>
      </c>
      <c r="AT110" s="647">
        <f t="shared" si="116"/>
        <v>0</v>
      </c>
      <c r="AU110" s="647">
        <f t="shared" si="116"/>
        <v>0</v>
      </c>
      <c r="AV110" s="647">
        <f t="shared" si="116"/>
        <v>0</v>
      </c>
      <c r="AW110" s="647">
        <f t="shared" si="116"/>
        <v>0</v>
      </c>
      <c r="AX110" s="651">
        <f t="shared" si="116"/>
        <v>0</v>
      </c>
      <c r="AY110" s="652">
        <f t="shared" si="116"/>
        <v>0</v>
      </c>
      <c r="BA110" s="339">
        <f t="shared" si="87"/>
        <v>0</v>
      </c>
      <c r="BB110" s="340" t="str">
        <f t="shared" si="88"/>
        <v>-</v>
      </c>
    </row>
    <row r="111" spans="2:54" s="1" customFormat="1" ht="14.4" x14ac:dyDescent="0.3">
      <c r="B111" s="287" t="s">
        <v>275</v>
      </c>
      <c r="C111" s="355" t="s">
        <v>97</v>
      </c>
      <c r="D111" s="644">
        <f>SUM('Forma 9'!$W$106,'Forma 9'!$Z$106,'Forma 4'!$F$109,'Forma 4'!$G$109,'Forma 12'!$W$107,'Forma 12'!$Z$107,)</f>
        <v>0</v>
      </c>
      <c r="E111" s="645"/>
      <c r="F111" s="645"/>
      <c r="G111" s="645"/>
      <c r="H111" s="646">
        <f t="shared" si="93"/>
        <v>0</v>
      </c>
      <c r="I111" s="545">
        <f t="shared" si="94"/>
        <v>0</v>
      </c>
      <c r="J111" s="545">
        <f t="shared" si="95"/>
        <v>0</v>
      </c>
      <c r="K111" s="545">
        <f t="shared" si="96"/>
        <v>0</v>
      </c>
      <c r="L111" s="647">
        <f t="shared" si="97"/>
        <v>0</v>
      </c>
      <c r="M111" s="647">
        <f t="shared" si="98"/>
        <v>0</v>
      </c>
      <c r="N111" s="647">
        <f t="shared" si="99"/>
        <v>0</v>
      </c>
      <c r="O111" s="647">
        <f t="shared" si="100"/>
        <v>0</v>
      </c>
      <c r="P111" s="647">
        <f t="shared" si="101"/>
        <v>0</v>
      </c>
      <c r="Q111" s="647">
        <f t="shared" si="102"/>
        <v>0</v>
      </c>
      <c r="R111" s="647">
        <f t="shared" si="103"/>
        <v>0</v>
      </c>
      <c r="S111" s="647">
        <f t="shared" si="104"/>
        <v>0</v>
      </c>
      <c r="T111" s="647">
        <f t="shared" si="105"/>
        <v>0</v>
      </c>
      <c r="U111" s="647">
        <f t="shared" si="106"/>
        <v>0</v>
      </c>
      <c r="V111" s="647">
        <f t="shared" si="107"/>
        <v>0</v>
      </c>
      <c r="W111" s="647">
        <f t="shared" si="108"/>
        <v>0</v>
      </c>
      <c r="X111" s="647">
        <f t="shared" si="109"/>
        <v>0</v>
      </c>
      <c r="Y111" s="647">
        <f t="shared" si="110"/>
        <v>0</v>
      </c>
      <c r="Z111" s="648">
        <f t="shared" si="114"/>
        <v>0</v>
      </c>
      <c r="AA111" s="648">
        <f t="shared" si="114"/>
        <v>0</v>
      </c>
      <c r="AB111" s="648">
        <f t="shared" si="114"/>
        <v>0</v>
      </c>
      <c r="AC111" s="649">
        <f t="shared" si="114"/>
        <v>0</v>
      </c>
      <c r="AD111" s="649">
        <f t="shared" si="114"/>
        <v>0</v>
      </c>
      <c r="AE111" s="650">
        <f t="shared" si="114"/>
        <v>0</v>
      </c>
      <c r="AF111" s="646">
        <f t="shared" si="114"/>
        <v>0</v>
      </c>
      <c r="AG111" s="545">
        <f t="shared" si="114"/>
        <v>0</v>
      </c>
      <c r="AH111" s="545">
        <f t="shared" si="114"/>
        <v>0</v>
      </c>
      <c r="AI111" s="545">
        <f t="shared" si="114"/>
        <v>0</v>
      </c>
      <c r="AJ111" s="647">
        <f t="shared" si="115"/>
        <v>0</v>
      </c>
      <c r="AK111" s="647">
        <f t="shared" si="115"/>
        <v>0</v>
      </c>
      <c r="AL111" s="647">
        <f t="shared" si="115"/>
        <v>0</v>
      </c>
      <c r="AM111" s="647">
        <f t="shared" si="115"/>
        <v>0</v>
      </c>
      <c r="AN111" s="647">
        <f t="shared" si="115"/>
        <v>0</v>
      </c>
      <c r="AO111" s="647">
        <f t="shared" si="115"/>
        <v>0</v>
      </c>
      <c r="AP111" s="647">
        <f t="shared" si="115"/>
        <v>0</v>
      </c>
      <c r="AQ111" s="647">
        <f t="shared" si="115"/>
        <v>0</v>
      </c>
      <c r="AR111" s="647">
        <f t="shared" si="115"/>
        <v>0</v>
      </c>
      <c r="AS111" s="647">
        <f t="shared" si="115"/>
        <v>0</v>
      </c>
      <c r="AT111" s="647">
        <f t="shared" si="116"/>
        <v>0</v>
      </c>
      <c r="AU111" s="647">
        <f t="shared" si="116"/>
        <v>0</v>
      </c>
      <c r="AV111" s="647">
        <f t="shared" si="116"/>
        <v>0</v>
      </c>
      <c r="AW111" s="647">
        <f t="shared" si="116"/>
        <v>0</v>
      </c>
      <c r="AX111" s="651">
        <f t="shared" si="116"/>
        <v>0</v>
      </c>
      <c r="AY111" s="652">
        <f t="shared" si="116"/>
        <v>0</v>
      </c>
      <c r="BA111" s="339">
        <f t="shared" si="87"/>
        <v>0</v>
      </c>
      <c r="BB111" s="340" t="str">
        <f t="shared" si="88"/>
        <v>-</v>
      </c>
    </row>
    <row r="112" spans="2:54" s="1" customFormat="1" ht="14.4" x14ac:dyDescent="0.3">
      <c r="B112" s="287" t="s">
        <v>276</v>
      </c>
      <c r="C112" s="355" t="s">
        <v>277</v>
      </c>
      <c r="D112" s="644">
        <f>SUM('Forma 9'!$W$107,'Forma 9'!$Z$107,'Forma 4'!$F$110,'Forma 4'!$G$110,'Forma 12'!$W$108,'Forma 12'!$Z$108,)</f>
        <v>21.97856562538183</v>
      </c>
      <c r="E112" s="645"/>
      <c r="F112" s="645"/>
      <c r="G112" s="645"/>
      <c r="H112" s="646">
        <f t="shared" si="93"/>
        <v>0</v>
      </c>
      <c r="I112" s="545">
        <f t="shared" si="94"/>
        <v>0</v>
      </c>
      <c r="J112" s="545">
        <f t="shared" si="95"/>
        <v>0</v>
      </c>
      <c r="K112" s="545">
        <f t="shared" si="96"/>
        <v>0</v>
      </c>
      <c r="L112" s="647">
        <f t="shared" si="97"/>
        <v>0</v>
      </c>
      <c r="M112" s="647">
        <f t="shared" si="98"/>
        <v>0</v>
      </c>
      <c r="N112" s="647">
        <f t="shared" si="99"/>
        <v>0</v>
      </c>
      <c r="O112" s="647">
        <f t="shared" si="100"/>
        <v>0</v>
      </c>
      <c r="P112" s="647">
        <f t="shared" si="101"/>
        <v>0</v>
      </c>
      <c r="Q112" s="647">
        <f t="shared" si="102"/>
        <v>0</v>
      </c>
      <c r="R112" s="647">
        <f t="shared" si="103"/>
        <v>0</v>
      </c>
      <c r="S112" s="647">
        <f t="shared" si="104"/>
        <v>0</v>
      </c>
      <c r="T112" s="647">
        <f t="shared" si="105"/>
        <v>0</v>
      </c>
      <c r="U112" s="647">
        <f t="shared" si="106"/>
        <v>0</v>
      </c>
      <c r="V112" s="647">
        <f t="shared" si="107"/>
        <v>0</v>
      </c>
      <c r="W112" s="647">
        <f t="shared" si="108"/>
        <v>0</v>
      </c>
      <c r="X112" s="647">
        <f t="shared" si="109"/>
        <v>0</v>
      </c>
      <c r="Y112" s="647">
        <f t="shared" si="110"/>
        <v>0</v>
      </c>
      <c r="Z112" s="648">
        <f t="shared" si="114"/>
        <v>0</v>
      </c>
      <c r="AA112" s="648">
        <f t="shared" si="114"/>
        <v>0</v>
      </c>
      <c r="AB112" s="648">
        <f t="shared" si="114"/>
        <v>0</v>
      </c>
      <c r="AC112" s="649">
        <f t="shared" si="114"/>
        <v>0</v>
      </c>
      <c r="AD112" s="649">
        <f t="shared" si="114"/>
        <v>0</v>
      </c>
      <c r="AE112" s="650">
        <f t="shared" si="114"/>
        <v>0</v>
      </c>
      <c r="AF112" s="646">
        <f t="shared" si="114"/>
        <v>0</v>
      </c>
      <c r="AG112" s="545">
        <f t="shared" si="114"/>
        <v>0</v>
      </c>
      <c r="AH112" s="545">
        <f t="shared" si="114"/>
        <v>0</v>
      </c>
      <c r="AI112" s="545">
        <f t="shared" si="114"/>
        <v>0</v>
      </c>
      <c r="AJ112" s="647">
        <f t="shared" si="115"/>
        <v>0</v>
      </c>
      <c r="AK112" s="647">
        <f t="shared" si="115"/>
        <v>0</v>
      </c>
      <c r="AL112" s="647">
        <f t="shared" si="115"/>
        <v>0</v>
      </c>
      <c r="AM112" s="647">
        <f t="shared" si="115"/>
        <v>0</v>
      </c>
      <c r="AN112" s="647">
        <f t="shared" si="115"/>
        <v>0</v>
      </c>
      <c r="AO112" s="647">
        <f t="shared" si="115"/>
        <v>0</v>
      </c>
      <c r="AP112" s="647">
        <f t="shared" si="115"/>
        <v>0</v>
      </c>
      <c r="AQ112" s="647">
        <f t="shared" si="115"/>
        <v>0</v>
      </c>
      <c r="AR112" s="647">
        <f t="shared" si="115"/>
        <v>0</v>
      </c>
      <c r="AS112" s="647">
        <f t="shared" si="115"/>
        <v>0</v>
      </c>
      <c r="AT112" s="647">
        <f t="shared" si="116"/>
        <v>0</v>
      </c>
      <c r="AU112" s="647">
        <f t="shared" si="116"/>
        <v>0</v>
      </c>
      <c r="AV112" s="647">
        <f t="shared" si="116"/>
        <v>0</v>
      </c>
      <c r="AW112" s="647">
        <f t="shared" si="116"/>
        <v>0</v>
      </c>
      <c r="AX112" s="651">
        <f t="shared" si="116"/>
        <v>0</v>
      </c>
      <c r="AY112" s="652">
        <f t="shared" si="116"/>
        <v>0</v>
      </c>
      <c r="BA112" s="339">
        <f t="shared" si="87"/>
        <v>21.97856562538183</v>
      </c>
      <c r="BB112" s="340" t="str">
        <f t="shared" si="88"/>
        <v>Prašome paskirstyti likusias sąnaudas</v>
      </c>
    </row>
    <row r="113" spans="2:54" s="1" customFormat="1" ht="26.4" x14ac:dyDescent="0.3">
      <c r="B113" s="287" t="s">
        <v>278</v>
      </c>
      <c r="C113" s="355" t="s">
        <v>279</v>
      </c>
      <c r="D113" s="644">
        <f>SUM('Forma 9'!$W$108,'Forma 9'!$Z$108,'Forma 4'!$F$111,'Forma 4'!$G$111,'Forma 12'!$W$109,'Forma 12'!$Z$109,)</f>
        <v>0</v>
      </c>
      <c r="E113" s="645"/>
      <c r="F113" s="645"/>
      <c r="G113" s="645"/>
      <c r="H113" s="646">
        <f t="shared" si="93"/>
        <v>0</v>
      </c>
      <c r="I113" s="545">
        <f t="shared" si="94"/>
        <v>0</v>
      </c>
      <c r="J113" s="545">
        <f t="shared" si="95"/>
        <v>0</v>
      </c>
      <c r="K113" s="545">
        <f t="shared" si="96"/>
        <v>0</v>
      </c>
      <c r="L113" s="647">
        <f t="shared" si="97"/>
        <v>0</v>
      </c>
      <c r="M113" s="647">
        <f t="shared" si="98"/>
        <v>0</v>
      </c>
      <c r="N113" s="647">
        <f t="shared" si="99"/>
        <v>0</v>
      </c>
      <c r="O113" s="647">
        <f t="shared" si="100"/>
        <v>0</v>
      </c>
      <c r="P113" s="647">
        <f t="shared" si="101"/>
        <v>0</v>
      </c>
      <c r="Q113" s="647">
        <f t="shared" si="102"/>
        <v>0</v>
      </c>
      <c r="R113" s="647">
        <f t="shared" si="103"/>
        <v>0</v>
      </c>
      <c r="S113" s="647">
        <f t="shared" si="104"/>
        <v>0</v>
      </c>
      <c r="T113" s="647">
        <f t="shared" si="105"/>
        <v>0</v>
      </c>
      <c r="U113" s="647">
        <f t="shared" si="106"/>
        <v>0</v>
      </c>
      <c r="V113" s="647">
        <f t="shared" si="107"/>
        <v>0</v>
      </c>
      <c r="W113" s="647">
        <f t="shared" si="108"/>
        <v>0</v>
      </c>
      <c r="X113" s="647">
        <f t="shared" si="109"/>
        <v>0</v>
      </c>
      <c r="Y113" s="647">
        <f t="shared" si="110"/>
        <v>0</v>
      </c>
      <c r="Z113" s="648">
        <f t="shared" si="114"/>
        <v>0</v>
      </c>
      <c r="AA113" s="648">
        <f t="shared" si="114"/>
        <v>0</v>
      </c>
      <c r="AB113" s="648">
        <f t="shared" si="114"/>
        <v>0</v>
      </c>
      <c r="AC113" s="649">
        <f t="shared" si="114"/>
        <v>0</v>
      </c>
      <c r="AD113" s="649">
        <f t="shared" si="114"/>
        <v>0</v>
      </c>
      <c r="AE113" s="650">
        <f t="shared" si="114"/>
        <v>0</v>
      </c>
      <c r="AF113" s="646">
        <f t="shared" si="114"/>
        <v>0</v>
      </c>
      <c r="AG113" s="545">
        <f t="shared" si="114"/>
        <v>0</v>
      </c>
      <c r="AH113" s="545">
        <f t="shared" si="114"/>
        <v>0</v>
      </c>
      <c r="AI113" s="545">
        <f t="shared" si="114"/>
        <v>0</v>
      </c>
      <c r="AJ113" s="647">
        <f t="shared" si="115"/>
        <v>0</v>
      </c>
      <c r="AK113" s="647">
        <f t="shared" si="115"/>
        <v>0</v>
      </c>
      <c r="AL113" s="647">
        <f t="shared" si="115"/>
        <v>0</v>
      </c>
      <c r="AM113" s="647">
        <f t="shared" si="115"/>
        <v>0</v>
      </c>
      <c r="AN113" s="647">
        <f t="shared" si="115"/>
        <v>0</v>
      </c>
      <c r="AO113" s="647">
        <f t="shared" si="115"/>
        <v>0</v>
      </c>
      <c r="AP113" s="647">
        <f t="shared" si="115"/>
        <v>0</v>
      </c>
      <c r="AQ113" s="647">
        <f t="shared" si="115"/>
        <v>0</v>
      </c>
      <c r="AR113" s="647">
        <f t="shared" si="115"/>
        <v>0</v>
      </c>
      <c r="AS113" s="647">
        <f t="shared" si="115"/>
        <v>0</v>
      </c>
      <c r="AT113" s="647">
        <f t="shared" si="116"/>
        <v>0</v>
      </c>
      <c r="AU113" s="647">
        <f t="shared" si="116"/>
        <v>0</v>
      </c>
      <c r="AV113" s="647">
        <f t="shared" si="116"/>
        <v>0</v>
      </c>
      <c r="AW113" s="647">
        <f t="shared" si="116"/>
        <v>0</v>
      </c>
      <c r="AX113" s="651">
        <f t="shared" si="116"/>
        <v>0</v>
      </c>
      <c r="AY113" s="652">
        <f t="shared" si="116"/>
        <v>0</v>
      </c>
      <c r="BA113" s="339">
        <f t="shared" si="87"/>
        <v>0</v>
      </c>
      <c r="BB113" s="340" t="str">
        <f t="shared" si="88"/>
        <v>-</v>
      </c>
    </row>
    <row r="114" spans="2:54" s="1" customFormat="1" ht="26.4" x14ac:dyDescent="0.3">
      <c r="B114" s="287" t="s">
        <v>280</v>
      </c>
      <c r="C114" s="355" t="s">
        <v>281</v>
      </c>
      <c r="D114" s="644">
        <f>SUM('Forma 9'!$W$109,'Forma 9'!$Z$109,'Forma 4'!$F$112,'Forma 4'!$G$112,'Forma 12'!$W$110,'Forma 12'!$Z$110,)</f>
        <v>0</v>
      </c>
      <c r="E114" s="645"/>
      <c r="F114" s="645"/>
      <c r="G114" s="645"/>
      <c r="H114" s="646">
        <f t="shared" si="93"/>
        <v>0</v>
      </c>
      <c r="I114" s="545">
        <f t="shared" si="94"/>
        <v>0</v>
      </c>
      <c r="J114" s="545">
        <f t="shared" si="95"/>
        <v>0</v>
      </c>
      <c r="K114" s="545">
        <f t="shared" si="96"/>
        <v>0</v>
      </c>
      <c r="L114" s="647">
        <f t="shared" si="97"/>
        <v>0</v>
      </c>
      <c r="M114" s="647">
        <f t="shared" si="98"/>
        <v>0</v>
      </c>
      <c r="N114" s="647">
        <f t="shared" si="99"/>
        <v>0</v>
      </c>
      <c r="O114" s="647">
        <f t="shared" si="100"/>
        <v>0</v>
      </c>
      <c r="P114" s="647">
        <f t="shared" si="101"/>
        <v>0</v>
      </c>
      <c r="Q114" s="647">
        <f t="shared" si="102"/>
        <v>0</v>
      </c>
      <c r="R114" s="647">
        <f t="shared" si="103"/>
        <v>0</v>
      </c>
      <c r="S114" s="647">
        <f t="shared" si="104"/>
        <v>0</v>
      </c>
      <c r="T114" s="647">
        <f t="shared" si="105"/>
        <v>0</v>
      </c>
      <c r="U114" s="647">
        <f t="shared" si="106"/>
        <v>0</v>
      </c>
      <c r="V114" s="647">
        <f t="shared" si="107"/>
        <v>0</v>
      </c>
      <c r="W114" s="647">
        <f t="shared" si="108"/>
        <v>0</v>
      </c>
      <c r="X114" s="647">
        <f t="shared" si="109"/>
        <v>0</v>
      </c>
      <c r="Y114" s="647">
        <f t="shared" si="110"/>
        <v>0</v>
      </c>
      <c r="Z114" s="648">
        <f t="shared" si="114"/>
        <v>0</v>
      </c>
      <c r="AA114" s="648">
        <f t="shared" si="114"/>
        <v>0</v>
      </c>
      <c r="AB114" s="648">
        <f t="shared" si="114"/>
        <v>0</v>
      </c>
      <c r="AC114" s="649">
        <f t="shared" si="114"/>
        <v>0</v>
      </c>
      <c r="AD114" s="649">
        <f t="shared" si="114"/>
        <v>0</v>
      </c>
      <c r="AE114" s="650">
        <f t="shared" si="114"/>
        <v>0</v>
      </c>
      <c r="AF114" s="646">
        <f t="shared" si="114"/>
        <v>0</v>
      </c>
      <c r="AG114" s="545">
        <f t="shared" si="114"/>
        <v>0</v>
      </c>
      <c r="AH114" s="545">
        <f t="shared" si="114"/>
        <v>0</v>
      </c>
      <c r="AI114" s="545">
        <f t="shared" si="114"/>
        <v>0</v>
      </c>
      <c r="AJ114" s="647">
        <f t="shared" si="115"/>
        <v>0</v>
      </c>
      <c r="AK114" s="647">
        <f t="shared" si="115"/>
        <v>0</v>
      </c>
      <c r="AL114" s="647">
        <f t="shared" si="115"/>
        <v>0</v>
      </c>
      <c r="AM114" s="647">
        <f t="shared" si="115"/>
        <v>0</v>
      </c>
      <c r="AN114" s="647">
        <f t="shared" si="115"/>
        <v>0</v>
      </c>
      <c r="AO114" s="647">
        <f t="shared" si="115"/>
        <v>0</v>
      </c>
      <c r="AP114" s="647">
        <f t="shared" si="115"/>
        <v>0</v>
      </c>
      <c r="AQ114" s="647">
        <f t="shared" si="115"/>
        <v>0</v>
      </c>
      <c r="AR114" s="647">
        <f t="shared" si="115"/>
        <v>0</v>
      </c>
      <c r="AS114" s="647">
        <f t="shared" si="115"/>
        <v>0</v>
      </c>
      <c r="AT114" s="647">
        <f t="shared" si="116"/>
        <v>0</v>
      </c>
      <c r="AU114" s="647">
        <f t="shared" si="116"/>
        <v>0</v>
      </c>
      <c r="AV114" s="647">
        <f t="shared" si="116"/>
        <v>0</v>
      </c>
      <c r="AW114" s="647">
        <f t="shared" si="116"/>
        <v>0</v>
      </c>
      <c r="AX114" s="651">
        <f t="shared" si="116"/>
        <v>0</v>
      </c>
      <c r="AY114" s="652">
        <f t="shared" si="116"/>
        <v>0</v>
      </c>
      <c r="BA114" s="339">
        <f t="shared" si="87"/>
        <v>0</v>
      </c>
      <c r="BB114" s="340" t="str">
        <f t="shared" si="88"/>
        <v>-</v>
      </c>
    </row>
    <row r="115" spans="2:54" s="1" customFormat="1" ht="14.4" x14ac:dyDescent="0.3">
      <c r="B115" s="287" t="s">
        <v>282</v>
      </c>
      <c r="C115" s="355" t="s">
        <v>283</v>
      </c>
      <c r="D115" s="644">
        <f>SUM('Forma 9'!$W$110,'Forma 9'!$Z$110,'Forma 4'!$F$113,'Forma 4'!$G$113,'Forma 12'!$W$111,'Forma 12'!$Z$111,)</f>
        <v>3.7291876168207243</v>
      </c>
      <c r="E115" s="645"/>
      <c r="F115" s="645"/>
      <c r="G115" s="645"/>
      <c r="H115" s="646">
        <f t="shared" si="93"/>
        <v>0</v>
      </c>
      <c r="I115" s="545">
        <f t="shared" si="94"/>
        <v>0</v>
      </c>
      <c r="J115" s="545">
        <f t="shared" si="95"/>
        <v>0</v>
      </c>
      <c r="K115" s="545">
        <f t="shared" si="96"/>
        <v>0</v>
      </c>
      <c r="L115" s="647">
        <f t="shared" si="97"/>
        <v>0</v>
      </c>
      <c r="M115" s="647">
        <f t="shared" si="98"/>
        <v>0</v>
      </c>
      <c r="N115" s="647">
        <f t="shared" si="99"/>
        <v>0</v>
      </c>
      <c r="O115" s="647">
        <f t="shared" si="100"/>
        <v>0</v>
      </c>
      <c r="P115" s="647">
        <f t="shared" si="101"/>
        <v>0</v>
      </c>
      <c r="Q115" s="647">
        <f t="shared" si="102"/>
        <v>0</v>
      </c>
      <c r="R115" s="647">
        <f t="shared" si="103"/>
        <v>0</v>
      </c>
      <c r="S115" s="647">
        <f t="shared" si="104"/>
        <v>0</v>
      </c>
      <c r="T115" s="647">
        <f t="shared" si="105"/>
        <v>0</v>
      </c>
      <c r="U115" s="647">
        <f t="shared" si="106"/>
        <v>0</v>
      </c>
      <c r="V115" s="647">
        <f t="shared" si="107"/>
        <v>0</v>
      </c>
      <c r="W115" s="647">
        <f t="shared" si="108"/>
        <v>0</v>
      </c>
      <c r="X115" s="647">
        <f t="shared" si="109"/>
        <v>0</v>
      </c>
      <c r="Y115" s="647">
        <f t="shared" si="110"/>
        <v>0</v>
      </c>
      <c r="Z115" s="648">
        <f t="shared" si="114"/>
        <v>0</v>
      </c>
      <c r="AA115" s="648">
        <f t="shared" si="114"/>
        <v>0</v>
      </c>
      <c r="AB115" s="648">
        <f t="shared" si="114"/>
        <v>0</v>
      </c>
      <c r="AC115" s="649">
        <f t="shared" si="114"/>
        <v>0</v>
      </c>
      <c r="AD115" s="649">
        <f t="shared" si="114"/>
        <v>0</v>
      </c>
      <c r="AE115" s="650">
        <f t="shared" si="114"/>
        <v>0</v>
      </c>
      <c r="AF115" s="646">
        <f t="shared" si="114"/>
        <v>0</v>
      </c>
      <c r="AG115" s="545">
        <f t="shared" si="114"/>
        <v>0</v>
      </c>
      <c r="AH115" s="545">
        <f t="shared" si="114"/>
        <v>0</v>
      </c>
      <c r="AI115" s="545">
        <f t="shared" si="114"/>
        <v>0</v>
      </c>
      <c r="AJ115" s="647">
        <f t="shared" si="115"/>
        <v>0</v>
      </c>
      <c r="AK115" s="647">
        <f t="shared" si="115"/>
        <v>0</v>
      </c>
      <c r="AL115" s="647">
        <f t="shared" si="115"/>
        <v>0</v>
      </c>
      <c r="AM115" s="647">
        <f t="shared" si="115"/>
        <v>0</v>
      </c>
      <c r="AN115" s="647">
        <f t="shared" si="115"/>
        <v>0</v>
      </c>
      <c r="AO115" s="647">
        <f t="shared" si="115"/>
        <v>0</v>
      </c>
      <c r="AP115" s="647">
        <f t="shared" si="115"/>
        <v>0</v>
      </c>
      <c r="AQ115" s="647">
        <f t="shared" si="115"/>
        <v>0</v>
      </c>
      <c r="AR115" s="647">
        <f t="shared" si="115"/>
        <v>0</v>
      </c>
      <c r="AS115" s="647">
        <f t="shared" si="115"/>
        <v>0</v>
      </c>
      <c r="AT115" s="647">
        <f t="shared" si="116"/>
        <v>0</v>
      </c>
      <c r="AU115" s="647">
        <f t="shared" si="116"/>
        <v>0</v>
      </c>
      <c r="AV115" s="647">
        <f t="shared" si="116"/>
        <v>0</v>
      </c>
      <c r="AW115" s="647">
        <f t="shared" si="116"/>
        <v>0</v>
      </c>
      <c r="AX115" s="651">
        <f t="shared" si="116"/>
        <v>0</v>
      </c>
      <c r="AY115" s="652">
        <f t="shared" si="116"/>
        <v>0</v>
      </c>
      <c r="BA115" s="339">
        <f t="shared" si="87"/>
        <v>3.7291876168207243</v>
      </c>
      <c r="BB115" s="340" t="str">
        <f t="shared" si="88"/>
        <v>Prašome paskirstyti likusias sąnaudas</v>
      </c>
    </row>
    <row r="116" spans="2:54" s="1" customFormat="1" ht="14.4" x14ac:dyDescent="0.3">
      <c r="B116" s="287" t="s">
        <v>284</v>
      </c>
      <c r="C116" s="355" t="s">
        <v>285</v>
      </c>
      <c r="D116" s="644">
        <f>SUM('Forma 9'!$W$111,'Forma 9'!$Z$111,'Forma 4'!$F$114,'Forma 4'!$G$114,'Forma 12'!$W$112,'Forma 12'!$Z$112,)</f>
        <v>15.572929879084274</v>
      </c>
      <c r="E116" s="645"/>
      <c r="F116" s="645"/>
      <c r="G116" s="645"/>
      <c r="H116" s="646">
        <f t="shared" si="93"/>
        <v>0</v>
      </c>
      <c r="I116" s="545">
        <f t="shared" si="94"/>
        <v>0</v>
      </c>
      <c r="J116" s="545">
        <f t="shared" si="95"/>
        <v>0</v>
      </c>
      <c r="K116" s="545">
        <f t="shared" si="96"/>
        <v>0</v>
      </c>
      <c r="L116" s="647">
        <f t="shared" si="97"/>
        <v>0</v>
      </c>
      <c r="M116" s="647">
        <f t="shared" si="98"/>
        <v>0</v>
      </c>
      <c r="N116" s="647">
        <f t="shared" si="99"/>
        <v>0</v>
      </c>
      <c r="O116" s="647">
        <f t="shared" si="100"/>
        <v>0</v>
      </c>
      <c r="P116" s="647">
        <f t="shared" si="101"/>
        <v>0</v>
      </c>
      <c r="Q116" s="647">
        <f t="shared" si="102"/>
        <v>0</v>
      </c>
      <c r="R116" s="647">
        <f t="shared" si="103"/>
        <v>0</v>
      </c>
      <c r="S116" s="647">
        <f t="shared" si="104"/>
        <v>0</v>
      </c>
      <c r="T116" s="647">
        <f t="shared" si="105"/>
        <v>0</v>
      </c>
      <c r="U116" s="647">
        <f t="shared" si="106"/>
        <v>0</v>
      </c>
      <c r="V116" s="647">
        <f t="shared" si="107"/>
        <v>0</v>
      </c>
      <c r="W116" s="647">
        <f t="shared" si="108"/>
        <v>0</v>
      </c>
      <c r="X116" s="647">
        <f t="shared" si="109"/>
        <v>0</v>
      </c>
      <c r="Y116" s="647">
        <f t="shared" si="110"/>
        <v>0</v>
      </c>
      <c r="Z116" s="648">
        <f t="shared" si="114"/>
        <v>0</v>
      </c>
      <c r="AA116" s="648">
        <f t="shared" si="114"/>
        <v>0</v>
      </c>
      <c r="AB116" s="648">
        <f t="shared" si="114"/>
        <v>0</v>
      </c>
      <c r="AC116" s="649">
        <f t="shared" si="114"/>
        <v>0</v>
      </c>
      <c r="AD116" s="649">
        <f t="shared" si="114"/>
        <v>0</v>
      </c>
      <c r="AE116" s="650">
        <f t="shared" si="114"/>
        <v>0</v>
      </c>
      <c r="AF116" s="646">
        <f t="shared" si="114"/>
        <v>0</v>
      </c>
      <c r="AG116" s="545">
        <f t="shared" si="114"/>
        <v>0</v>
      </c>
      <c r="AH116" s="545">
        <f t="shared" si="114"/>
        <v>0</v>
      </c>
      <c r="AI116" s="545">
        <f t="shared" si="114"/>
        <v>0</v>
      </c>
      <c r="AJ116" s="647">
        <f t="shared" si="115"/>
        <v>0</v>
      </c>
      <c r="AK116" s="647">
        <f t="shared" si="115"/>
        <v>0</v>
      </c>
      <c r="AL116" s="647">
        <f t="shared" si="115"/>
        <v>0</v>
      </c>
      <c r="AM116" s="647">
        <f t="shared" si="115"/>
        <v>0</v>
      </c>
      <c r="AN116" s="647">
        <f t="shared" si="115"/>
        <v>0</v>
      </c>
      <c r="AO116" s="647">
        <f t="shared" si="115"/>
        <v>0</v>
      </c>
      <c r="AP116" s="647">
        <f t="shared" si="115"/>
        <v>0</v>
      </c>
      <c r="AQ116" s="647">
        <f t="shared" si="115"/>
        <v>0</v>
      </c>
      <c r="AR116" s="647">
        <f t="shared" si="115"/>
        <v>0</v>
      </c>
      <c r="AS116" s="647">
        <f t="shared" si="115"/>
        <v>0</v>
      </c>
      <c r="AT116" s="647">
        <f t="shared" si="116"/>
        <v>0</v>
      </c>
      <c r="AU116" s="647">
        <f t="shared" si="116"/>
        <v>0</v>
      </c>
      <c r="AV116" s="647">
        <f t="shared" si="116"/>
        <v>0</v>
      </c>
      <c r="AW116" s="647">
        <f t="shared" si="116"/>
        <v>0</v>
      </c>
      <c r="AX116" s="651">
        <f t="shared" si="116"/>
        <v>0</v>
      </c>
      <c r="AY116" s="652">
        <f t="shared" si="116"/>
        <v>0</v>
      </c>
      <c r="BA116" s="339">
        <f t="shared" si="87"/>
        <v>15.572929879084274</v>
      </c>
      <c r="BB116" s="340" t="str">
        <f t="shared" si="88"/>
        <v>Prašome paskirstyti likusias sąnaudas</v>
      </c>
    </row>
    <row r="117" spans="2:54" s="1" customFormat="1" ht="14.4" x14ac:dyDescent="0.3">
      <c r="B117" s="287" t="s">
        <v>286</v>
      </c>
      <c r="C117" s="355" t="s">
        <v>287</v>
      </c>
      <c r="D117" s="644">
        <f>SUM('Forma 9'!$W$112,'Forma 9'!$Z$112,'Forma 4'!$F$115,'Forma 4'!$G$115,'Forma 12'!$W$113,'Forma 12'!$Z$113,)</f>
        <v>0</v>
      </c>
      <c r="E117" s="645"/>
      <c r="F117" s="645"/>
      <c r="G117" s="645"/>
      <c r="H117" s="646">
        <f t="shared" si="93"/>
        <v>0</v>
      </c>
      <c r="I117" s="545">
        <f t="shared" si="94"/>
        <v>0</v>
      </c>
      <c r="J117" s="545">
        <f t="shared" si="95"/>
        <v>0</v>
      </c>
      <c r="K117" s="545">
        <f t="shared" si="96"/>
        <v>0</v>
      </c>
      <c r="L117" s="647">
        <f t="shared" si="97"/>
        <v>0</v>
      </c>
      <c r="M117" s="647">
        <f t="shared" si="98"/>
        <v>0</v>
      </c>
      <c r="N117" s="647">
        <f t="shared" si="99"/>
        <v>0</v>
      </c>
      <c r="O117" s="647">
        <f t="shared" si="100"/>
        <v>0</v>
      </c>
      <c r="P117" s="647">
        <f t="shared" si="101"/>
        <v>0</v>
      </c>
      <c r="Q117" s="647">
        <f t="shared" si="102"/>
        <v>0</v>
      </c>
      <c r="R117" s="647">
        <f t="shared" si="103"/>
        <v>0</v>
      </c>
      <c r="S117" s="647">
        <f t="shared" si="104"/>
        <v>0</v>
      </c>
      <c r="T117" s="647">
        <f t="shared" si="105"/>
        <v>0</v>
      </c>
      <c r="U117" s="647">
        <f t="shared" si="106"/>
        <v>0</v>
      </c>
      <c r="V117" s="647">
        <f t="shared" si="107"/>
        <v>0</v>
      </c>
      <c r="W117" s="647">
        <f t="shared" si="108"/>
        <v>0</v>
      </c>
      <c r="X117" s="647">
        <f t="shared" si="109"/>
        <v>0</v>
      </c>
      <c r="Y117" s="647">
        <f t="shared" si="110"/>
        <v>0</v>
      </c>
      <c r="Z117" s="648">
        <f t="shared" si="114"/>
        <v>0</v>
      </c>
      <c r="AA117" s="648">
        <f t="shared" si="114"/>
        <v>0</v>
      </c>
      <c r="AB117" s="648">
        <f t="shared" si="114"/>
        <v>0</v>
      </c>
      <c r="AC117" s="649">
        <f t="shared" si="114"/>
        <v>0</v>
      </c>
      <c r="AD117" s="649">
        <f t="shared" si="114"/>
        <v>0</v>
      </c>
      <c r="AE117" s="650">
        <f t="shared" si="114"/>
        <v>0</v>
      </c>
      <c r="AF117" s="646">
        <f t="shared" si="114"/>
        <v>0</v>
      </c>
      <c r="AG117" s="545">
        <f t="shared" si="114"/>
        <v>0</v>
      </c>
      <c r="AH117" s="545">
        <f t="shared" si="114"/>
        <v>0</v>
      </c>
      <c r="AI117" s="545">
        <f t="shared" si="114"/>
        <v>0</v>
      </c>
      <c r="AJ117" s="647">
        <f t="shared" si="115"/>
        <v>0</v>
      </c>
      <c r="AK117" s="647">
        <f t="shared" si="115"/>
        <v>0</v>
      </c>
      <c r="AL117" s="647">
        <f t="shared" si="115"/>
        <v>0</v>
      </c>
      <c r="AM117" s="647">
        <f t="shared" si="115"/>
        <v>0</v>
      </c>
      <c r="AN117" s="647">
        <f t="shared" si="115"/>
        <v>0</v>
      </c>
      <c r="AO117" s="647">
        <f t="shared" si="115"/>
        <v>0</v>
      </c>
      <c r="AP117" s="647">
        <f t="shared" si="115"/>
        <v>0</v>
      </c>
      <c r="AQ117" s="647">
        <f t="shared" si="115"/>
        <v>0</v>
      </c>
      <c r="AR117" s="647">
        <f t="shared" si="115"/>
        <v>0</v>
      </c>
      <c r="AS117" s="647">
        <f t="shared" si="115"/>
        <v>0</v>
      </c>
      <c r="AT117" s="647">
        <f t="shared" si="116"/>
        <v>0</v>
      </c>
      <c r="AU117" s="647">
        <f t="shared" si="116"/>
        <v>0</v>
      </c>
      <c r="AV117" s="647">
        <f t="shared" si="116"/>
        <v>0</v>
      </c>
      <c r="AW117" s="647">
        <f t="shared" si="116"/>
        <v>0</v>
      </c>
      <c r="AX117" s="651">
        <f t="shared" si="116"/>
        <v>0</v>
      </c>
      <c r="AY117" s="652">
        <f t="shared" si="116"/>
        <v>0</v>
      </c>
      <c r="BA117" s="339">
        <f t="shared" si="87"/>
        <v>0</v>
      </c>
      <c r="BB117" s="340" t="str">
        <f t="shared" si="88"/>
        <v>-</v>
      </c>
    </row>
    <row r="118" spans="2:54" s="1" customFormat="1" ht="26.4" x14ac:dyDescent="0.3">
      <c r="B118" s="361" t="s">
        <v>288</v>
      </c>
      <c r="C118" s="358" t="s">
        <v>289</v>
      </c>
      <c r="D118" s="644">
        <f>SUM('Forma 9'!$W$113,'Forma 9'!$Z$113,'Forma 4'!$F$116,'Forma 4'!$G$116,'Forma 12'!$W$114,'Forma 12'!$Z$114,)</f>
        <v>0</v>
      </c>
      <c r="E118" s="645"/>
      <c r="F118" s="645"/>
      <c r="G118" s="645"/>
      <c r="H118" s="646">
        <f t="shared" si="93"/>
        <v>0</v>
      </c>
      <c r="I118" s="545">
        <f t="shared" si="94"/>
        <v>0</v>
      </c>
      <c r="J118" s="545">
        <f t="shared" si="95"/>
        <v>0</v>
      </c>
      <c r="K118" s="545">
        <f t="shared" si="96"/>
        <v>0</v>
      </c>
      <c r="L118" s="647">
        <f t="shared" si="97"/>
        <v>0</v>
      </c>
      <c r="M118" s="647">
        <f t="shared" si="98"/>
        <v>0</v>
      </c>
      <c r="N118" s="647">
        <f t="shared" si="99"/>
        <v>0</v>
      </c>
      <c r="O118" s="647">
        <f t="shared" si="100"/>
        <v>0</v>
      </c>
      <c r="P118" s="647">
        <f t="shared" si="101"/>
        <v>0</v>
      </c>
      <c r="Q118" s="647">
        <f t="shared" si="102"/>
        <v>0</v>
      </c>
      <c r="R118" s="647">
        <f t="shared" si="103"/>
        <v>0</v>
      </c>
      <c r="S118" s="647">
        <f t="shared" si="104"/>
        <v>0</v>
      </c>
      <c r="T118" s="647">
        <f t="shared" si="105"/>
        <v>0</v>
      </c>
      <c r="U118" s="647">
        <f t="shared" si="106"/>
        <v>0</v>
      </c>
      <c r="V118" s="647">
        <f t="shared" si="107"/>
        <v>0</v>
      </c>
      <c r="W118" s="647">
        <f t="shared" si="108"/>
        <v>0</v>
      </c>
      <c r="X118" s="647">
        <f t="shared" si="109"/>
        <v>0</v>
      </c>
      <c r="Y118" s="647">
        <f t="shared" si="110"/>
        <v>0</v>
      </c>
      <c r="Z118" s="648">
        <f t="shared" ref="Z118:AI123" si="117">IFERROR(($E118*(Z$20/$E$20)),"0")+IFERROR(($F118*(Z$21/$F$21)),"0")+IFERROR(($G118*(Z$22/$G$22)),"0")</f>
        <v>0</v>
      </c>
      <c r="AA118" s="648">
        <f t="shared" si="117"/>
        <v>0</v>
      </c>
      <c r="AB118" s="648">
        <f t="shared" si="117"/>
        <v>0</v>
      </c>
      <c r="AC118" s="649">
        <f t="shared" si="117"/>
        <v>0</v>
      </c>
      <c r="AD118" s="649">
        <f t="shared" si="117"/>
        <v>0</v>
      </c>
      <c r="AE118" s="650">
        <f t="shared" si="117"/>
        <v>0</v>
      </c>
      <c r="AF118" s="646">
        <f t="shared" si="117"/>
        <v>0</v>
      </c>
      <c r="AG118" s="545">
        <f t="shared" si="117"/>
        <v>0</v>
      </c>
      <c r="AH118" s="545">
        <f t="shared" si="117"/>
        <v>0</v>
      </c>
      <c r="AI118" s="545">
        <f t="shared" si="117"/>
        <v>0</v>
      </c>
      <c r="AJ118" s="647">
        <f t="shared" ref="AJ118:AS123" si="118">IFERROR(($E118*(AJ$20/$E$20)),"0")+IFERROR(($F118*(AJ$21/$F$21)),"0")+IFERROR(($G118*(AJ$22/$G$22)),"0")</f>
        <v>0</v>
      </c>
      <c r="AK118" s="647">
        <f t="shared" si="118"/>
        <v>0</v>
      </c>
      <c r="AL118" s="647">
        <f t="shared" si="118"/>
        <v>0</v>
      </c>
      <c r="AM118" s="647">
        <f t="shared" si="118"/>
        <v>0</v>
      </c>
      <c r="AN118" s="647">
        <f t="shared" si="118"/>
        <v>0</v>
      </c>
      <c r="AO118" s="647">
        <f t="shared" si="118"/>
        <v>0</v>
      </c>
      <c r="AP118" s="647">
        <f t="shared" si="118"/>
        <v>0</v>
      </c>
      <c r="AQ118" s="647">
        <f t="shared" si="118"/>
        <v>0</v>
      </c>
      <c r="AR118" s="647">
        <f t="shared" si="118"/>
        <v>0</v>
      </c>
      <c r="AS118" s="647">
        <f t="shared" si="118"/>
        <v>0</v>
      </c>
      <c r="AT118" s="647">
        <f t="shared" ref="AT118:AY123" si="119">IFERROR(($E118*(AT$20/$E$20)),"0")+IFERROR(($F118*(AT$21/$F$21)),"0")+IFERROR(($G118*(AT$22/$G$22)),"0")</f>
        <v>0</v>
      </c>
      <c r="AU118" s="647">
        <f t="shared" si="119"/>
        <v>0</v>
      </c>
      <c r="AV118" s="647">
        <f t="shared" si="119"/>
        <v>0</v>
      </c>
      <c r="AW118" s="647">
        <f t="shared" si="119"/>
        <v>0</v>
      </c>
      <c r="AX118" s="651">
        <f t="shared" si="119"/>
        <v>0</v>
      </c>
      <c r="AY118" s="652">
        <f t="shared" si="119"/>
        <v>0</v>
      </c>
      <c r="BA118" s="339">
        <f t="shared" si="87"/>
        <v>0</v>
      </c>
      <c r="BB118" s="340" t="str">
        <f t="shared" si="88"/>
        <v>-</v>
      </c>
    </row>
    <row r="119" spans="2:54" s="1" customFormat="1" ht="14.4" x14ac:dyDescent="0.3">
      <c r="B119" s="361" t="s">
        <v>290</v>
      </c>
      <c r="C119" s="358" t="str">
        <f>'Forma 2'!$C$109</f>
        <v/>
      </c>
      <c r="D119" s="644">
        <f>SUM('Forma 9'!$W$114,'Forma 9'!$Z$114,'Forma 4'!$F$117,'Forma 4'!$G$117,'Forma 12'!$W$115,'Forma 12'!$Z$115,)</f>
        <v>0</v>
      </c>
      <c r="E119" s="645"/>
      <c r="F119" s="645"/>
      <c r="G119" s="645"/>
      <c r="H119" s="646">
        <f t="shared" si="93"/>
        <v>0</v>
      </c>
      <c r="I119" s="545">
        <f t="shared" si="94"/>
        <v>0</v>
      </c>
      <c r="J119" s="545">
        <f t="shared" si="95"/>
        <v>0</v>
      </c>
      <c r="K119" s="545">
        <f t="shared" si="96"/>
        <v>0</v>
      </c>
      <c r="L119" s="647">
        <f t="shared" si="97"/>
        <v>0</v>
      </c>
      <c r="M119" s="647">
        <f t="shared" si="98"/>
        <v>0</v>
      </c>
      <c r="N119" s="647">
        <f t="shared" si="99"/>
        <v>0</v>
      </c>
      <c r="O119" s="647">
        <f t="shared" si="100"/>
        <v>0</v>
      </c>
      <c r="P119" s="647">
        <f t="shared" si="101"/>
        <v>0</v>
      </c>
      <c r="Q119" s="647">
        <f t="shared" si="102"/>
        <v>0</v>
      </c>
      <c r="R119" s="647">
        <f t="shared" si="103"/>
        <v>0</v>
      </c>
      <c r="S119" s="647">
        <f t="shared" si="104"/>
        <v>0</v>
      </c>
      <c r="T119" s="647">
        <f t="shared" si="105"/>
        <v>0</v>
      </c>
      <c r="U119" s="647">
        <f t="shared" si="106"/>
        <v>0</v>
      </c>
      <c r="V119" s="647">
        <f t="shared" si="107"/>
        <v>0</v>
      </c>
      <c r="W119" s="647">
        <f t="shared" si="108"/>
        <v>0</v>
      </c>
      <c r="X119" s="647">
        <f t="shared" si="109"/>
        <v>0</v>
      </c>
      <c r="Y119" s="647">
        <f t="shared" si="110"/>
        <v>0</v>
      </c>
      <c r="Z119" s="648">
        <f t="shared" si="117"/>
        <v>0</v>
      </c>
      <c r="AA119" s="648">
        <f t="shared" si="117"/>
        <v>0</v>
      </c>
      <c r="AB119" s="648">
        <f t="shared" si="117"/>
        <v>0</v>
      </c>
      <c r="AC119" s="649">
        <f t="shared" si="117"/>
        <v>0</v>
      </c>
      <c r="AD119" s="649">
        <f t="shared" si="117"/>
        <v>0</v>
      </c>
      <c r="AE119" s="650">
        <f t="shared" si="117"/>
        <v>0</v>
      </c>
      <c r="AF119" s="646">
        <f t="shared" si="117"/>
        <v>0</v>
      </c>
      <c r="AG119" s="545">
        <f t="shared" si="117"/>
        <v>0</v>
      </c>
      <c r="AH119" s="545">
        <f t="shared" si="117"/>
        <v>0</v>
      </c>
      <c r="AI119" s="545">
        <f t="shared" si="117"/>
        <v>0</v>
      </c>
      <c r="AJ119" s="647">
        <f t="shared" si="118"/>
        <v>0</v>
      </c>
      <c r="AK119" s="647">
        <f t="shared" si="118"/>
        <v>0</v>
      </c>
      <c r="AL119" s="647">
        <f t="shared" si="118"/>
        <v>0</v>
      </c>
      <c r="AM119" s="647">
        <f t="shared" si="118"/>
        <v>0</v>
      </c>
      <c r="AN119" s="647">
        <f t="shared" si="118"/>
        <v>0</v>
      </c>
      <c r="AO119" s="647">
        <f t="shared" si="118"/>
        <v>0</v>
      </c>
      <c r="AP119" s="647">
        <f t="shared" si="118"/>
        <v>0</v>
      </c>
      <c r="AQ119" s="647">
        <f t="shared" si="118"/>
        <v>0</v>
      </c>
      <c r="AR119" s="647">
        <f t="shared" si="118"/>
        <v>0</v>
      </c>
      <c r="AS119" s="647">
        <f t="shared" si="118"/>
        <v>0</v>
      </c>
      <c r="AT119" s="647">
        <f t="shared" si="119"/>
        <v>0</v>
      </c>
      <c r="AU119" s="647">
        <f t="shared" si="119"/>
        <v>0</v>
      </c>
      <c r="AV119" s="647">
        <f t="shared" si="119"/>
        <v>0</v>
      </c>
      <c r="AW119" s="647">
        <f t="shared" si="119"/>
        <v>0</v>
      </c>
      <c r="AX119" s="651">
        <f t="shared" si="119"/>
        <v>0</v>
      </c>
      <c r="AY119" s="652">
        <f t="shared" si="119"/>
        <v>0</v>
      </c>
      <c r="BA119" s="339">
        <f t="shared" ref="BA119:BA150" si="120">D119-SUM(E119:G119)</f>
        <v>0</v>
      </c>
      <c r="BB119" s="340" t="str">
        <f t="shared" ref="BB119:BB150" si="121">IF(BA119&gt;0.5,"Prašome paskirstyti likusias sąnaudas",IF(BA119&lt;-0.5,"Paskirstėte daugiau sąnaudų negu yra priskirta šiam pogrupiui","-"))</f>
        <v>-</v>
      </c>
    </row>
    <row r="120" spans="2:54" s="1" customFormat="1" ht="14.4" x14ac:dyDescent="0.3">
      <c r="B120" s="361" t="s">
        <v>291</v>
      </c>
      <c r="C120" s="358" t="str">
        <f>'Forma 2'!$C$110</f>
        <v/>
      </c>
      <c r="D120" s="644">
        <f>SUM('Forma 9'!$W$115,'Forma 9'!$Z$115,'Forma 4'!$F$118,'Forma 4'!$G$118,'Forma 12'!$W$116,'Forma 12'!$Z$116,)</f>
        <v>0</v>
      </c>
      <c r="E120" s="645"/>
      <c r="F120" s="645"/>
      <c r="G120" s="645"/>
      <c r="H120" s="646">
        <f t="shared" si="93"/>
        <v>0</v>
      </c>
      <c r="I120" s="545">
        <f t="shared" si="94"/>
        <v>0</v>
      </c>
      <c r="J120" s="545">
        <f t="shared" si="95"/>
        <v>0</v>
      </c>
      <c r="K120" s="545">
        <f t="shared" si="96"/>
        <v>0</v>
      </c>
      <c r="L120" s="647">
        <f t="shared" si="97"/>
        <v>0</v>
      </c>
      <c r="M120" s="647">
        <f t="shared" si="98"/>
        <v>0</v>
      </c>
      <c r="N120" s="647">
        <f t="shared" si="99"/>
        <v>0</v>
      </c>
      <c r="O120" s="647">
        <f t="shared" si="100"/>
        <v>0</v>
      </c>
      <c r="P120" s="647">
        <f t="shared" si="101"/>
        <v>0</v>
      </c>
      <c r="Q120" s="647">
        <f t="shared" si="102"/>
        <v>0</v>
      </c>
      <c r="R120" s="647">
        <f t="shared" si="103"/>
        <v>0</v>
      </c>
      <c r="S120" s="647">
        <f t="shared" si="104"/>
        <v>0</v>
      </c>
      <c r="T120" s="647">
        <f t="shared" si="105"/>
        <v>0</v>
      </c>
      <c r="U120" s="647">
        <f t="shared" si="106"/>
        <v>0</v>
      </c>
      <c r="V120" s="647">
        <f t="shared" si="107"/>
        <v>0</v>
      </c>
      <c r="W120" s="647">
        <f t="shared" si="108"/>
        <v>0</v>
      </c>
      <c r="X120" s="647">
        <f t="shared" si="109"/>
        <v>0</v>
      </c>
      <c r="Y120" s="647">
        <f t="shared" si="110"/>
        <v>0</v>
      </c>
      <c r="Z120" s="648">
        <f t="shared" si="117"/>
        <v>0</v>
      </c>
      <c r="AA120" s="648">
        <f t="shared" si="117"/>
        <v>0</v>
      </c>
      <c r="AB120" s="648">
        <f t="shared" si="117"/>
        <v>0</v>
      </c>
      <c r="AC120" s="649">
        <f t="shared" si="117"/>
        <v>0</v>
      </c>
      <c r="AD120" s="649">
        <f t="shared" si="117"/>
        <v>0</v>
      </c>
      <c r="AE120" s="650">
        <f t="shared" si="117"/>
        <v>0</v>
      </c>
      <c r="AF120" s="646">
        <f t="shared" si="117"/>
        <v>0</v>
      </c>
      <c r="AG120" s="545">
        <f t="shared" si="117"/>
        <v>0</v>
      </c>
      <c r="AH120" s="545">
        <f t="shared" si="117"/>
        <v>0</v>
      </c>
      <c r="AI120" s="545">
        <f t="shared" si="117"/>
        <v>0</v>
      </c>
      <c r="AJ120" s="647">
        <f t="shared" si="118"/>
        <v>0</v>
      </c>
      <c r="AK120" s="647">
        <f t="shared" si="118"/>
        <v>0</v>
      </c>
      <c r="AL120" s="647">
        <f t="shared" si="118"/>
        <v>0</v>
      </c>
      <c r="AM120" s="647">
        <f t="shared" si="118"/>
        <v>0</v>
      </c>
      <c r="AN120" s="647">
        <f t="shared" si="118"/>
        <v>0</v>
      </c>
      <c r="AO120" s="647">
        <f t="shared" si="118"/>
        <v>0</v>
      </c>
      <c r="AP120" s="647">
        <f t="shared" si="118"/>
        <v>0</v>
      </c>
      <c r="AQ120" s="647">
        <f t="shared" si="118"/>
        <v>0</v>
      </c>
      <c r="AR120" s="647">
        <f t="shared" si="118"/>
        <v>0</v>
      </c>
      <c r="AS120" s="647">
        <f t="shared" si="118"/>
        <v>0</v>
      </c>
      <c r="AT120" s="647">
        <f t="shared" si="119"/>
        <v>0</v>
      </c>
      <c r="AU120" s="647">
        <f t="shared" si="119"/>
        <v>0</v>
      </c>
      <c r="AV120" s="647">
        <f t="shared" si="119"/>
        <v>0</v>
      </c>
      <c r="AW120" s="647">
        <f t="shared" si="119"/>
        <v>0</v>
      </c>
      <c r="AX120" s="651">
        <f t="shared" si="119"/>
        <v>0</v>
      </c>
      <c r="AY120" s="652">
        <f t="shared" si="119"/>
        <v>0</v>
      </c>
      <c r="BA120" s="339">
        <f t="shared" si="120"/>
        <v>0</v>
      </c>
      <c r="BB120" s="340" t="str">
        <f t="shared" si="121"/>
        <v>-</v>
      </c>
    </row>
    <row r="121" spans="2:54" s="1" customFormat="1" ht="14.4" x14ac:dyDescent="0.3">
      <c r="B121" s="361" t="s">
        <v>292</v>
      </c>
      <c r="C121" s="358" t="str">
        <f>'Forma 2'!$C$111</f>
        <v/>
      </c>
      <c r="D121" s="644">
        <f>SUM('Forma 9'!$W$116,'Forma 9'!$Z$116,'Forma 4'!$F$119,'Forma 4'!$G$119,'Forma 12'!$W$117,'Forma 12'!$Z$117,)</f>
        <v>0</v>
      </c>
      <c r="E121" s="645"/>
      <c r="F121" s="645"/>
      <c r="G121" s="645"/>
      <c r="H121" s="646">
        <f t="shared" si="93"/>
        <v>0</v>
      </c>
      <c r="I121" s="545">
        <f t="shared" si="94"/>
        <v>0</v>
      </c>
      <c r="J121" s="545">
        <f t="shared" si="95"/>
        <v>0</v>
      </c>
      <c r="K121" s="545">
        <f t="shared" si="96"/>
        <v>0</v>
      </c>
      <c r="L121" s="647">
        <f t="shared" si="97"/>
        <v>0</v>
      </c>
      <c r="M121" s="647">
        <f t="shared" si="98"/>
        <v>0</v>
      </c>
      <c r="N121" s="647">
        <f t="shared" si="99"/>
        <v>0</v>
      </c>
      <c r="O121" s="647">
        <f t="shared" si="100"/>
        <v>0</v>
      </c>
      <c r="P121" s="647">
        <f t="shared" si="101"/>
        <v>0</v>
      </c>
      <c r="Q121" s="647">
        <f t="shared" si="102"/>
        <v>0</v>
      </c>
      <c r="R121" s="647">
        <f t="shared" si="103"/>
        <v>0</v>
      </c>
      <c r="S121" s="647">
        <f t="shared" si="104"/>
        <v>0</v>
      </c>
      <c r="T121" s="647">
        <f t="shared" si="105"/>
        <v>0</v>
      </c>
      <c r="U121" s="647">
        <f t="shared" si="106"/>
        <v>0</v>
      </c>
      <c r="V121" s="647">
        <f t="shared" si="107"/>
        <v>0</v>
      </c>
      <c r="W121" s="647">
        <f t="shared" si="108"/>
        <v>0</v>
      </c>
      <c r="X121" s="647">
        <f t="shared" si="109"/>
        <v>0</v>
      </c>
      <c r="Y121" s="647">
        <f t="shared" si="110"/>
        <v>0</v>
      </c>
      <c r="Z121" s="648">
        <f t="shared" si="117"/>
        <v>0</v>
      </c>
      <c r="AA121" s="648">
        <f t="shared" si="117"/>
        <v>0</v>
      </c>
      <c r="AB121" s="648">
        <f t="shared" si="117"/>
        <v>0</v>
      </c>
      <c r="AC121" s="649">
        <f t="shared" si="117"/>
        <v>0</v>
      </c>
      <c r="AD121" s="649">
        <f t="shared" si="117"/>
        <v>0</v>
      </c>
      <c r="AE121" s="650">
        <f t="shared" si="117"/>
        <v>0</v>
      </c>
      <c r="AF121" s="646">
        <f t="shared" si="117"/>
        <v>0</v>
      </c>
      <c r="AG121" s="545">
        <f t="shared" si="117"/>
        <v>0</v>
      </c>
      <c r="AH121" s="545">
        <f t="shared" si="117"/>
        <v>0</v>
      </c>
      <c r="AI121" s="545">
        <f t="shared" si="117"/>
        <v>0</v>
      </c>
      <c r="AJ121" s="647">
        <f t="shared" si="118"/>
        <v>0</v>
      </c>
      <c r="AK121" s="647">
        <f t="shared" si="118"/>
        <v>0</v>
      </c>
      <c r="AL121" s="647">
        <f t="shared" si="118"/>
        <v>0</v>
      </c>
      <c r="AM121" s="647">
        <f t="shared" si="118"/>
        <v>0</v>
      </c>
      <c r="AN121" s="647">
        <f t="shared" si="118"/>
        <v>0</v>
      </c>
      <c r="AO121" s="647">
        <f t="shared" si="118"/>
        <v>0</v>
      </c>
      <c r="AP121" s="647">
        <f t="shared" si="118"/>
        <v>0</v>
      </c>
      <c r="AQ121" s="647">
        <f t="shared" si="118"/>
        <v>0</v>
      </c>
      <c r="AR121" s="647">
        <f t="shared" si="118"/>
        <v>0</v>
      </c>
      <c r="AS121" s="647">
        <f t="shared" si="118"/>
        <v>0</v>
      </c>
      <c r="AT121" s="647">
        <f t="shared" si="119"/>
        <v>0</v>
      </c>
      <c r="AU121" s="647">
        <f t="shared" si="119"/>
        <v>0</v>
      </c>
      <c r="AV121" s="647">
        <f t="shared" si="119"/>
        <v>0</v>
      </c>
      <c r="AW121" s="647">
        <f t="shared" si="119"/>
        <v>0</v>
      </c>
      <c r="AX121" s="651">
        <f t="shared" si="119"/>
        <v>0</v>
      </c>
      <c r="AY121" s="652">
        <f t="shared" si="119"/>
        <v>0</v>
      </c>
      <c r="BA121" s="339">
        <f t="shared" si="120"/>
        <v>0</v>
      </c>
      <c r="BB121" s="340" t="str">
        <f t="shared" si="121"/>
        <v>-</v>
      </c>
    </row>
    <row r="122" spans="2:54" s="1" customFormat="1" ht="14.4" x14ac:dyDescent="0.3">
      <c r="B122" s="361" t="s">
        <v>293</v>
      </c>
      <c r="C122" s="358" t="str">
        <f>'Forma 2'!$C$112</f>
        <v/>
      </c>
      <c r="D122" s="644">
        <f>SUM('Forma 9'!$W$117,'Forma 9'!$Z$117,'Forma 4'!$F$120,'Forma 4'!$G$120,'Forma 12'!$W$118,'Forma 12'!$Z$118,)</f>
        <v>0</v>
      </c>
      <c r="E122" s="645"/>
      <c r="F122" s="645"/>
      <c r="G122" s="645"/>
      <c r="H122" s="646">
        <f t="shared" si="93"/>
        <v>0</v>
      </c>
      <c r="I122" s="545">
        <f t="shared" si="94"/>
        <v>0</v>
      </c>
      <c r="J122" s="545">
        <f t="shared" si="95"/>
        <v>0</v>
      </c>
      <c r="K122" s="545">
        <f t="shared" si="96"/>
        <v>0</v>
      </c>
      <c r="L122" s="647">
        <f t="shared" si="97"/>
        <v>0</v>
      </c>
      <c r="M122" s="647">
        <f t="shared" si="98"/>
        <v>0</v>
      </c>
      <c r="N122" s="647">
        <f t="shared" si="99"/>
        <v>0</v>
      </c>
      <c r="O122" s="647">
        <f t="shared" si="100"/>
        <v>0</v>
      </c>
      <c r="P122" s="647">
        <f t="shared" si="101"/>
        <v>0</v>
      </c>
      <c r="Q122" s="647">
        <f t="shared" si="102"/>
        <v>0</v>
      </c>
      <c r="R122" s="647">
        <f t="shared" si="103"/>
        <v>0</v>
      </c>
      <c r="S122" s="647">
        <f t="shared" si="104"/>
        <v>0</v>
      </c>
      <c r="T122" s="647">
        <f t="shared" si="105"/>
        <v>0</v>
      </c>
      <c r="U122" s="647">
        <f t="shared" si="106"/>
        <v>0</v>
      </c>
      <c r="V122" s="647">
        <f t="shared" si="107"/>
        <v>0</v>
      </c>
      <c r="W122" s="647">
        <f t="shared" si="108"/>
        <v>0</v>
      </c>
      <c r="X122" s="647">
        <f t="shared" si="109"/>
        <v>0</v>
      </c>
      <c r="Y122" s="647">
        <f t="shared" si="110"/>
        <v>0</v>
      </c>
      <c r="Z122" s="648">
        <f t="shared" si="117"/>
        <v>0</v>
      </c>
      <c r="AA122" s="648">
        <f t="shared" si="117"/>
        <v>0</v>
      </c>
      <c r="AB122" s="648">
        <f t="shared" si="117"/>
        <v>0</v>
      </c>
      <c r="AC122" s="649">
        <f t="shared" si="117"/>
        <v>0</v>
      </c>
      <c r="AD122" s="649">
        <f t="shared" si="117"/>
        <v>0</v>
      </c>
      <c r="AE122" s="650">
        <f t="shared" si="117"/>
        <v>0</v>
      </c>
      <c r="AF122" s="646">
        <f t="shared" si="117"/>
        <v>0</v>
      </c>
      <c r="AG122" s="545">
        <f t="shared" si="117"/>
        <v>0</v>
      </c>
      <c r="AH122" s="545">
        <f t="shared" si="117"/>
        <v>0</v>
      </c>
      <c r="AI122" s="545">
        <f t="shared" si="117"/>
        <v>0</v>
      </c>
      <c r="AJ122" s="647">
        <f t="shared" si="118"/>
        <v>0</v>
      </c>
      <c r="AK122" s="647">
        <f t="shared" si="118"/>
        <v>0</v>
      </c>
      <c r="AL122" s="647">
        <f t="shared" si="118"/>
        <v>0</v>
      </c>
      <c r="AM122" s="647">
        <f t="shared" si="118"/>
        <v>0</v>
      </c>
      <c r="AN122" s="647">
        <f t="shared" si="118"/>
        <v>0</v>
      </c>
      <c r="AO122" s="647">
        <f t="shared" si="118"/>
        <v>0</v>
      </c>
      <c r="AP122" s="647">
        <f t="shared" si="118"/>
        <v>0</v>
      </c>
      <c r="AQ122" s="647">
        <f t="shared" si="118"/>
        <v>0</v>
      </c>
      <c r="AR122" s="647">
        <f t="shared" si="118"/>
        <v>0</v>
      </c>
      <c r="AS122" s="647">
        <f t="shared" si="118"/>
        <v>0</v>
      </c>
      <c r="AT122" s="647">
        <f t="shared" si="119"/>
        <v>0</v>
      </c>
      <c r="AU122" s="647">
        <f t="shared" si="119"/>
        <v>0</v>
      </c>
      <c r="AV122" s="647">
        <f t="shared" si="119"/>
        <v>0</v>
      </c>
      <c r="AW122" s="647">
        <f t="shared" si="119"/>
        <v>0</v>
      </c>
      <c r="AX122" s="651">
        <f t="shared" si="119"/>
        <v>0</v>
      </c>
      <c r="AY122" s="652">
        <f t="shared" si="119"/>
        <v>0</v>
      </c>
      <c r="BA122" s="339">
        <f t="shared" si="120"/>
        <v>0</v>
      </c>
      <c r="BB122" s="340" t="str">
        <f t="shared" si="121"/>
        <v>-</v>
      </c>
    </row>
    <row r="123" spans="2:54" s="1" customFormat="1" ht="14.4" x14ac:dyDescent="0.3">
      <c r="B123" s="361" t="s">
        <v>294</v>
      </c>
      <c r="C123" s="358" t="str">
        <f>'Forma 2'!$C$113</f>
        <v/>
      </c>
      <c r="D123" s="644">
        <f>SUM('Forma 9'!$W$118,'Forma 9'!$Z$118,'Forma 4'!$F$121,'Forma 4'!$G$121,'Forma 12'!$W$119,'Forma 12'!$Z$119,)</f>
        <v>0</v>
      </c>
      <c r="E123" s="645"/>
      <c r="F123" s="645"/>
      <c r="G123" s="645"/>
      <c r="H123" s="646">
        <f t="shared" si="93"/>
        <v>0</v>
      </c>
      <c r="I123" s="545">
        <f t="shared" si="94"/>
        <v>0</v>
      </c>
      <c r="J123" s="545">
        <f t="shared" si="95"/>
        <v>0</v>
      </c>
      <c r="K123" s="545">
        <f t="shared" si="96"/>
        <v>0</v>
      </c>
      <c r="L123" s="647">
        <f t="shared" si="97"/>
        <v>0</v>
      </c>
      <c r="M123" s="647">
        <f t="shared" si="98"/>
        <v>0</v>
      </c>
      <c r="N123" s="647">
        <f t="shared" si="99"/>
        <v>0</v>
      </c>
      <c r="O123" s="647">
        <f t="shared" si="100"/>
        <v>0</v>
      </c>
      <c r="P123" s="647">
        <f t="shared" si="101"/>
        <v>0</v>
      </c>
      <c r="Q123" s="647">
        <f t="shared" si="102"/>
        <v>0</v>
      </c>
      <c r="R123" s="647">
        <f t="shared" si="103"/>
        <v>0</v>
      </c>
      <c r="S123" s="647">
        <f t="shared" si="104"/>
        <v>0</v>
      </c>
      <c r="T123" s="647">
        <f t="shared" si="105"/>
        <v>0</v>
      </c>
      <c r="U123" s="647">
        <f t="shared" si="106"/>
        <v>0</v>
      </c>
      <c r="V123" s="647">
        <f t="shared" si="107"/>
        <v>0</v>
      </c>
      <c r="W123" s="647">
        <f t="shared" si="108"/>
        <v>0</v>
      </c>
      <c r="X123" s="647">
        <f t="shared" si="109"/>
        <v>0</v>
      </c>
      <c r="Y123" s="647">
        <f t="shared" si="110"/>
        <v>0</v>
      </c>
      <c r="Z123" s="648">
        <f t="shared" si="117"/>
        <v>0</v>
      </c>
      <c r="AA123" s="648">
        <f t="shared" si="117"/>
        <v>0</v>
      </c>
      <c r="AB123" s="648">
        <f t="shared" si="117"/>
        <v>0</v>
      </c>
      <c r="AC123" s="649">
        <f t="shared" si="117"/>
        <v>0</v>
      </c>
      <c r="AD123" s="649">
        <f t="shared" si="117"/>
        <v>0</v>
      </c>
      <c r="AE123" s="650">
        <f t="shared" si="117"/>
        <v>0</v>
      </c>
      <c r="AF123" s="646">
        <f t="shared" si="117"/>
        <v>0</v>
      </c>
      <c r="AG123" s="545">
        <f t="shared" si="117"/>
        <v>0</v>
      </c>
      <c r="AH123" s="545">
        <f t="shared" si="117"/>
        <v>0</v>
      </c>
      <c r="AI123" s="545">
        <f t="shared" si="117"/>
        <v>0</v>
      </c>
      <c r="AJ123" s="647">
        <f t="shared" si="118"/>
        <v>0</v>
      </c>
      <c r="AK123" s="647">
        <f t="shared" si="118"/>
        <v>0</v>
      </c>
      <c r="AL123" s="647">
        <f t="shared" si="118"/>
        <v>0</v>
      </c>
      <c r="AM123" s="647">
        <f t="shared" si="118"/>
        <v>0</v>
      </c>
      <c r="AN123" s="647">
        <f t="shared" si="118"/>
        <v>0</v>
      </c>
      <c r="AO123" s="647">
        <f t="shared" si="118"/>
        <v>0</v>
      </c>
      <c r="AP123" s="647">
        <f t="shared" si="118"/>
        <v>0</v>
      </c>
      <c r="AQ123" s="647">
        <f t="shared" si="118"/>
        <v>0</v>
      </c>
      <c r="AR123" s="647">
        <f t="shared" si="118"/>
        <v>0</v>
      </c>
      <c r="AS123" s="647">
        <f t="shared" si="118"/>
        <v>0</v>
      </c>
      <c r="AT123" s="647">
        <f t="shared" si="119"/>
        <v>0</v>
      </c>
      <c r="AU123" s="647">
        <f t="shared" si="119"/>
        <v>0</v>
      </c>
      <c r="AV123" s="647">
        <f t="shared" si="119"/>
        <v>0</v>
      </c>
      <c r="AW123" s="647">
        <f t="shared" si="119"/>
        <v>0</v>
      </c>
      <c r="AX123" s="651">
        <f t="shared" si="119"/>
        <v>0</v>
      </c>
      <c r="AY123" s="652">
        <f t="shared" si="119"/>
        <v>0</v>
      </c>
      <c r="BA123" s="339">
        <f t="shared" si="120"/>
        <v>0</v>
      </c>
      <c r="BB123" s="340" t="str">
        <f t="shared" si="121"/>
        <v>-</v>
      </c>
    </row>
    <row r="124" spans="2:54" s="1" customFormat="1" ht="14.4" x14ac:dyDescent="0.3">
      <c r="B124" s="271" t="s">
        <v>295</v>
      </c>
      <c r="C124" s="356" t="s">
        <v>296</v>
      </c>
      <c r="D124" s="644">
        <f>SUM('Forma 9'!$W$119,'Forma 9'!$Z$119,'Forma 4'!$F$122,'Forma 4'!$G$122,'Forma 12'!$W$120,'Forma 12'!$Z$120,)</f>
        <v>18579.900427767996</v>
      </c>
      <c r="E124" s="644">
        <f t="shared" ref="E124:AY124" si="122">SUM(E125:E136)</f>
        <v>0</v>
      </c>
      <c r="F124" s="644">
        <f t="shared" si="122"/>
        <v>0</v>
      </c>
      <c r="G124" s="644">
        <f t="shared" si="122"/>
        <v>0</v>
      </c>
      <c r="H124" s="653">
        <f t="shared" si="122"/>
        <v>0</v>
      </c>
      <c r="I124" s="654">
        <f t="shared" si="122"/>
        <v>0</v>
      </c>
      <c r="J124" s="654">
        <f t="shared" si="122"/>
        <v>0</v>
      </c>
      <c r="K124" s="654">
        <f t="shared" si="122"/>
        <v>0</v>
      </c>
      <c r="L124" s="655">
        <f t="shared" si="122"/>
        <v>0</v>
      </c>
      <c r="M124" s="655">
        <f t="shared" si="122"/>
        <v>0</v>
      </c>
      <c r="N124" s="655">
        <f t="shared" si="122"/>
        <v>0</v>
      </c>
      <c r="O124" s="655">
        <f t="shared" si="122"/>
        <v>0</v>
      </c>
      <c r="P124" s="655">
        <f t="shared" si="122"/>
        <v>0</v>
      </c>
      <c r="Q124" s="655">
        <f t="shared" si="122"/>
        <v>0</v>
      </c>
      <c r="R124" s="655">
        <f t="shared" si="122"/>
        <v>0</v>
      </c>
      <c r="S124" s="655">
        <f t="shared" si="122"/>
        <v>0</v>
      </c>
      <c r="T124" s="655">
        <f t="shared" si="122"/>
        <v>0</v>
      </c>
      <c r="U124" s="655">
        <f t="shared" si="122"/>
        <v>0</v>
      </c>
      <c r="V124" s="655">
        <f t="shared" si="122"/>
        <v>0</v>
      </c>
      <c r="W124" s="655">
        <f t="shared" si="122"/>
        <v>0</v>
      </c>
      <c r="X124" s="655">
        <f t="shared" si="122"/>
        <v>0</v>
      </c>
      <c r="Y124" s="655">
        <f t="shared" si="122"/>
        <v>0</v>
      </c>
      <c r="Z124" s="655">
        <f t="shared" si="122"/>
        <v>0</v>
      </c>
      <c r="AA124" s="655">
        <f t="shared" si="122"/>
        <v>0</v>
      </c>
      <c r="AB124" s="655">
        <f t="shared" si="122"/>
        <v>0</v>
      </c>
      <c r="AC124" s="656">
        <f t="shared" si="122"/>
        <v>0</v>
      </c>
      <c r="AD124" s="656">
        <f t="shared" si="122"/>
        <v>0</v>
      </c>
      <c r="AE124" s="657">
        <f t="shared" si="122"/>
        <v>0</v>
      </c>
      <c r="AF124" s="658">
        <f t="shared" si="122"/>
        <v>0</v>
      </c>
      <c r="AG124" s="562">
        <f t="shared" si="122"/>
        <v>0</v>
      </c>
      <c r="AH124" s="562">
        <f t="shared" si="122"/>
        <v>0</v>
      </c>
      <c r="AI124" s="562">
        <f t="shared" si="122"/>
        <v>0</v>
      </c>
      <c r="AJ124" s="410">
        <f t="shared" si="122"/>
        <v>0</v>
      </c>
      <c r="AK124" s="410">
        <f t="shared" si="122"/>
        <v>0</v>
      </c>
      <c r="AL124" s="410">
        <f t="shared" si="122"/>
        <v>0</v>
      </c>
      <c r="AM124" s="410">
        <f t="shared" si="122"/>
        <v>0</v>
      </c>
      <c r="AN124" s="410">
        <f t="shared" si="122"/>
        <v>0</v>
      </c>
      <c r="AO124" s="410">
        <f t="shared" si="122"/>
        <v>0</v>
      </c>
      <c r="AP124" s="410">
        <f t="shared" si="122"/>
        <v>0</v>
      </c>
      <c r="AQ124" s="410">
        <f t="shared" si="122"/>
        <v>0</v>
      </c>
      <c r="AR124" s="410">
        <f t="shared" si="122"/>
        <v>0</v>
      </c>
      <c r="AS124" s="410">
        <f t="shared" si="122"/>
        <v>0</v>
      </c>
      <c r="AT124" s="410">
        <f t="shared" si="122"/>
        <v>0</v>
      </c>
      <c r="AU124" s="410">
        <f t="shared" si="122"/>
        <v>0</v>
      </c>
      <c r="AV124" s="410">
        <f t="shared" si="122"/>
        <v>0</v>
      </c>
      <c r="AW124" s="410">
        <f t="shared" si="122"/>
        <v>0</v>
      </c>
      <c r="AX124" s="411">
        <f t="shared" si="122"/>
        <v>0</v>
      </c>
      <c r="AY124" s="659">
        <f t="shared" si="122"/>
        <v>0</v>
      </c>
      <c r="BA124" s="339">
        <f t="shared" si="120"/>
        <v>18579.900427767996</v>
      </c>
      <c r="BB124" s="340" t="str">
        <f t="shared" si="121"/>
        <v>Prašome paskirstyti likusias sąnaudas</v>
      </c>
    </row>
    <row r="125" spans="2:54" s="1" customFormat="1" ht="26.4" x14ac:dyDescent="0.3">
      <c r="B125" s="287" t="s">
        <v>297</v>
      </c>
      <c r="C125" s="355" t="s">
        <v>298</v>
      </c>
      <c r="D125" s="644">
        <f>SUM('Forma 9'!$W$120,'Forma 9'!$Z$120,'Forma 4'!$F$123,'Forma 4'!$G$123,'Forma 12'!$W$121,'Forma 12'!$Z$121,)</f>
        <v>16460.13</v>
      </c>
      <c r="E125" s="645"/>
      <c r="F125" s="645"/>
      <c r="G125" s="645"/>
      <c r="H125" s="646">
        <f t="shared" ref="H125:H136" si="123">SUM(AF125)</f>
        <v>0</v>
      </c>
      <c r="I125" s="545">
        <f t="shared" ref="I125:I136" si="124">SUM(AG125)</f>
        <v>0</v>
      </c>
      <c r="J125" s="545">
        <f t="shared" ref="J125:J136" si="125">SUM(AH125)</f>
        <v>0</v>
      </c>
      <c r="K125" s="545">
        <f t="shared" ref="K125:K136" si="126">SUM(AI125)</f>
        <v>0</v>
      </c>
      <c r="L125" s="647">
        <f t="shared" ref="L125:L136" si="127">SUM(AJ125)</f>
        <v>0</v>
      </c>
      <c r="M125" s="647">
        <f t="shared" ref="M125:M136" si="128">SUM(AK125)</f>
        <v>0</v>
      </c>
      <c r="N125" s="647">
        <f t="shared" ref="N125:N136" si="129">SUM(AL125)</f>
        <v>0</v>
      </c>
      <c r="O125" s="647">
        <f t="shared" ref="O125:O136" si="130">SUM(AM125)</f>
        <v>0</v>
      </c>
      <c r="P125" s="647">
        <f t="shared" ref="P125:P136" si="131">SUM(AN125)</f>
        <v>0</v>
      </c>
      <c r="Q125" s="647">
        <f t="shared" ref="Q125:Q136" si="132">SUM(AO125)</f>
        <v>0</v>
      </c>
      <c r="R125" s="647">
        <f t="shared" ref="R125:R136" si="133">SUM(AP125)</f>
        <v>0</v>
      </c>
      <c r="S125" s="647">
        <f t="shared" ref="S125:S136" si="134">SUM(AQ125)</f>
        <v>0</v>
      </c>
      <c r="T125" s="647">
        <f t="shared" ref="T125:T136" si="135">SUM(AR125)</f>
        <v>0</v>
      </c>
      <c r="U125" s="647">
        <f t="shared" ref="U125:U136" si="136">SUM(AS125)</f>
        <v>0</v>
      </c>
      <c r="V125" s="647">
        <f t="shared" ref="V125:V136" si="137">SUM(AT125)</f>
        <v>0</v>
      </c>
      <c r="W125" s="647">
        <f t="shared" ref="W125:W136" si="138">SUM(AU125)</f>
        <v>0</v>
      </c>
      <c r="X125" s="647">
        <f t="shared" ref="X125:X136" si="139">SUM(AV125)</f>
        <v>0</v>
      </c>
      <c r="Y125" s="647">
        <f t="shared" ref="Y125:Y136" si="140">SUM(AW125)</f>
        <v>0</v>
      </c>
      <c r="Z125" s="648">
        <f t="shared" ref="Z125:AI136" si="141">IFERROR(($E125*(Z$20/$E$20)),"0")+IFERROR(($F125*(Z$21/$F$21)),"0")+IFERROR(($G125*(Z$22/$G$22)),"0")</f>
        <v>0</v>
      </c>
      <c r="AA125" s="648">
        <f t="shared" si="141"/>
        <v>0</v>
      </c>
      <c r="AB125" s="648">
        <f t="shared" si="141"/>
        <v>0</v>
      </c>
      <c r="AC125" s="649">
        <f t="shared" si="141"/>
        <v>0</v>
      </c>
      <c r="AD125" s="649">
        <f t="shared" si="141"/>
        <v>0</v>
      </c>
      <c r="AE125" s="650">
        <f t="shared" si="141"/>
        <v>0</v>
      </c>
      <c r="AF125" s="646">
        <f t="shared" si="141"/>
        <v>0</v>
      </c>
      <c r="AG125" s="545">
        <f t="shared" si="141"/>
        <v>0</v>
      </c>
      <c r="AH125" s="545">
        <f t="shared" si="141"/>
        <v>0</v>
      </c>
      <c r="AI125" s="545">
        <f t="shared" si="141"/>
        <v>0</v>
      </c>
      <c r="AJ125" s="647">
        <f t="shared" ref="AJ125:AS136" si="142">IFERROR(($E125*(AJ$20/$E$20)),"0")+IFERROR(($F125*(AJ$21/$F$21)),"0")+IFERROR(($G125*(AJ$22/$G$22)),"0")</f>
        <v>0</v>
      </c>
      <c r="AK125" s="647">
        <f t="shared" si="142"/>
        <v>0</v>
      </c>
      <c r="AL125" s="647">
        <f t="shared" si="142"/>
        <v>0</v>
      </c>
      <c r="AM125" s="647">
        <f t="shared" si="142"/>
        <v>0</v>
      </c>
      <c r="AN125" s="647">
        <f t="shared" si="142"/>
        <v>0</v>
      </c>
      <c r="AO125" s="647">
        <f t="shared" si="142"/>
        <v>0</v>
      </c>
      <c r="AP125" s="647">
        <f t="shared" si="142"/>
        <v>0</v>
      </c>
      <c r="AQ125" s="647">
        <f t="shared" si="142"/>
        <v>0</v>
      </c>
      <c r="AR125" s="647">
        <f t="shared" si="142"/>
        <v>0</v>
      </c>
      <c r="AS125" s="647">
        <f t="shared" si="142"/>
        <v>0</v>
      </c>
      <c r="AT125" s="647">
        <f t="shared" ref="AT125:AY136" si="143">IFERROR(($E125*(AT$20/$E$20)),"0")+IFERROR(($F125*(AT$21/$F$21)),"0")+IFERROR(($G125*(AT$22/$G$22)),"0")</f>
        <v>0</v>
      </c>
      <c r="AU125" s="647">
        <f t="shared" si="143"/>
        <v>0</v>
      </c>
      <c r="AV125" s="647">
        <f t="shared" si="143"/>
        <v>0</v>
      </c>
      <c r="AW125" s="647">
        <f t="shared" si="143"/>
        <v>0</v>
      </c>
      <c r="AX125" s="651">
        <f t="shared" si="143"/>
        <v>0</v>
      </c>
      <c r="AY125" s="652">
        <f t="shared" si="143"/>
        <v>0</v>
      </c>
      <c r="BA125" s="339">
        <f t="shared" si="120"/>
        <v>16460.13</v>
      </c>
      <c r="BB125" s="340" t="str">
        <f t="shared" si="121"/>
        <v>Prašome paskirstyti likusias sąnaudas</v>
      </c>
    </row>
    <row r="126" spans="2:54" s="1" customFormat="1" ht="14.4" x14ac:dyDescent="0.3">
      <c r="B126" s="287" t="s">
        <v>299</v>
      </c>
      <c r="C126" s="358" t="s">
        <v>300</v>
      </c>
      <c r="D126" s="644">
        <f>SUM('Forma 9'!$W$121,'Forma 9'!$Z$121,'Forma 4'!$F$124,'Forma 4'!$G$124,'Forma 12'!$W$122,'Forma 12'!$Z$122,)</f>
        <v>290.74178857517683</v>
      </c>
      <c r="E126" s="645"/>
      <c r="F126" s="645"/>
      <c r="G126" s="645"/>
      <c r="H126" s="646">
        <f t="shared" si="123"/>
        <v>0</v>
      </c>
      <c r="I126" s="545">
        <f t="shared" si="124"/>
        <v>0</v>
      </c>
      <c r="J126" s="545">
        <f t="shared" si="125"/>
        <v>0</v>
      </c>
      <c r="K126" s="545">
        <f t="shared" si="126"/>
        <v>0</v>
      </c>
      <c r="L126" s="647">
        <f t="shared" si="127"/>
        <v>0</v>
      </c>
      <c r="M126" s="647">
        <f t="shared" si="128"/>
        <v>0</v>
      </c>
      <c r="N126" s="647">
        <f t="shared" si="129"/>
        <v>0</v>
      </c>
      <c r="O126" s="647">
        <f t="shared" si="130"/>
        <v>0</v>
      </c>
      <c r="P126" s="647">
        <f t="shared" si="131"/>
        <v>0</v>
      </c>
      <c r="Q126" s="647">
        <f t="shared" si="132"/>
        <v>0</v>
      </c>
      <c r="R126" s="647">
        <f t="shared" si="133"/>
        <v>0</v>
      </c>
      <c r="S126" s="647">
        <f t="shared" si="134"/>
        <v>0</v>
      </c>
      <c r="T126" s="647">
        <f t="shared" si="135"/>
        <v>0</v>
      </c>
      <c r="U126" s="647">
        <f t="shared" si="136"/>
        <v>0</v>
      </c>
      <c r="V126" s="647">
        <f t="shared" si="137"/>
        <v>0</v>
      </c>
      <c r="W126" s="647">
        <f t="shared" si="138"/>
        <v>0</v>
      </c>
      <c r="X126" s="647">
        <f t="shared" si="139"/>
        <v>0</v>
      </c>
      <c r="Y126" s="647">
        <f t="shared" si="140"/>
        <v>0</v>
      </c>
      <c r="Z126" s="648">
        <f t="shared" si="141"/>
        <v>0</v>
      </c>
      <c r="AA126" s="648">
        <f t="shared" si="141"/>
        <v>0</v>
      </c>
      <c r="AB126" s="648">
        <f t="shared" si="141"/>
        <v>0</v>
      </c>
      <c r="AC126" s="649">
        <f t="shared" si="141"/>
        <v>0</v>
      </c>
      <c r="AD126" s="649">
        <f t="shared" si="141"/>
        <v>0</v>
      </c>
      <c r="AE126" s="650">
        <f t="shared" si="141"/>
        <v>0</v>
      </c>
      <c r="AF126" s="646">
        <f t="shared" si="141"/>
        <v>0</v>
      </c>
      <c r="AG126" s="545">
        <f t="shared" si="141"/>
        <v>0</v>
      </c>
      <c r="AH126" s="545">
        <f t="shared" si="141"/>
        <v>0</v>
      </c>
      <c r="AI126" s="545">
        <f t="shared" si="141"/>
        <v>0</v>
      </c>
      <c r="AJ126" s="647">
        <f t="shared" si="142"/>
        <v>0</v>
      </c>
      <c r="AK126" s="647">
        <f t="shared" si="142"/>
        <v>0</v>
      </c>
      <c r="AL126" s="647">
        <f t="shared" si="142"/>
        <v>0</v>
      </c>
      <c r="AM126" s="647">
        <f t="shared" si="142"/>
        <v>0</v>
      </c>
      <c r="AN126" s="647">
        <f t="shared" si="142"/>
        <v>0</v>
      </c>
      <c r="AO126" s="647">
        <f t="shared" si="142"/>
        <v>0</v>
      </c>
      <c r="AP126" s="647">
        <f t="shared" si="142"/>
        <v>0</v>
      </c>
      <c r="AQ126" s="647">
        <f t="shared" si="142"/>
        <v>0</v>
      </c>
      <c r="AR126" s="647">
        <f t="shared" si="142"/>
        <v>0</v>
      </c>
      <c r="AS126" s="647">
        <f t="shared" si="142"/>
        <v>0</v>
      </c>
      <c r="AT126" s="647">
        <f t="shared" si="143"/>
        <v>0</v>
      </c>
      <c r="AU126" s="647">
        <f t="shared" si="143"/>
        <v>0</v>
      </c>
      <c r="AV126" s="647">
        <f t="shared" si="143"/>
        <v>0</v>
      </c>
      <c r="AW126" s="647">
        <f t="shared" si="143"/>
        <v>0</v>
      </c>
      <c r="AX126" s="651">
        <f t="shared" si="143"/>
        <v>0</v>
      </c>
      <c r="AY126" s="652">
        <f t="shared" si="143"/>
        <v>0</v>
      </c>
      <c r="BA126" s="339">
        <f t="shared" si="120"/>
        <v>290.74178857517683</v>
      </c>
      <c r="BB126" s="340" t="str">
        <f t="shared" si="121"/>
        <v>Prašome paskirstyti likusias sąnaudas</v>
      </c>
    </row>
    <row r="127" spans="2:54" s="1" customFormat="1" ht="14.4" x14ac:dyDescent="0.3">
      <c r="B127" s="287" t="s">
        <v>301</v>
      </c>
      <c r="C127" s="355" t="s">
        <v>302</v>
      </c>
      <c r="D127" s="644">
        <f>SUM('Forma 9'!$W$122,'Forma 9'!$Z$122,'Forma 4'!$F$125,'Forma 4'!$G$125,'Forma 12'!$W$123,'Forma 12'!$Z$123,)</f>
        <v>1.0410155229038989</v>
      </c>
      <c r="E127" s="645"/>
      <c r="F127" s="645"/>
      <c r="G127" s="645"/>
      <c r="H127" s="646">
        <f t="shared" si="123"/>
        <v>0</v>
      </c>
      <c r="I127" s="545">
        <f t="shared" si="124"/>
        <v>0</v>
      </c>
      <c r="J127" s="545">
        <f t="shared" si="125"/>
        <v>0</v>
      </c>
      <c r="K127" s="545">
        <f t="shared" si="126"/>
        <v>0</v>
      </c>
      <c r="L127" s="647">
        <f t="shared" si="127"/>
        <v>0</v>
      </c>
      <c r="M127" s="647">
        <f t="shared" si="128"/>
        <v>0</v>
      </c>
      <c r="N127" s="647">
        <f t="shared" si="129"/>
        <v>0</v>
      </c>
      <c r="O127" s="647">
        <f t="shared" si="130"/>
        <v>0</v>
      </c>
      <c r="P127" s="647">
        <f t="shared" si="131"/>
        <v>0</v>
      </c>
      <c r="Q127" s="647">
        <f t="shared" si="132"/>
        <v>0</v>
      </c>
      <c r="R127" s="647">
        <f t="shared" si="133"/>
        <v>0</v>
      </c>
      <c r="S127" s="647">
        <f t="shared" si="134"/>
        <v>0</v>
      </c>
      <c r="T127" s="647">
        <f t="shared" si="135"/>
        <v>0</v>
      </c>
      <c r="U127" s="647">
        <f t="shared" si="136"/>
        <v>0</v>
      </c>
      <c r="V127" s="647">
        <f t="shared" si="137"/>
        <v>0</v>
      </c>
      <c r="W127" s="647">
        <f t="shared" si="138"/>
        <v>0</v>
      </c>
      <c r="X127" s="647">
        <f t="shared" si="139"/>
        <v>0</v>
      </c>
      <c r="Y127" s="647">
        <f t="shared" si="140"/>
        <v>0</v>
      </c>
      <c r="Z127" s="648">
        <f t="shared" si="141"/>
        <v>0</v>
      </c>
      <c r="AA127" s="648">
        <f t="shared" si="141"/>
        <v>0</v>
      </c>
      <c r="AB127" s="648">
        <f t="shared" si="141"/>
        <v>0</v>
      </c>
      <c r="AC127" s="649">
        <f t="shared" si="141"/>
        <v>0</v>
      </c>
      <c r="AD127" s="649">
        <f t="shared" si="141"/>
        <v>0</v>
      </c>
      <c r="AE127" s="650">
        <f t="shared" si="141"/>
        <v>0</v>
      </c>
      <c r="AF127" s="646">
        <f t="shared" si="141"/>
        <v>0</v>
      </c>
      <c r="AG127" s="545">
        <f t="shared" si="141"/>
        <v>0</v>
      </c>
      <c r="AH127" s="545">
        <f t="shared" si="141"/>
        <v>0</v>
      </c>
      <c r="AI127" s="545">
        <f t="shared" si="141"/>
        <v>0</v>
      </c>
      <c r="AJ127" s="647">
        <f t="shared" si="142"/>
        <v>0</v>
      </c>
      <c r="AK127" s="647">
        <f t="shared" si="142"/>
        <v>0</v>
      </c>
      <c r="AL127" s="647">
        <f t="shared" si="142"/>
        <v>0</v>
      </c>
      <c r="AM127" s="647">
        <f t="shared" si="142"/>
        <v>0</v>
      </c>
      <c r="AN127" s="647">
        <f t="shared" si="142"/>
        <v>0</v>
      </c>
      <c r="AO127" s="647">
        <f t="shared" si="142"/>
        <v>0</v>
      </c>
      <c r="AP127" s="647">
        <f t="shared" si="142"/>
        <v>0</v>
      </c>
      <c r="AQ127" s="647">
        <f t="shared" si="142"/>
        <v>0</v>
      </c>
      <c r="AR127" s="647">
        <f t="shared" si="142"/>
        <v>0</v>
      </c>
      <c r="AS127" s="647">
        <f t="shared" si="142"/>
        <v>0</v>
      </c>
      <c r="AT127" s="647">
        <f t="shared" si="143"/>
        <v>0</v>
      </c>
      <c r="AU127" s="647">
        <f t="shared" si="143"/>
        <v>0</v>
      </c>
      <c r="AV127" s="647">
        <f t="shared" si="143"/>
        <v>0</v>
      </c>
      <c r="AW127" s="647">
        <f t="shared" si="143"/>
        <v>0</v>
      </c>
      <c r="AX127" s="651">
        <f t="shared" si="143"/>
        <v>0</v>
      </c>
      <c r="AY127" s="652">
        <f t="shared" si="143"/>
        <v>0</v>
      </c>
      <c r="BA127" s="339">
        <f t="shared" si="120"/>
        <v>1.0410155229038989</v>
      </c>
      <c r="BB127" s="340" t="str">
        <f t="shared" si="121"/>
        <v>Prašome paskirstyti likusias sąnaudas</v>
      </c>
    </row>
    <row r="128" spans="2:54" s="1" customFormat="1" ht="14.4" x14ac:dyDescent="0.3">
      <c r="B128" s="287" t="s">
        <v>303</v>
      </c>
      <c r="C128" s="355" t="s">
        <v>304</v>
      </c>
      <c r="D128" s="644">
        <f>SUM('Forma 9'!$W$123,'Forma 9'!$Z$123,'Forma 4'!$F$126,'Forma 4'!$G$126,'Forma 12'!$W$124,'Forma 12'!$Z$124,)</f>
        <v>9.6103874692508651</v>
      </c>
      <c r="E128" s="645"/>
      <c r="F128" s="645"/>
      <c r="G128" s="645"/>
      <c r="H128" s="646">
        <f t="shared" si="123"/>
        <v>0</v>
      </c>
      <c r="I128" s="545">
        <f t="shared" si="124"/>
        <v>0</v>
      </c>
      <c r="J128" s="545">
        <f t="shared" si="125"/>
        <v>0</v>
      </c>
      <c r="K128" s="545">
        <f t="shared" si="126"/>
        <v>0</v>
      </c>
      <c r="L128" s="647">
        <f t="shared" si="127"/>
        <v>0</v>
      </c>
      <c r="M128" s="647">
        <f t="shared" si="128"/>
        <v>0</v>
      </c>
      <c r="N128" s="647">
        <f t="shared" si="129"/>
        <v>0</v>
      </c>
      <c r="O128" s="647">
        <f t="shared" si="130"/>
        <v>0</v>
      </c>
      <c r="P128" s="647">
        <f t="shared" si="131"/>
        <v>0</v>
      </c>
      <c r="Q128" s="647">
        <f t="shared" si="132"/>
        <v>0</v>
      </c>
      <c r="R128" s="647">
        <f t="shared" si="133"/>
        <v>0</v>
      </c>
      <c r="S128" s="647">
        <f t="shared" si="134"/>
        <v>0</v>
      </c>
      <c r="T128" s="647">
        <f t="shared" si="135"/>
        <v>0</v>
      </c>
      <c r="U128" s="647">
        <f t="shared" si="136"/>
        <v>0</v>
      </c>
      <c r="V128" s="647">
        <f t="shared" si="137"/>
        <v>0</v>
      </c>
      <c r="W128" s="647">
        <f t="shared" si="138"/>
        <v>0</v>
      </c>
      <c r="X128" s="647">
        <f t="shared" si="139"/>
        <v>0</v>
      </c>
      <c r="Y128" s="647">
        <f t="shared" si="140"/>
        <v>0</v>
      </c>
      <c r="Z128" s="648">
        <f t="shared" si="141"/>
        <v>0</v>
      </c>
      <c r="AA128" s="648">
        <f t="shared" si="141"/>
        <v>0</v>
      </c>
      <c r="AB128" s="648">
        <f t="shared" si="141"/>
        <v>0</v>
      </c>
      <c r="AC128" s="649">
        <f t="shared" si="141"/>
        <v>0</v>
      </c>
      <c r="AD128" s="649">
        <f t="shared" si="141"/>
        <v>0</v>
      </c>
      <c r="AE128" s="650">
        <f t="shared" si="141"/>
        <v>0</v>
      </c>
      <c r="AF128" s="646">
        <f t="shared" si="141"/>
        <v>0</v>
      </c>
      <c r="AG128" s="545">
        <f t="shared" si="141"/>
        <v>0</v>
      </c>
      <c r="AH128" s="545">
        <f t="shared" si="141"/>
        <v>0</v>
      </c>
      <c r="AI128" s="545">
        <f t="shared" si="141"/>
        <v>0</v>
      </c>
      <c r="AJ128" s="647">
        <f t="shared" si="142"/>
        <v>0</v>
      </c>
      <c r="AK128" s="647">
        <f t="shared" si="142"/>
        <v>0</v>
      </c>
      <c r="AL128" s="647">
        <f t="shared" si="142"/>
        <v>0</v>
      </c>
      <c r="AM128" s="647">
        <f t="shared" si="142"/>
        <v>0</v>
      </c>
      <c r="AN128" s="647">
        <f t="shared" si="142"/>
        <v>0</v>
      </c>
      <c r="AO128" s="647">
        <f t="shared" si="142"/>
        <v>0</v>
      </c>
      <c r="AP128" s="647">
        <f t="shared" si="142"/>
        <v>0</v>
      </c>
      <c r="AQ128" s="647">
        <f t="shared" si="142"/>
        <v>0</v>
      </c>
      <c r="AR128" s="647">
        <f t="shared" si="142"/>
        <v>0</v>
      </c>
      <c r="AS128" s="647">
        <f t="shared" si="142"/>
        <v>0</v>
      </c>
      <c r="AT128" s="647">
        <f t="shared" si="143"/>
        <v>0</v>
      </c>
      <c r="AU128" s="647">
        <f t="shared" si="143"/>
        <v>0</v>
      </c>
      <c r="AV128" s="647">
        <f t="shared" si="143"/>
        <v>0</v>
      </c>
      <c r="AW128" s="647">
        <f t="shared" si="143"/>
        <v>0</v>
      </c>
      <c r="AX128" s="651">
        <f t="shared" si="143"/>
        <v>0</v>
      </c>
      <c r="AY128" s="652">
        <f t="shared" si="143"/>
        <v>0</v>
      </c>
      <c r="BA128" s="339">
        <f t="shared" si="120"/>
        <v>9.6103874692508651</v>
      </c>
      <c r="BB128" s="340" t="str">
        <f t="shared" si="121"/>
        <v>Prašome paskirstyti likusias sąnaudas</v>
      </c>
    </row>
    <row r="129" spans="2:54" s="1" customFormat="1" ht="14.4" x14ac:dyDescent="0.3">
      <c r="B129" s="287" t="s">
        <v>305</v>
      </c>
      <c r="C129" s="355" t="s">
        <v>306</v>
      </c>
      <c r="D129" s="644">
        <f>SUM('Forma 9'!$W$124,'Forma 9'!$Z$124,'Forma 4'!$F$127,'Forma 4'!$G$127,'Forma 12'!$W$125,'Forma 12'!$Z$125,)</f>
        <v>90.694836356417085</v>
      </c>
      <c r="E129" s="645"/>
      <c r="F129" s="645"/>
      <c r="G129" s="645"/>
      <c r="H129" s="646">
        <f t="shared" si="123"/>
        <v>0</v>
      </c>
      <c r="I129" s="545">
        <f t="shared" si="124"/>
        <v>0</v>
      </c>
      <c r="J129" s="545">
        <f t="shared" si="125"/>
        <v>0</v>
      </c>
      <c r="K129" s="545">
        <f t="shared" si="126"/>
        <v>0</v>
      </c>
      <c r="L129" s="647">
        <f t="shared" si="127"/>
        <v>0</v>
      </c>
      <c r="M129" s="647">
        <f t="shared" si="128"/>
        <v>0</v>
      </c>
      <c r="N129" s="647">
        <f t="shared" si="129"/>
        <v>0</v>
      </c>
      <c r="O129" s="647">
        <f t="shared" si="130"/>
        <v>0</v>
      </c>
      <c r="P129" s="647">
        <f t="shared" si="131"/>
        <v>0</v>
      </c>
      <c r="Q129" s="647">
        <f t="shared" si="132"/>
        <v>0</v>
      </c>
      <c r="R129" s="647">
        <f t="shared" si="133"/>
        <v>0</v>
      </c>
      <c r="S129" s="647">
        <f t="shared" si="134"/>
        <v>0</v>
      </c>
      <c r="T129" s="647">
        <f t="shared" si="135"/>
        <v>0</v>
      </c>
      <c r="U129" s="647">
        <f t="shared" si="136"/>
        <v>0</v>
      </c>
      <c r="V129" s="647">
        <f t="shared" si="137"/>
        <v>0</v>
      </c>
      <c r="W129" s="647">
        <f t="shared" si="138"/>
        <v>0</v>
      </c>
      <c r="X129" s="647">
        <f t="shared" si="139"/>
        <v>0</v>
      </c>
      <c r="Y129" s="647">
        <f t="shared" si="140"/>
        <v>0</v>
      </c>
      <c r="Z129" s="648">
        <f t="shared" si="141"/>
        <v>0</v>
      </c>
      <c r="AA129" s="648">
        <f t="shared" si="141"/>
        <v>0</v>
      </c>
      <c r="AB129" s="648">
        <f t="shared" si="141"/>
        <v>0</v>
      </c>
      <c r="AC129" s="649">
        <f t="shared" si="141"/>
        <v>0</v>
      </c>
      <c r="AD129" s="649">
        <f t="shared" si="141"/>
        <v>0</v>
      </c>
      <c r="AE129" s="650">
        <f t="shared" si="141"/>
        <v>0</v>
      </c>
      <c r="AF129" s="646">
        <f t="shared" si="141"/>
        <v>0</v>
      </c>
      <c r="AG129" s="545">
        <f t="shared" si="141"/>
        <v>0</v>
      </c>
      <c r="AH129" s="545">
        <f t="shared" si="141"/>
        <v>0</v>
      </c>
      <c r="AI129" s="545">
        <f t="shared" si="141"/>
        <v>0</v>
      </c>
      <c r="AJ129" s="647">
        <f t="shared" si="142"/>
        <v>0</v>
      </c>
      <c r="AK129" s="647">
        <f t="shared" si="142"/>
        <v>0</v>
      </c>
      <c r="AL129" s="647">
        <f t="shared" si="142"/>
        <v>0</v>
      </c>
      <c r="AM129" s="647">
        <f t="shared" si="142"/>
        <v>0</v>
      </c>
      <c r="AN129" s="647">
        <f t="shared" si="142"/>
        <v>0</v>
      </c>
      <c r="AO129" s="647">
        <f t="shared" si="142"/>
        <v>0</v>
      </c>
      <c r="AP129" s="647">
        <f t="shared" si="142"/>
        <v>0</v>
      </c>
      <c r="AQ129" s="647">
        <f t="shared" si="142"/>
        <v>0</v>
      </c>
      <c r="AR129" s="647">
        <f t="shared" si="142"/>
        <v>0</v>
      </c>
      <c r="AS129" s="647">
        <f t="shared" si="142"/>
        <v>0</v>
      </c>
      <c r="AT129" s="647">
        <f t="shared" si="143"/>
        <v>0</v>
      </c>
      <c r="AU129" s="647">
        <f t="shared" si="143"/>
        <v>0</v>
      </c>
      <c r="AV129" s="647">
        <f t="shared" si="143"/>
        <v>0</v>
      </c>
      <c r="AW129" s="647">
        <f t="shared" si="143"/>
        <v>0</v>
      </c>
      <c r="AX129" s="651">
        <f t="shared" si="143"/>
        <v>0</v>
      </c>
      <c r="AY129" s="652">
        <f t="shared" si="143"/>
        <v>0</v>
      </c>
      <c r="BA129" s="339">
        <f t="shared" si="120"/>
        <v>90.694836356417085</v>
      </c>
      <c r="BB129" s="340" t="str">
        <f t="shared" si="121"/>
        <v>Prašome paskirstyti likusias sąnaudas</v>
      </c>
    </row>
    <row r="130" spans="2:54" s="1" customFormat="1" ht="14.4" x14ac:dyDescent="0.3">
      <c r="B130" s="287" t="s">
        <v>307</v>
      </c>
      <c r="C130" s="355" t="s">
        <v>308</v>
      </c>
      <c r="D130" s="644">
        <f>SUM('Forma 9'!$W$125,'Forma 9'!$Z$125,'Forma 4'!$F$128,'Forma 4'!$G$128,'Forma 12'!$W$126,'Forma 12'!$Z$126,)</f>
        <v>1.296283697102556</v>
      </c>
      <c r="E130" s="645"/>
      <c r="F130" s="645"/>
      <c r="G130" s="645"/>
      <c r="H130" s="646">
        <f t="shared" si="123"/>
        <v>0</v>
      </c>
      <c r="I130" s="545">
        <f t="shared" si="124"/>
        <v>0</v>
      </c>
      <c r="J130" s="545">
        <f t="shared" si="125"/>
        <v>0</v>
      </c>
      <c r="K130" s="545">
        <f t="shared" si="126"/>
        <v>0</v>
      </c>
      <c r="L130" s="647">
        <f t="shared" si="127"/>
        <v>0</v>
      </c>
      <c r="M130" s="647">
        <f t="shared" si="128"/>
        <v>0</v>
      </c>
      <c r="N130" s="647">
        <f t="shared" si="129"/>
        <v>0</v>
      </c>
      <c r="O130" s="647">
        <f t="shared" si="130"/>
        <v>0</v>
      </c>
      <c r="P130" s="647">
        <f t="shared" si="131"/>
        <v>0</v>
      </c>
      <c r="Q130" s="647">
        <f t="shared" si="132"/>
        <v>0</v>
      </c>
      <c r="R130" s="647">
        <f t="shared" si="133"/>
        <v>0</v>
      </c>
      <c r="S130" s="647">
        <f t="shared" si="134"/>
        <v>0</v>
      </c>
      <c r="T130" s="647">
        <f t="shared" si="135"/>
        <v>0</v>
      </c>
      <c r="U130" s="647">
        <f t="shared" si="136"/>
        <v>0</v>
      </c>
      <c r="V130" s="647">
        <f t="shared" si="137"/>
        <v>0</v>
      </c>
      <c r="W130" s="647">
        <f t="shared" si="138"/>
        <v>0</v>
      </c>
      <c r="X130" s="647">
        <f t="shared" si="139"/>
        <v>0</v>
      </c>
      <c r="Y130" s="647">
        <f t="shared" si="140"/>
        <v>0</v>
      </c>
      <c r="Z130" s="648">
        <f t="shared" si="141"/>
        <v>0</v>
      </c>
      <c r="AA130" s="648">
        <f t="shared" si="141"/>
        <v>0</v>
      </c>
      <c r="AB130" s="648">
        <f t="shared" si="141"/>
        <v>0</v>
      </c>
      <c r="AC130" s="649">
        <f t="shared" si="141"/>
        <v>0</v>
      </c>
      <c r="AD130" s="649">
        <f t="shared" si="141"/>
        <v>0</v>
      </c>
      <c r="AE130" s="650">
        <f t="shared" si="141"/>
        <v>0</v>
      </c>
      <c r="AF130" s="646">
        <f t="shared" si="141"/>
        <v>0</v>
      </c>
      <c r="AG130" s="545">
        <f t="shared" si="141"/>
        <v>0</v>
      </c>
      <c r="AH130" s="545">
        <f t="shared" si="141"/>
        <v>0</v>
      </c>
      <c r="AI130" s="545">
        <f t="shared" si="141"/>
        <v>0</v>
      </c>
      <c r="AJ130" s="647">
        <f t="shared" si="142"/>
        <v>0</v>
      </c>
      <c r="AK130" s="647">
        <f t="shared" si="142"/>
        <v>0</v>
      </c>
      <c r="AL130" s="647">
        <f t="shared" si="142"/>
        <v>0</v>
      </c>
      <c r="AM130" s="647">
        <f t="shared" si="142"/>
        <v>0</v>
      </c>
      <c r="AN130" s="647">
        <f t="shared" si="142"/>
        <v>0</v>
      </c>
      <c r="AO130" s="647">
        <f t="shared" si="142"/>
        <v>0</v>
      </c>
      <c r="AP130" s="647">
        <f t="shared" si="142"/>
        <v>0</v>
      </c>
      <c r="AQ130" s="647">
        <f t="shared" si="142"/>
        <v>0</v>
      </c>
      <c r="AR130" s="647">
        <f t="shared" si="142"/>
        <v>0</v>
      </c>
      <c r="AS130" s="647">
        <f t="shared" si="142"/>
        <v>0</v>
      </c>
      <c r="AT130" s="647">
        <f t="shared" si="143"/>
        <v>0</v>
      </c>
      <c r="AU130" s="647">
        <f t="shared" si="143"/>
        <v>0</v>
      </c>
      <c r="AV130" s="647">
        <f t="shared" si="143"/>
        <v>0</v>
      </c>
      <c r="AW130" s="647">
        <f t="shared" si="143"/>
        <v>0</v>
      </c>
      <c r="AX130" s="651">
        <f t="shared" si="143"/>
        <v>0</v>
      </c>
      <c r="AY130" s="652">
        <f t="shared" si="143"/>
        <v>0</v>
      </c>
      <c r="BA130" s="339">
        <f t="shared" si="120"/>
        <v>1.296283697102556</v>
      </c>
      <c r="BB130" s="340" t="str">
        <f t="shared" si="121"/>
        <v>Prašome paskirstyti likusias sąnaudas</v>
      </c>
    </row>
    <row r="131" spans="2:54" s="1" customFormat="1" ht="14.4" x14ac:dyDescent="0.3">
      <c r="B131" s="287" t="s">
        <v>309</v>
      </c>
      <c r="C131" s="355" t="s">
        <v>310</v>
      </c>
      <c r="D131" s="644">
        <f>SUM('Forma 9'!$W$126,'Forma 9'!$Z$126,'Forma 4'!$F$129,'Forma 4'!$G$129,'Forma 12'!$W$127,'Forma 12'!$Z$127,)</f>
        <v>0</v>
      </c>
      <c r="E131" s="645"/>
      <c r="F131" s="645"/>
      <c r="G131" s="645"/>
      <c r="H131" s="646">
        <f t="shared" si="123"/>
        <v>0</v>
      </c>
      <c r="I131" s="545">
        <f t="shared" si="124"/>
        <v>0</v>
      </c>
      <c r="J131" s="545">
        <f t="shared" si="125"/>
        <v>0</v>
      </c>
      <c r="K131" s="545">
        <f t="shared" si="126"/>
        <v>0</v>
      </c>
      <c r="L131" s="647">
        <f t="shared" si="127"/>
        <v>0</v>
      </c>
      <c r="M131" s="647">
        <f t="shared" si="128"/>
        <v>0</v>
      </c>
      <c r="N131" s="647">
        <f t="shared" si="129"/>
        <v>0</v>
      </c>
      <c r="O131" s="647">
        <f t="shared" si="130"/>
        <v>0</v>
      </c>
      <c r="P131" s="647">
        <f t="shared" si="131"/>
        <v>0</v>
      </c>
      <c r="Q131" s="647">
        <f t="shared" si="132"/>
        <v>0</v>
      </c>
      <c r="R131" s="647">
        <f t="shared" si="133"/>
        <v>0</v>
      </c>
      <c r="S131" s="647">
        <f t="shared" si="134"/>
        <v>0</v>
      </c>
      <c r="T131" s="647">
        <f t="shared" si="135"/>
        <v>0</v>
      </c>
      <c r="U131" s="647">
        <f t="shared" si="136"/>
        <v>0</v>
      </c>
      <c r="V131" s="647">
        <f t="shared" si="137"/>
        <v>0</v>
      </c>
      <c r="W131" s="647">
        <f t="shared" si="138"/>
        <v>0</v>
      </c>
      <c r="X131" s="647">
        <f t="shared" si="139"/>
        <v>0</v>
      </c>
      <c r="Y131" s="647">
        <f t="shared" si="140"/>
        <v>0</v>
      </c>
      <c r="Z131" s="648">
        <f t="shared" si="141"/>
        <v>0</v>
      </c>
      <c r="AA131" s="648">
        <f t="shared" si="141"/>
        <v>0</v>
      </c>
      <c r="AB131" s="648">
        <f t="shared" si="141"/>
        <v>0</v>
      </c>
      <c r="AC131" s="649">
        <f t="shared" si="141"/>
        <v>0</v>
      </c>
      <c r="AD131" s="649">
        <f t="shared" si="141"/>
        <v>0</v>
      </c>
      <c r="AE131" s="650">
        <f t="shared" si="141"/>
        <v>0</v>
      </c>
      <c r="AF131" s="646">
        <f t="shared" si="141"/>
        <v>0</v>
      </c>
      <c r="AG131" s="545">
        <f t="shared" si="141"/>
        <v>0</v>
      </c>
      <c r="AH131" s="545">
        <f t="shared" si="141"/>
        <v>0</v>
      </c>
      <c r="AI131" s="545">
        <f t="shared" si="141"/>
        <v>0</v>
      </c>
      <c r="AJ131" s="647">
        <f t="shared" si="142"/>
        <v>0</v>
      </c>
      <c r="AK131" s="647">
        <f t="shared" si="142"/>
        <v>0</v>
      </c>
      <c r="AL131" s="647">
        <f t="shared" si="142"/>
        <v>0</v>
      </c>
      <c r="AM131" s="647">
        <f t="shared" si="142"/>
        <v>0</v>
      </c>
      <c r="AN131" s="647">
        <f t="shared" si="142"/>
        <v>0</v>
      </c>
      <c r="AO131" s="647">
        <f t="shared" si="142"/>
        <v>0</v>
      </c>
      <c r="AP131" s="647">
        <f t="shared" si="142"/>
        <v>0</v>
      </c>
      <c r="AQ131" s="647">
        <f t="shared" si="142"/>
        <v>0</v>
      </c>
      <c r="AR131" s="647">
        <f t="shared" si="142"/>
        <v>0</v>
      </c>
      <c r="AS131" s="647">
        <f t="shared" si="142"/>
        <v>0</v>
      </c>
      <c r="AT131" s="647">
        <f t="shared" si="143"/>
        <v>0</v>
      </c>
      <c r="AU131" s="647">
        <f t="shared" si="143"/>
        <v>0</v>
      </c>
      <c r="AV131" s="647">
        <f t="shared" si="143"/>
        <v>0</v>
      </c>
      <c r="AW131" s="647">
        <f t="shared" si="143"/>
        <v>0</v>
      </c>
      <c r="AX131" s="651">
        <f t="shared" si="143"/>
        <v>0</v>
      </c>
      <c r="AY131" s="652">
        <f t="shared" si="143"/>
        <v>0</v>
      </c>
      <c r="BA131" s="339">
        <f t="shared" si="120"/>
        <v>0</v>
      </c>
      <c r="BB131" s="340" t="str">
        <f t="shared" si="121"/>
        <v>-</v>
      </c>
    </row>
    <row r="132" spans="2:54" s="1" customFormat="1" ht="14.4" x14ac:dyDescent="0.3">
      <c r="B132" s="287" t="s">
        <v>311</v>
      </c>
      <c r="C132" s="355" t="s">
        <v>484</v>
      </c>
      <c r="D132" s="644">
        <f>SUM('Forma 9'!$W$127,'Forma 9'!$Z$127,'Forma 4'!$F$130,'Forma 4'!$G$130,'Forma 12'!$W$128,'Forma 12'!$Z$128)</f>
        <v>1626.6314748140719</v>
      </c>
      <c r="E132" s="645"/>
      <c r="F132" s="645"/>
      <c r="G132" s="645"/>
      <c r="H132" s="646">
        <f t="shared" si="123"/>
        <v>0</v>
      </c>
      <c r="I132" s="545">
        <f t="shared" si="124"/>
        <v>0</v>
      </c>
      <c r="J132" s="545">
        <f t="shared" si="125"/>
        <v>0</v>
      </c>
      <c r="K132" s="545">
        <f t="shared" si="126"/>
        <v>0</v>
      </c>
      <c r="L132" s="647">
        <f t="shared" si="127"/>
        <v>0</v>
      </c>
      <c r="M132" s="647">
        <f t="shared" si="128"/>
        <v>0</v>
      </c>
      <c r="N132" s="647">
        <f t="shared" si="129"/>
        <v>0</v>
      </c>
      <c r="O132" s="647">
        <f t="shared" si="130"/>
        <v>0</v>
      </c>
      <c r="P132" s="647">
        <f t="shared" si="131"/>
        <v>0</v>
      </c>
      <c r="Q132" s="647">
        <f t="shared" si="132"/>
        <v>0</v>
      </c>
      <c r="R132" s="647">
        <f t="shared" si="133"/>
        <v>0</v>
      </c>
      <c r="S132" s="647">
        <f t="shared" si="134"/>
        <v>0</v>
      </c>
      <c r="T132" s="647">
        <f t="shared" si="135"/>
        <v>0</v>
      </c>
      <c r="U132" s="647">
        <f t="shared" si="136"/>
        <v>0</v>
      </c>
      <c r="V132" s="647">
        <f t="shared" si="137"/>
        <v>0</v>
      </c>
      <c r="W132" s="647">
        <f t="shared" si="138"/>
        <v>0</v>
      </c>
      <c r="X132" s="647">
        <f t="shared" si="139"/>
        <v>0</v>
      </c>
      <c r="Y132" s="647">
        <f t="shared" si="140"/>
        <v>0</v>
      </c>
      <c r="Z132" s="648">
        <f t="shared" si="141"/>
        <v>0</v>
      </c>
      <c r="AA132" s="648">
        <f t="shared" si="141"/>
        <v>0</v>
      </c>
      <c r="AB132" s="648">
        <f t="shared" si="141"/>
        <v>0</v>
      </c>
      <c r="AC132" s="649">
        <f t="shared" si="141"/>
        <v>0</v>
      </c>
      <c r="AD132" s="649">
        <f t="shared" si="141"/>
        <v>0</v>
      </c>
      <c r="AE132" s="650">
        <f t="shared" si="141"/>
        <v>0</v>
      </c>
      <c r="AF132" s="646">
        <f t="shared" si="141"/>
        <v>0</v>
      </c>
      <c r="AG132" s="545">
        <f t="shared" si="141"/>
        <v>0</v>
      </c>
      <c r="AH132" s="545">
        <f t="shared" si="141"/>
        <v>0</v>
      </c>
      <c r="AI132" s="545">
        <f t="shared" si="141"/>
        <v>0</v>
      </c>
      <c r="AJ132" s="647">
        <f t="shared" si="142"/>
        <v>0</v>
      </c>
      <c r="AK132" s="647">
        <f t="shared" si="142"/>
        <v>0</v>
      </c>
      <c r="AL132" s="647">
        <f t="shared" si="142"/>
        <v>0</v>
      </c>
      <c r="AM132" s="647">
        <f t="shared" si="142"/>
        <v>0</v>
      </c>
      <c r="AN132" s="647">
        <f t="shared" si="142"/>
        <v>0</v>
      </c>
      <c r="AO132" s="647">
        <f t="shared" si="142"/>
        <v>0</v>
      </c>
      <c r="AP132" s="647">
        <f t="shared" si="142"/>
        <v>0</v>
      </c>
      <c r="AQ132" s="647">
        <f t="shared" si="142"/>
        <v>0</v>
      </c>
      <c r="AR132" s="647">
        <f t="shared" si="142"/>
        <v>0</v>
      </c>
      <c r="AS132" s="647">
        <f t="shared" si="142"/>
        <v>0</v>
      </c>
      <c r="AT132" s="647">
        <f t="shared" si="143"/>
        <v>0</v>
      </c>
      <c r="AU132" s="647">
        <f t="shared" si="143"/>
        <v>0</v>
      </c>
      <c r="AV132" s="647">
        <f t="shared" si="143"/>
        <v>0</v>
      </c>
      <c r="AW132" s="647">
        <f t="shared" si="143"/>
        <v>0</v>
      </c>
      <c r="AX132" s="651">
        <f t="shared" si="143"/>
        <v>0</v>
      </c>
      <c r="AY132" s="652">
        <f t="shared" si="143"/>
        <v>0</v>
      </c>
      <c r="BA132" s="339">
        <f t="shared" si="120"/>
        <v>1626.6314748140719</v>
      </c>
      <c r="BB132" s="340" t="str">
        <f t="shared" si="121"/>
        <v>Prašome paskirstyti likusias sąnaudas</v>
      </c>
    </row>
    <row r="133" spans="2:54" s="1" customFormat="1" ht="26.4" x14ac:dyDescent="0.3">
      <c r="B133" s="287" t="s">
        <v>313</v>
      </c>
      <c r="C133" s="358" t="str">
        <f>'Forma 2'!$C$123</f>
        <v>Kitos su personalu susijusios sąnaudos (garantinio f. įmokos, atost.kaupimo)</v>
      </c>
      <c r="D133" s="644">
        <f>SUM('Forma 9'!$W$128,'Forma 9'!$Z$128,'Forma 4'!$F$131,'Forma 4'!$G$131,'Forma 12'!$W$129,'Forma 12'!$Z$129,)</f>
        <v>99.754641333074161</v>
      </c>
      <c r="E133" s="645"/>
      <c r="F133" s="645"/>
      <c r="G133" s="645"/>
      <c r="H133" s="646">
        <f t="shared" si="123"/>
        <v>0</v>
      </c>
      <c r="I133" s="545">
        <f t="shared" si="124"/>
        <v>0</v>
      </c>
      <c r="J133" s="545">
        <f t="shared" si="125"/>
        <v>0</v>
      </c>
      <c r="K133" s="545">
        <f t="shared" si="126"/>
        <v>0</v>
      </c>
      <c r="L133" s="647">
        <f t="shared" si="127"/>
        <v>0</v>
      </c>
      <c r="M133" s="647">
        <f t="shared" si="128"/>
        <v>0</v>
      </c>
      <c r="N133" s="647">
        <f t="shared" si="129"/>
        <v>0</v>
      </c>
      <c r="O133" s="647">
        <f t="shared" si="130"/>
        <v>0</v>
      </c>
      <c r="P133" s="647">
        <f t="shared" si="131"/>
        <v>0</v>
      </c>
      <c r="Q133" s="647">
        <f t="shared" si="132"/>
        <v>0</v>
      </c>
      <c r="R133" s="647">
        <f t="shared" si="133"/>
        <v>0</v>
      </c>
      <c r="S133" s="647">
        <f t="shared" si="134"/>
        <v>0</v>
      </c>
      <c r="T133" s="647">
        <f t="shared" si="135"/>
        <v>0</v>
      </c>
      <c r="U133" s="647">
        <f t="shared" si="136"/>
        <v>0</v>
      </c>
      <c r="V133" s="647">
        <f t="shared" si="137"/>
        <v>0</v>
      </c>
      <c r="W133" s="647">
        <f t="shared" si="138"/>
        <v>0</v>
      </c>
      <c r="X133" s="647">
        <f t="shared" si="139"/>
        <v>0</v>
      </c>
      <c r="Y133" s="647">
        <f t="shared" si="140"/>
        <v>0</v>
      </c>
      <c r="Z133" s="648">
        <f t="shared" si="141"/>
        <v>0</v>
      </c>
      <c r="AA133" s="648">
        <f t="shared" si="141"/>
        <v>0</v>
      </c>
      <c r="AB133" s="648">
        <f t="shared" si="141"/>
        <v>0</v>
      </c>
      <c r="AC133" s="649">
        <f t="shared" si="141"/>
        <v>0</v>
      </c>
      <c r="AD133" s="649">
        <f t="shared" si="141"/>
        <v>0</v>
      </c>
      <c r="AE133" s="650">
        <f t="shared" si="141"/>
        <v>0</v>
      </c>
      <c r="AF133" s="646">
        <f t="shared" si="141"/>
        <v>0</v>
      </c>
      <c r="AG133" s="545">
        <f t="shared" si="141"/>
        <v>0</v>
      </c>
      <c r="AH133" s="545">
        <f t="shared" si="141"/>
        <v>0</v>
      </c>
      <c r="AI133" s="545">
        <f t="shared" si="141"/>
        <v>0</v>
      </c>
      <c r="AJ133" s="647">
        <f t="shared" si="142"/>
        <v>0</v>
      </c>
      <c r="AK133" s="647">
        <f t="shared" si="142"/>
        <v>0</v>
      </c>
      <c r="AL133" s="647">
        <f t="shared" si="142"/>
        <v>0</v>
      </c>
      <c r="AM133" s="647">
        <f t="shared" si="142"/>
        <v>0</v>
      </c>
      <c r="AN133" s="647">
        <f t="shared" si="142"/>
        <v>0</v>
      </c>
      <c r="AO133" s="647">
        <f t="shared" si="142"/>
        <v>0</v>
      </c>
      <c r="AP133" s="647">
        <f t="shared" si="142"/>
        <v>0</v>
      </c>
      <c r="AQ133" s="647">
        <f t="shared" si="142"/>
        <v>0</v>
      </c>
      <c r="AR133" s="647">
        <f t="shared" si="142"/>
        <v>0</v>
      </c>
      <c r="AS133" s="647">
        <f t="shared" si="142"/>
        <v>0</v>
      </c>
      <c r="AT133" s="647">
        <f t="shared" si="143"/>
        <v>0</v>
      </c>
      <c r="AU133" s="647">
        <f t="shared" si="143"/>
        <v>0</v>
      </c>
      <c r="AV133" s="647">
        <f t="shared" si="143"/>
        <v>0</v>
      </c>
      <c r="AW133" s="647">
        <f t="shared" si="143"/>
        <v>0</v>
      </c>
      <c r="AX133" s="651">
        <f t="shared" si="143"/>
        <v>0</v>
      </c>
      <c r="AY133" s="652">
        <f t="shared" si="143"/>
        <v>0</v>
      </c>
      <c r="BA133" s="339">
        <f t="shared" si="120"/>
        <v>99.754641333074161</v>
      </c>
      <c r="BB133" s="340" t="str">
        <f t="shared" si="121"/>
        <v>Prašome paskirstyti likusias sąnaudas</v>
      </c>
    </row>
    <row r="134" spans="2:54" s="1" customFormat="1" ht="14.4" x14ac:dyDescent="0.3">
      <c r="B134" s="287" t="s">
        <v>315</v>
      </c>
      <c r="C134" s="358" t="str">
        <f>'Forma 2'!$C$124</f>
        <v/>
      </c>
      <c r="D134" s="644">
        <f>SUM('Forma 9'!$W$129,'Forma 9'!$Z$129,'Forma 4'!$F$132,'Forma 4'!$G$132,'Forma 12'!$W$130,'Forma 12'!$Z$130,)</f>
        <v>0</v>
      </c>
      <c r="E134" s="645"/>
      <c r="F134" s="645"/>
      <c r="G134" s="645"/>
      <c r="H134" s="646">
        <f t="shared" si="123"/>
        <v>0</v>
      </c>
      <c r="I134" s="545">
        <f t="shared" si="124"/>
        <v>0</v>
      </c>
      <c r="J134" s="545">
        <f t="shared" si="125"/>
        <v>0</v>
      </c>
      <c r="K134" s="545">
        <f t="shared" si="126"/>
        <v>0</v>
      </c>
      <c r="L134" s="647">
        <f t="shared" si="127"/>
        <v>0</v>
      </c>
      <c r="M134" s="647">
        <f t="shared" si="128"/>
        <v>0</v>
      </c>
      <c r="N134" s="647">
        <f t="shared" si="129"/>
        <v>0</v>
      </c>
      <c r="O134" s="647">
        <f t="shared" si="130"/>
        <v>0</v>
      </c>
      <c r="P134" s="647">
        <f t="shared" si="131"/>
        <v>0</v>
      </c>
      <c r="Q134" s="647">
        <f t="shared" si="132"/>
        <v>0</v>
      </c>
      <c r="R134" s="647">
        <f t="shared" si="133"/>
        <v>0</v>
      </c>
      <c r="S134" s="647">
        <f t="shared" si="134"/>
        <v>0</v>
      </c>
      <c r="T134" s="647">
        <f t="shared" si="135"/>
        <v>0</v>
      </c>
      <c r="U134" s="647">
        <f t="shared" si="136"/>
        <v>0</v>
      </c>
      <c r="V134" s="647">
        <f t="shared" si="137"/>
        <v>0</v>
      </c>
      <c r="W134" s="647">
        <f t="shared" si="138"/>
        <v>0</v>
      </c>
      <c r="X134" s="647">
        <f t="shared" si="139"/>
        <v>0</v>
      </c>
      <c r="Y134" s="647">
        <f t="shared" si="140"/>
        <v>0</v>
      </c>
      <c r="Z134" s="648">
        <f t="shared" si="141"/>
        <v>0</v>
      </c>
      <c r="AA134" s="648">
        <f t="shared" si="141"/>
        <v>0</v>
      </c>
      <c r="AB134" s="648">
        <f t="shared" si="141"/>
        <v>0</v>
      </c>
      <c r="AC134" s="649">
        <f t="shared" si="141"/>
        <v>0</v>
      </c>
      <c r="AD134" s="649">
        <f t="shared" si="141"/>
        <v>0</v>
      </c>
      <c r="AE134" s="650">
        <f t="shared" si="141"/>
        <v>0</v>
      </c>
      <c r="AF134" s="646">
        <f t="shared" si="141"/>
        <v>0</v>
      </c>
      <c r="AG134" s="545">
        <f t="shared" si="141"/>
        <v>0</v>
      </c>
      <c r="AH134" s="545">
        <f t="shared" si="141"/>
        <v>0</v>
      </c>
      <c r="AI134" s="545">
        <f t="shared" si="141"/>
        <v>0</v>
      </c>
      <c r="AJ134" s="647">
        <f t="shared" si="142"/>
        <v>0</v>
      </c>
      <c r="AK134" s="647">
        <f t="shared" si="142"/>
        <v>0</v>
      </c>
      <c r="AL134" s="647">
        <f t="shared" si="142"/>
        <v>0</v>
      </c>
      <c r="AM134" s="647">
        <f t="shared" si="142"/>
        <v>0</v>
      </c>
      <c r="AN134" s="647">
        <f t="shared" si="142"/>
        <v>0</v>
      </c>
      <c r="AO134" s="647">
        <f t="shared" si="142"/>
        <v>0</v>
      </c>
      <c r="AP134" s="647">
        <f t="shared" si="142"/>
        <v>0</v>
      </c>
      <c r="AQ134" s="647">
        <f t="shared" si="142"/>
        <v>0</v>
      </c>
      <c r="AR134" s="647">
        <f t="shared" si="142"/>
        <v>0</v>
      </c>
      <c r="AS134" s="647">
        <f t="shared" si="142"/>
        <v>0</v>
      </c>
      <c r="AT134" s="647">
        <f t="shared" si="143"/>
        <v>0</v>
      </c>
      <c r="AU134" s="647">
        <f t="shared" si="143"/>
        <v>0</v>
      </c>
      <c r="AV134" s="647">
        <f t="shared" si="143"/>
        <v>0</v>
      </c>
      <c r="AW134" s="647">
        <f t="shared" si="143"/>
        <v>0</v>
      </c>
      <c r="AX134" s="651">
        <f t="shared" si="143"/>
        <v>0</v>
      </c>
      <c r="AY134" s="652">
        <f t="shared" si="143"/>
        <v>0</v>
      </c>
      <c r="BA134" s="339">
        <f t="shared" si="120"/>
        <v>0</v>
      </c>
      <c r="BB134" s="340" t="str">
        <f t="shared" si="121"/>
        <v>-</v>
      </c>
    </row>
    <row r="135" spans="2:54" s="1" customFormat="1" ht="14.4" x14ac:dyDescent="0.3">
      <c r="B135" s="287" t="s">
        <v>316</v>
      </c>
      <c r="C135" s="358" t="str">
        <f>'Forma 2'!$C$125</f>
        <v/>
      </c>
      <c r="D135" s="644">
        <f>SUM('Forma 9'!$W$130,'Forma 9'!$Z$130,'Forma 4'!$F$133,'Forma 4'!$G$133,'Forma 12'!$W$131,'Forma 12'!$Z$131,)</f>
        <v>0</v>
      </c>
      <c r="E135" s="645"/>
      <c r="F135" s="645"/>
      <c r="G135" s="645"/>
      <c r="H135" s="646">
        <f t="shared" si="123"/>
        <v>0</v>
      </c>
      <c r="I135" s="545">
        <f t="shared" si="124"/>
        <v>0</v>
      </c>
      <c r="J135" s="545">
        <f t="shared" si="125"/>
        <v>0</v>
      </c>
      <c r="K135" s="545">
        <f t="shared" si="126"/>
        <v>0</v>
      </c>
      <c r="L135" s="647">
        <f t="shared" si="127"/>
        <v>0</v>
      </c>
      <c r="M135" s="647">
        <f t="shared" si="128"/>
        <v>0</v>
      </c>
      <c r="N135" s="647">
        <f t="shared" si="129"/>
        <v>0</v>
      </c>
      <c r="O135" s="647">
        <f t="shared" si="130"/>
        <v>0</v>
      </c>
      <c r="P135" s="647">
        <f t="shared" si="131"/>
        <v>0</v>
      </c>
      <c r="Q135" s="647">
        <f t="shared" si="132"/>
        <v>0</v>
      </c>
      <c r="R135" s="647">
        <f t="shared" si="133"/>
        <v>0</v>
      </c>
      <c r="S135" s="647">
        <f t="shared" si="134"/>
        <v>0</v>
      </c>
      <c r="T135" s="647">
        <f t="shared" si="135"/>
        <v>0</v>
      </c>
      <c r="U135" s="647">
        <f t="shared" si="136"/>
        <v>0</v>
      </c>
      <c r="V135" s="647">
        <f t="shared" si="137"/>
        <v>0</v>
      </c>
      <c r="W135" s="647">
        <f t="shared" si="138"/>
        <v>0</v>
      </c>
      <c r="X135" s="647">
        <f t="shared" si="139"/>
        <v>0</v>
      </c>
      <c r="Y135" s="647">
        <f t="shared" si="140"/>
        <v>0</v>
      </c>
      <c r="Z135" s="648">
        <f t="shared" si="141"/>
        <v>0</v>
      </c>
      <c r="AA135" s="648">
        <f t="shared" si="141"/>
        <v>0</v>
      </c>
      <c r="AB135" s="648">
        <f t="shared" si="141"/>
        <v>0</v>
      </c>
      <c r="AC135" s="649">
        <f t="shared" si="141"/>
        <v>0</v>
      </c>
      <c r="AD135" s="649">
        <f t="shared" si="141"/>
        <v>0</v>
      </c>
      <c r="AE135" s="650">
        <f t="shared" si="141"/>
        <v>0</v>
      </c>
      <c r="AF135" s="646">
        <f t="shared" si="141"/>
        <v>0</v>
      </c>
      <c r="AG135" s="545">
        <f t="shared" si="141"/>
        <v>0</v>
      </c>
      <c r="AH135" s="545">
        <f t="shared" si="141"/>
        <v>0</v>
      </c>
      <c r="AI135" s="545">
        <f t="shared" si="141"/>
        <v>0</v>
      </c>
      <c r="AJ135" s="647">
        <f t="shared" si="142"/>
        <v>0</v>
      </c>
      <c r="AK135" s="647">
        <f t="shared" si="142"/>
        <v>0</v>
      </c>
      <c r="AL135" s="647">
        <f t="shared" si="142"/>
        <v>0</v>
      </c>
      <c r="AM135" s="647">
        <f t="shared" si="142"/>
        <v>0</v>
      </c>
      <c r="AN135" s="647">
        <f t="shared" si="142"/>
        <v>0</v>
      </c>
      <c r="AO135" s="647">
        <f t="shared" si="142"/>
        <v>0</v>
      </c>
      <c r="AP135" s="647">
        <f t="shared" si="142"/>
        <v>0</v>
      </c>
      <c r="AQ135" s="647">
        <f t="shared" si="142"/>
        <v>0</v>
      </c>
      <c r="AR135" s="647">
        <f t="shared" si="142"/>
        <v>0</v>
      </c>
      <c r="AS135" s="647">
        <f t="shared" si="142"/>
        <v>0</v>
      </c>
      <c r="AT135" s="647">
        <f t="shared" si="143"/>
        <v>0</v>
      </c>
      <c r="AU135" s="647">
        <f t="shared" si="143"/>
        <v>0</v>
      </c>
      <c r="AV135" s="647">
        <f t="shared" si="143"/>
        <v>0</v>
      </c>
      <c r="AW135" s="647">
        <f t="shared" si="143"/>
        <v>0</v>
      </c>
      <c r="AX135" s="651">
        <f t="shared" si="143"/>
        <v>0</v>
      </c>
      <c r="AY135" s="652">
        <f t="shared" si="143"/>
        <v>0</v>
      </c>
      <c r="BA135" s="339">
        <f t="shared" si="120"/>
        <v>0</v>
      </c>
      <c r="BB135" s="340" t="str">
        <f t="shared" si="121"/>
        <v>-</v>
      </c>
    </row>
    <row r="136" spans="2:54" s="1" customFormat="1" ht="14.4" x14ac:dyDescent="0.3">
      <c r="B136" s="287" t="s">
        <v>317</v>
      </c>
      <c r="C136" s="358" t="str">
        <f>'Forma 2'!$C$126</f>
        <v/>
      </c>
      <c r="D136" s="644">
        <f>SUM('Forma 9'!$W$131,'Forma 9'!$Z$131,'Forma 4'!$F$134,'Forma 4'!$G$134,'Forma 12'!$W$132,'Forma 12'!$Z$132,)</f>
        <v>0</v>
      </c>
      <c r="E136" s="645"/>
      <c r="F136" s="645"/>
      <c r="G136" s="645"/>
      <c r="H136" s="646">
        <f t="shared" si="123"/>
        <v>0</v>
      </c>
      <c r="I136" s="545">
        <f t="shared" si="124"/>
        <v>0</v>
      </c>
      <c r="J136" s="545">
        <f t="shared" si="125"/>
        <v>0</v>
      </c>
      <c r="K136" s="545">
        <f t="shared" si="126"/>
        <v>0</v>
      </c>
      <c r="L136" s="647">
        <f t="shared" si="127"/>
        <v>0</v>
      </c>
      <c r="M136" s="647">
        <f t="shared" si="128"/>
        <v>0</v>
      </c>
      <c r="N136" s="647">
        <f t="shared" si="129"/>
        <v>0</v>
      </c>
      <c r="O136" s="647">
        <f t="shared" si="130"/>
        <v>0</v>
      </c>
      <c r="P136" s="647">
        <f t="shared" si="131"/>
        <v>0</v>
      </c>
      <c r="Q136" s="647">
        <f t="shared" si="132"/>
        <v>0</v>
      </c>
      <c r="R136" s="647">
        <f t="shared" si="133"/>
        <v>0</v>
      </c>
      <c r="S136" s="647">
        <f t="shared" si="134"/>
        <v>0</v>
      </c>
      <c r="T136" s="647">
        <f t="shared" si="135"/>
        <v>0</v>
      </c>
      <c r="U136" s="647">
        <f t="shared" si="136"/>
        <v>0</v>
      </c>
      <c r="V136" s="647">
        <f t="shared" si="137"/>
        <v>0</v>
      </c>
      <c r="W136" s="647">
        <f t="shared" si="138"/>
        <v>0</v>
      </c>
      <c r="X136" s="647">
        <f t="shared" si="139"/>
        <v>0</v>
      </c>
      <c r="Y136" s="647">
        <f t="shared" si="140"/>
        <v>0</v>
      </c>
      <c r="Z136" s="648">
        <f t="shared" si="141"/>
        <v>0</v>
      </c>
      <c r="AA136" s="648">
        <f t="shared" si="141"/>
        <v>0</v>
      </c>
      <c r="AB136" s="648">
        <f t="shared" si="141"/>
        <v>0</v>
      </c>
      <c r="AC136" s="649">
        <f t="shared" si="141"/>
        <v>0</v>
      </c>
      <c r="AD136" s="649">
        <f t="shared" si="141"/>
        <v>0</v>
      </c>
      <c r="AE136" s="650">
        <f t="shared" si="141"/>
        <v>0</v>
      </c>
      <c r="AF136" s="646">
        <f t="shared" si="141"/>
        <v>0</v>
      </c>
      <c r="AG136" s="545">
        <f t="shared" si="141"/>
        <v>0</v>
      </c>
      <c r="AH136" s="545">
        <f t="shared" si="141"/>
        <v>0</v>
      </c>
      <c r="AI136" s="545">
        <f t="shared" si="141"/>
        <v>0</v>
      </c>
      <c r="AJ136" s="647">
        <f t="shared" si="142"/>
        <v>0</v>
      </c>
      <c r="AK136" s="647">
        <f t="shared" si="142"/>
        <v>0</v>
      </c>
      <c r="AL136" s="647">
        <f t="shared" si="142"/>
        <v>0</v>
      </c>
      <c r="AM136" s="647">
        <f t="shared" si="142"/>
        <v>0</v>
      </c>
      <c r="AN136" s="647">
        <f t="shared" si="142"/>
        <v>0</v>
      </c>
      <c r="AO136" s="647">
        <f t="shared" si="142"/>
        <v>0</v>
      </c>
      <c r="AP136" s="647">
        <f t="shared" si="142"/>
        <v>0</v>
      </c>
      <c r="AQ136" s="647">
        <f t="shared" si="142"/>
        <v>0</v>
      </c>
      <c r="AR136" s="647">
        <f t="shared" si="142"/>
        <v>0</v>
      </c>
      <c r="AS136" s="647">
        <f t="shared" si="142"/>
        <v>0</v>
      </c>
      <c r="AT136" s="647">
        <f t="shared" si="143"/>
        <v>0</v>
      </c>
      <c r="AU136" s="647">
        <f t="shared" si="143"/>
        <v>0</v>
      </c>
      <c r="AV136" s="647">
        <f t="shared" si="143"/>
        <v>0</v>
      </c>
      <c r="AW136" s="647">
        <f t="shared" si="143"/>
        <v>0</v>
      </c>
      <c r="AX136" s="651">
        <f t="shared" si="143"/>
        <v>0</v>
      </c>
      <c r="AY136" s="652">
        <f t="shared" si="143"/>
        <v>0</v>
      </c>
      <c r="BA136" s="339">
        <f t="shared" si="120"/>
        <v>0</v>
      </c>
      <c r="BB136" s="340" t="str">
        <f t="shared" si="121"/>
        <v>-</v>
      </c>
    </row>
    <row r="137" spans="2:54" s="1" customFormat="1" ht="14.4" x14ac:dyDescent="0.3">
      <c r="B137" s="271" t="s">
        <v>318</v>
      </c>
      <c r="C137" s="661" t="s">
        <v>319</v>
      </c>
      <c r="D137" s="644">
        <f>SUM('Forma 9'!$W$132,'Forma 9'!$Z$132,'Forma 4'!$F$135,'Forma 4'!$G$135,'Forma 12'!$W$133,'Forma 12'!$Z$133,)</f>
        <v>0</v>
      </c>
      <c r="E137" s="644">
        <f t="shared" ref="E137:AY137" si="144">SUM(E138:E144)</f>
        <v>0</v>
      </c>
      <c r="F137" s="644">
        <f t="shared" si="144"/>
        <v>0</v>
      </c>
      <c r="G137" s="644">
        <f t="shared" si="144"/>
        <v>0</v>
      </c>
      <c r="H137" s="653">
        <f t="shared" si="144"/>
        <v>0</v>
      </c>
      <c r="I137" s="654">
        <f t="shared" si="144"/>
        <v>0</v>
      </c>
      <c r="J137" s="654">
        <f t="shared" si="144"/>
        <v>0</v>
      </c>
      <c r="K137" s="654">
        <f t="shared" si="144"/>
        <v>0</v>
      </c>
      <c r="L137" s="655">
        <f t="shared" si="144"/>
        <v>0</v>
      </c>
      <c r="M137" s="655">
        <f t="shared" si="144"/>
        <v>0</v>
      </c>
      <c r="N137" s="655">
        <f t="shared" si="144"/>
        <v>0</v>
      </c>
      <c r="O137" s="655">
        <f t="shared" si="144"/>
        <v>0</v>
      </c>
      <c r="P137" s="655">
        <f t="shared" si="144"/>
        <v>0</v>
      </c>
      <c r="Q137" s="655">
        <f t="shared" si="144"/>
        <v>0</v>
      </c>
      <c r="R137" s="655">
        <f t="shared" si="144"/>
        <v>0</v>
      </c>
      <c r="S137" s="655">
        <f t="shared" si="144"/>
        <v>0</v>
      </c>
      <c r="T137" s="655">
        <f t="shared" si="144"/>
        <v>0</v>
      </c>
      <c r="U137" s="655">
        <f t="shared" si="144"/>
        <v>0</v>
      </c>
      <c r="V137" s="655">
        <f t="shared" si="144"/>
        <v>0</v>
      </c>
      <c r="W137" s="655">
        <f t="shared" si="144"/>
        <v>0</v>
      </c>
      <c r="X137" s="655">
        <f t="shared" si="144"/>
        <v>0</v>
      </c>
      <c r="Y137" s="655">
        <f t="shared" si="144"/>
        <v>0</v>
      </c>
      <c r="Z137" s="655">
        <f t="shared" si="144"/>
        <v>0</v>
      </c>
      <c r="AA137" s="655">
        <f t="shared" si="144"/>
        <v>0</v>
      </c>
      <c r="AB137" s="655">
        <f t="shared" si="144"/>
        <v>0</v>
      </c>
      <c r="AC137" s="656">
        <f t="shared" si="144"/>
        <v>0</v>
      </c>
      <c r="AD137" s="656">
        <f t="shared" si="144"/>
        <v>0</v>
      </c>
      <c r="AE137" s="657">
        <f t="shared" si="144"/>
        <v>0</v>
      </c>
      <c r="AF137" s="658">
        <f t="shared" si="144"/>
        <v>0</v>
      </c>
      <c r="AG137" s="562">
        <f t="shared" si="144"/>
        <v>0</v>
      </c>
      <c r="AH137" s="562">
        <f t="shared" si="144"/>
        <v>0</v>
      </c>
      <c r="AI137" s="562">
        <f t="shared" si="144"/>
        <v>0</v>
      </c>
      <c r="AJ137" s="410">
        <f t="shared" si="144"/>
        <v>0</v>
      </c>
      <c r="AK137" s="410">
        <f t="shared" si="144"/>
        <v>0</v>
      </c>
      <c r="AL137" s="410">
        <f t="shared" si="144"/>
        <v>0</v>
      </c>
      <c r="AM137" s="410">
        <f t="shared" si="144"/>
        <v>0</v>
      </c>
      <c r="AN137" s="410">
        <f t="shared" si="144"/>
        <v>0</v>
      </c>
      <c r="AO137" s="410">
        <f t="shared" si="144"/>
        <v>0</v>
      </c>
      <c r="AP137" s="410">
        <f t="shared" si="144"/>
        <v>0</v>
      </c>
      <c r="AQ137" s="410">
        <f t="shared" si="144"/>
        <v>0</v>
      </c>
      <c r="AR137" s="410">
        <f t="shared" si="144"/>
        <v>0</v>
      </c>
      <c r="AS137" s="410">
        <f t="shared" si="144"/>
        <v>0</v>
      </c>
      <c r="AT137" s="410">
        <f t="shared" si="144"/>
        <v>0</v>
      </c>
      <c r="AU137" s="410">
        <f t="shared" si="144"/>
        <v>0</v>
      </c>
      <c r="AV137" s="410">
        <f t="shared" si="144"/>
        <v>0</v>
      </c>
      <c r="AW137" s="410">
        <f t="shared" si="144"/>
        <v>0</v>
      </c>
      <c r="AX137" s="411">
        <f t="shared" si="144"/>
        <v>0</v>
      </c>
      <c r="AY137" s="659">
        <f t="shared" si="144"/>
        <v>0</v>
      </c>
      <c r="BA137" s="339">
        <f t="shared" si="120"/>
        <v>0</v>
      </c>
      <c r="BB137" s="340" t="str">
        <f t="shared" si="121"/>
        <v>-</v>
      </c>
    </row>
    <row r="138" spans="2:54" s="1" customFormat="1" ht="14.4" x14ac:dyDescent="0.3">
      <c r="B138" s="260" t="s">
        <v>320</v>
      </c>
      <c r="C138" s="660" t="s">
        <v>321</v>
      </c>
      <c r="D138" s="644">
        <f>SUM('Forma 9'!$W$133,'Forma 9'!$Z$133,'Forma 4'!$F$136,'Forma 4'!$G$136,'Forma 12'!$W$134,'Forma 12'!$Z$134,)</f>
        <v>0</v>
      </c>
      <c r="E138" s="645"/>
      <c r="F138" s="645"/>
      <c r="G138" s="645"/>
      <c r="H138" s="646">
        <f t="shared" ref="H138:Q144" si="145">SUM(AF138)</f>
        <v>0</v>
      </c>
      <c r="I138" s="545">
        <f t="shared" si="145"/>
        <v>0</v>
      </c>
      <c r="J138" s="545">
        <f t="shared" si="145"/>
        <v>0</v>
      </c>
      <c r="K138" s="545">
        <f t="shared" si="145"/>
        <v>0</v>
      </c>
      <c r="L138" s="647">
        <f t="shared" si="145"/>
        <v>0</v>
      </c>
      <c r="M138" s="647">
        <f t="shared" si="145"/>
        <v>0</v>
      </c>
      <c r="N138" s="647">
        <f t="shared" si="145"/>
        <v>0</v>
      </c>
      <c r="O138" s="647">
        <f t="shared" si="145"/>
        <v>0</v>
      </c>
      <c r="P138" s="647">
        <f t="shared" si="145"/>
        <v>0</v>
      </c>
      <c r="Q138" s="647">
        <f t="shared" si="145"/>
        <v>0</v>
      </c>
      <c r="R138" s="647">
        <f t="shared" ref="R138:Y144" si="146">SUM(AP138)</f>
        <v>0</v>
      </c>
      <c r="S138" s="647">
        <f t="shared" si="146"/>
        <v>0</v>
      </c>
      <c r="T138" s="647">
        <f t="shared" si="146"/>
        <v>0</v>
      </c>
      <c r="U138" s="647">
        <f t="shared" si="146"/>
        <v>0</v>
      </c>
      <c r="V138" s="647">
        <f t="shared" si="146"/>
        <v>0</v>
      </c>
      <c r="W138" s="647">
        <f t="shared" si="146"/>
        <v>0</v>
      </c>
      <c r="X138" s="647">
        <f t="shared" si="146"/>
        <v>0</v>
      </c>
      <c r="Y138" s="647">
        <f t="shared" si="146"/>
        <v>0</v>
      </c>
      <c r="Z138" s="648">
        <f t="shared" ref="Z138:AI144" si="147">IFERROR(($E138*(Z$20/$E$20)),"0")+IFERROR(($F138*(Z$21/$F$21)),"0")+IFERROR(($G138*(Z$22/$G$22)),"0")</f>
        <v>0</v>
      </c>
      <c r="AA138" s="648">
        <f t="shared" si="147"/>
        <v>0</v>
      </c>
      <c r="AB138" s="648">
        <f t="shared" si="147"/>
        <v>0</v>
      </c>
      <c r="AC138" s="649">
        <f t="shared" si="147"/>
        <v>0</v>
      </c>
      <c r="AD138" s="649">
        <f t="shared" si="147"/>
        <v>0</v>
      </c>
      <c r="AE138" s="650">
        <f t="shared" si="147"/>
        <v>0</v>
      </c>
      <c r="AF138" s="646">
        <f t="shared" si="147"/>
        <v>0</v>
      </c>
      <c r="AG138" s="545">
        <f t="shared" si="147"/>
        <v>0</v>
      </c>
      <c r="AH138" s="545">
        <f t="shared" si="147"/>
        <v>0</v>
      </c>
      <c r="AI138" s="545">
        <f t="shared" si="147"/>
        <v>0</v>
      </c>
      <c r="AJ138" s="647">
        <f t="shared" ref="AJ138:AS144" si="148">IFERROR(($E138*(AJ$20/$E$20)),"0")+IFERROR(($F138*(AJ$21/$F$21)),"0")+IFERROR(($G138*(AJ$22/$G$22)),"0")</f>
        <v>0</v>
      </c>
      <c r="AK138" s="647">
        <f t="shared" si="148"/>
        <v>0</v>
      </c>
      <c r="AL138" s="647">
        <f t="shared" si="148"/>
        <v>0</v>
      </c>
      <c r="AM138" s="647">
        <f t="shared" si="148"/>
        <v>0</v>
      </c>
      <c r="AN138" s="647">
        <f t="shared" si="148"/>
        <v>0</v>
      </c>
      <c r="AO138" s="647">
        <f t="shared" si="148"/>
        <v>0</v>
      </c>
      <c r="AP138" s="647">
        <f t="shared" si="148"/>
        <v>0</v>
      </c>
      <c r="AQ138" s="647">
        <f t="shared" si="148"/>
        <v>0</v>
      </c>
      <c r="AR138" s="647">
        <f t="shared" si="148"/>
        <v>0</v>
      </c>
      <c r="AS138" s="647">
        <f t="shared" si="148"/>
        <v>0</v>
      </c>
      <c r="AT138" s="647">
        <f t="shared" ref="AT138:AY144" si="149">IFERROR(($E138*(AT$20/$E$20)),"0")+IFERROR(($F138*(AT$21/$F$21)),"0")+IFERROR(($G138*(AT$22/$G$22)),"0")</f>
        <v>0</v>
      </c>
      <c r="AU138" s="647">
        <f t="shared" si="149"/>
        <v>0</v>
      </c>
      <c r="AV138" s="647">
        <f t="shared" si="149"/>
        <v>0</v>
      </c>
      <c r="AW138" s="647">
        <f t="shared" si="149"/>
        <v>0</v>
      </c>
      <c r="AX138" s="651">
        <f t="shared" si="149"/>
        <v>0</v>
      </c>
      <c r="AY138" s="652">
        <f t="shared" si="149"/>
        <v>0</v>
      </c>
      <c r="BA138" s="339">
        <f t="shared" si="120"/>
        <v>0</v>
      </c>
      <c r="BB138" s="340" t="str">
        <f t="shared" si="121"/>
        <v>-</v>
      </c>
    </row>
    <row r="139" spans="2:54" s="1" customFormat="1" ht="14.4" x14ac:dyDescent="0.3">
      <c r="B139" s="260" t="s">
        <v>322</v>
      </c>
      <c r="C139" s="660" t="s">
        <v>323</v>
      </c>
      <c r="D139" s="644">
        <f>SUM('Forma 9'!$W$134,'Forma 9'!$Z$134,'Forma 4'!$F$137,'Forma 4'!$G$137,'Forma 12'!$W$135,'Forma 12'!$Z$135,)</f>
        <v>0</v>
      </c>
      <c r="E139" s="645"/>
      <c r="F139" s="645"/>
      <c r="G139" s="645"/>
      <c r="H139" s="646">
        <f t="shared" si="145"/>
        <v>0</v>
      </c>
      <c r="I139" s="545">
        <f t="shared" si="145"/>
        <v>0</v>
      </c>
      <c r="J139" s="545">
        <f t="shared" si="145"/>
        <v>0</v>
      </c>
      <c r="K139" s="545">
        <f t="shared" si="145"/>
        <v>0</v>
      </c>
      <c r="L139" s="647">
        <f t="shared" si="145"/>
        <v>0</v>
      </c>
      <c r="M139" s="647">
        <f t="shared" si="145"/>
        <v>0</v>
      </c>
      <c r="N139" s="647">
        <f t="shared" si="145"/>
        <v>0</v>
      </c>
      <c r="O139" s="647">
        <f t="shared" si="145"/>
        <v>0</v>
      </c>
      <c r="P139" s="647">
        <f t="shared" si="145"/>
        <v>0</v>
      </c>
      <c r="Q139" s="647">
        <f t="shared" si="145"/>
        <v>0</v>
      </c>
      <c r="R139" s="647">
        <f t="shared" si="146"/>
        <v>0</v>
      </c>
      <c r="S139" s="647">
        <f t="shared" si="146"/>
        <v>0</v>
      </c>
      <c r="T139" s="647">
        <f t="shared" si="146"/>
        <v>0</v>
      </c>
      <c r="U139" s="647">
        <f t="shared" si="146"/>
        <v>0</v>
      </c>
      <c r="V139" s="647">
        <f t="shared" si="146"/>
        <v>0</v>
      </c>
      <c r="W139" s="647">
        <f t="shared" si="146"/>
        <v>0</v>
      </c>
      <c r="X139" s="647">
        <f t="shared" si="146"/>
        <v>0</v>
      </c>
      <c r="Y139" s="647">
        <f t="shared" si="146"/>
        <v>0</v>
      </c>
      <c r="Z139" s="648">
        <f t="shared" si="147"/>
        <v>0</v>
      </c>
      <c r="AA139" s="648">
        <f t="shared" si="147"/>
        <v>0</v>
      </c>
      <c r="AB139" s="648">
        <f t="shared" si="147"/>
        <v>0</v>
      </c>
      <c r="AC139" s="649">
        <f t="shared" si="147"/>
        <v>0</v>
      </c>
      <c r="AD139" s="649">
        <f t="shared" si="147"/>
        <v>0</v>
      </c>
      <c r="AE139" s="650">
        <f t="shared" si="147"/>
        <v>0</v>
      </c>
      <c r="AF139" s="646">
        <f t="shared" si="147"/>
        <v>0</v>
      </c>
      <c r="AG139" s="545">
        <f t="shared" si="147"/>
        <v>0</v>
      </c>
      <c r="AH139" s="545">
        <f t="shared" si="147"/>
        <v>0</v>
      </c>
      <c r="AI139" s="545">
        <f t="shared" si="147"/>
        <v>0</v>
      </c>
      <c r="AJ139" s="647">
        <f t="shared" si="148"/>
        <v>0</v>
      </c>
      <c r="AK139" s="647">
        <f t="shared" si="148"/>
        <v>0</v>
      </c>
      <c r="AL139" s="647">
        <f t="shared" si="148"/>
        <v>0</v>
      </c>
      <c r="AM139" s="647">
        <f t="shared" si="148"/>
        <v>0</v>
      </c>
      <c r="AN139" s="647">
        <f t="shared" si="148"/>
        <v>0</v>
      </c>
      <c r="AO139" s="647">
        <f t="shared" si="148"/>
        <v>0</v>
      </c>
      <c r="AP139" s="647">
        <f t="shared" si="148"/>
        <v>0</v>
      </c>
      <c r="AQ139" s="647">
        <f t="shared" si="148"/>
        <v>0</v>
      </c>
      <c r="AR139" s="647">
        <f t="shared" si="148"/>
        <v>0</v>
      </c>
      <c r="AS139" s="647">
        <f t="shared" si="148"/>
        <v>0</v>
      </c>
      <c r="AT139" s="647">
        <f t="shared" si="149"/>
        <v>0</v>
      </c>
      <c r="AU139" s="647">
        <f t="shared" si="149"/>
        <v>0</v>
      </c>
      <c r="AV139" s="647">
        <f t="shared" si="149"/>
        <v>0</v>
      </c>
      <c r="AW139" s="647">
        <f t="shared" si="149"/>
        <v>0</v>
      </c>
      <c r="AX139" s="651">
        <f t="shared" si="149"/>
        <v>0</v>
      </c>
      <c r="AY139" s="652">
        <f t="shared" si="149"/>
        <v>0</v>
      </c>
      <c r="BA139" s="339">
        <f t="shared" si="120"/>
        <v>0</v>
      </c>
      <c r="BB139" s="340" t="str">
        <f t="shared" si="121"/>
        <v>-</v>
      </c>
    </row>
    <row r="140" spans="2:54" s="1" customFormat="1" ht="14.4" x14ac:dyDescent="0.3">
      <c r="B140" s="260" t="s">
        <v>324</v>
      </c>
      <c r="C140" s="660" t="s">
        <v>325</v>
      </c>
      <c r="D140" s="644">
        <f>SUM('Forma 9'!$W$135,'Forma 9'!$Z$135,'Forma 4'!$F$138,'Forma 4'!$G$138,'Forma 12'!$W$136,'Forma 12'!$Z$136,)</f>
        <v>0</v>
      </c>
      <c r="E140" s="645"/>
      <c r="F140" s="645"/>
      <c r="G140" s="645"/>
      <c r="H140" s="646">
        <f t="shared" si="145"/>
        <v>0</v>
      </c>
      <c r="I140" s="545">
        <f t="shared" si="145"/>
        <v>0</v>
      </c>
      <c r="J140" s="545">
        <f t="shared" si="145"/>
        <v>0</v>
      </c>
      <c r="K140" s="545">
        <f t="shared" si="145"/>
        <v>0</v>
      </c>
      <c r="L140" s="647">
        <f t="shared" si="145"/>
        <v>0</v>
      </c>
      <c r="M140" s="647">
        <f t="shared" si="145"/>
        <v>0</v>
      </c>
      <c r="N140" s="647">
        <f t="shared" si="145"/>
        <v>0</v>
      </c>
      <c r="O140" s="647">
        <f t="shared" si="145"/>
        <v>0</v>
      </c>
      <c r="P140" s="647">
        <f t="shared" si="145"/>
        <v>0</v>
      </c>
      <c r="Q140" s="647">
        <f t="shared" si="145"/>
        <v>0</v>
      </c>
      <c r="R140" s="647">
        <f t="shared" si="146"/>
        <v>0</v>
      </c>
      <c r="S140" s="647">
        <f t="shared" si="146"/>
        <v>0</v>
      </c>
      <c r="T140" s="647">
        <f t="shared" si="146"/>
        <v>0</v>
      </c>
      <c r="U140" s="647">
        <f t="shared" si="146"/>
        <v>0</v>
      </c>
      <c r="V140" s="647">
        <f t="shared" si="146"/>
        <v>0</v>
      </c>
      <c r="W140" s="647">
        <f t="shared" si="146"/>
        <v>0</v>
      </c>
      <c r="X140" s="647">
        <f t="shared" si="146"/>
        <v>0</v>
      </c>
      <c r="Y140" s="647">
        <f t="shared" si="146"/>
        <v>0</v>
      </c>
      <c r="Z140" s="648">
        <f t="shared" si="147"/>
        <v>0</v>
      </c>
      <c r="AA140" s="648">
        <f t="shared" si="147"/>
        <v>0</v>
      </c>
      <c r="AB140" s="648">
        <f t="shared" si="147"/>
        <v>0</v>
      </c>
      <c r="AC140" s="649">
        <f t="shared" si="147"/>
        <v>0</v>
      </c>
      <c r="AD140" s="649">
        <f t="shared" si="147"/>
        <v>0</v>
      </c>
      <c r="AE140" s="650">
        <f t="shared" si="147"/>
        <v>0</v>
      </c>
      <c r="AF140" s="646">
        <f t="shared" si="147"/>
        <v>0</v>
      </c>
      <c r="AG140" s="545">
        <f t="shared" si="147"/>
        <v>0</v>
      </c>
      <c r="AH140" s="545">
        <f t="shared" si="147"/>
        <v>0</v>
      </c>
      <c r="AI140" s="545">
        <f t="shared" si="147"/>
        <v>0</v>
      </c>
      <c r="AJ140" s="647">
        <f t="shared" si="148"/>
        <v>0</v>
      </c>
      <c r="AK140" s="647">
        <f t="shared" si="148"/>
        <v>0</v>
      </c>
      <c r="AL140" s="647">
        <f t="shared" si="148"/>
        <v>0</v>
      </c>
      <c r="AM140" s="647">
        <f t="shared" si="148"/>
        <v>0</v>
      </c>
      <c r="AN140" s="647">
        <f t="shared" si="148"/>
        <v>0</v>
      </c>
      <c r="AO140" s="647">
        <f t="shared" si="148"/>
        <v>0</v>
      </c>
      <c r="AP140" s="647">
        <f t="shared" si="148"/>
        <v>0</v>
      </c>
      <c r="AQ140" s="647">
        <f t="shared" si="148"/>
        <v>0</v>
      </c>
      <c r="AR140" s="647">
        <f t="shared" si="148"/>
        <v>0</v>
      </c>
      <c r="AS140" s="647">
        <f t="shared" si="148"/>
        <v>0</v>
      </c>
      <c r="AT140" s="647">
        <f t="shared" si="149"/>
        <v>0</v>
      </c>
      <c r="AU140" s="647">
        <f t="shared" si="149"/>
        <v>0</v>
      </c>
      <c r="AV140" s="647">
        <f t="shared" si="149"/>
        <v>0</v>
      </c>
      <c r="AW140" s="647">
        <f t="shared" si="149"/>
        <v>0</v>
      </c>
      <c r="AX140" s="651">
        <f t="shared" si="149"/>
        <v>0</v>
      </c>
      <c r="AY140" s="652">
        <f t="shared" si="149"/>
        <v>0</v>
      </c>
      <c r="BA140" s="339">
        <f t="shared" si="120"/>
        <v>0</v>
      </c>
      <c r="BB140" s="340" t="str">
        <f t="shared" si="121"/>
        <v>-</v>
      </c>
    </row>
    <row r="141" spans="2:54" s="1" customFormat="1" ht="14.4" x14ac:dyDescent="0.3">
      <c r="B141" s="260" t="s">
        <v>326</v>
      </c>
      <c r="C141" s="660" t="s">
        <v>327</v>
      </c>
      <c r="D141" s="644">
        <f>SUM('Forma 9'!$W$136,'Forma 9'!$Z$136,'Forma 4'!$F$139,'Forma 4'!$G$139,'Forma 12'!$W$137,'Forma 12'!$Z$137,)</f>
        <v>0</v>
      </c>
      <c r="E141" s="645"/>
      <c r="F141" s="645"/>
      <c r="G141" s="645"/>
      <c r="H141" s="646">
        <f t="shared" si="145"/>
        <v>0</v>
      </c>
      <c r="I141" s="545">
        <f t="shared" si="145"/>
        <v>0</v>
      </c>
      <c r="J141" s="545">
        <f t="shared" si="145"/>
        <v>0</v>
      </c>
      <c r="K141" s="545">
        <f t="shared" si="145"/>
        <v>0</v>
      </c>
      <c r="L141" s="647">
        <f t="shared" si="145"/>
        <v>0</v>
      </c>
      <c r="M141" s="647">
        <f t="shared" si="145"/>
        <v>0</v>
      </c>
      <c r="N141" s="647">
        <f t="shared" si="145"/>
        <v>0</v>
      </c>
      <c r="O141" s="647">
        <f t="shared" si="145"/>
        <v>0</v>
      </c>
      <c r="P141" s="647">
        <f t="shared" si="145"/>
        <v>0</v>
      </c>
      <c r="Q141" s="647">
        <f t="shared" si="145"/>
        <v>0</v>
      </c>
      <c r="R141" s="647">
        <f t="shared" si="146"/>
        <v>0</v>
      </c>
      <c r="S141" s="647">
        <f t="shared" si="146"/>
        <v>0</v>
      </c>
      <c r="T141" s="647">
        <f t="shared" si="146"/>
        <v>0</v>
      </c>
      <c r="U141" s="647">
        <f t="shared" si="146"/>
        <v>0</v>
      </c>
      <c r="V141" s="647">
        <f t="shared" si="146"/>
        <v>0</v>
      </c>
      <c r="W141" s="647">
        <f t="shared" si="146"/>
        <v>0</v>
      </c>
      <c r="X141" s="647">
        <f t="shared" si="146"/>
        <v>0</v>
      </c>
      <c r="Y141" s="647">
        <f t="shared" si="146"/>
        <v>0</v>
      </c>
      <c r="Z141" s="648">
        <f t="shared" si="147"/>
        <v>0</v>
      </c>
      <c r="AA141" s="648">
        <f t="shared" si="147"/>
        <v>0</v>
      </c>
      <c r="AB141" s="648">
        <f t="shared" si="147"/>
        <v>0</v>
      </c>
      <c r="AC141" s="649">
        <f t="shared" si="147"/>
        <v>0</v>
      </c>
      <c r="AD141" s="649">
        <f t="shared" si="147"/>
        <v>0</v>
      </c>
      <c r="AE141" s="650">
        <f t="shared" si="147"/>
        <v>0</v>
      </c>
      <c r="AF141" s="646">
        <f t="shared" si="147"/>
        <v>0</v>
      </c>
      <c r="AG141" s="545">
        <f t="shared" si="147"/>
        <v>0</v>
      </c>
      <c r="AH141" s="545">
        <f t="shared" si="147"/>
        <v>0</v>
      </c>
      <c r="AI141" s="545">
        <f t="shared" si="147"/>
        <v>0</v>
      </c>
      <c r="AJ141" s="647">
        <f t="shared" si="148"/>
        <v>0</v>
      </c>
      <c r="AK141" s="647">
        <f t="shared" si="148"/>
        <v>0</v>
      </c>
      <c r="AL141" s="647">
        <f t="shared" si="148"/>
        <v>0</v>
      </c>
      <c r="AM141" s="647">
        <f t="shared" si="148"/>
        <v>0</v>
      </c>
      <c r="AN141" s="647">
        <f t="shared" si="148"/>
        <v>0</v>
      </c>
      <c r="AO141" s="647">
        <f t="shared" si="148"/>
        <v>0</v>
      </c>
      <c r="AP141" s="647">
        <f t="shared" si="148"/>
        <v>0</v>
      </c>
      <c r="AQ141" s="647">
        <f t="shared" si="148"/>
        <v>0</v>
      </c>
      <c r="AR141" s="647">
        <f t="shared" si="148"/>
        <v>0</v>
      </c>
      <c r="AS141" s="647">
        <f t="shared" si="148"/>
        <v>0</v>
      </c>
      <c r="AT141" s="647">
        <f t="shared" si="149"/>
        <v>0</v>
      </c>
      <c r="AU141" s="647">
        <f t="shared" si="149"/>
        <v>0</v>
      </c>
      <c r="AV141" s="647">
        <f t="shared" si="149"/>
        <v>0</v>
      </c>
      <c r="AW141" s="647">
        <f t="shared" si="149"/>
        <v>0</v>
      </c>
      <c r="AX141" s="651">
        <f t="shared" si="149"/>
        <v>0</v>
      </c>
      <c r="AY141" s="652">
        <f t="shared" si="149"/>
        <v>0</v>
      </c>
      <c r="BA141" s="339">
        <f t="shared" si="120"/>
        <v>0</v>
      </c>
      <c r="BB141" s="340" t="str">
        <f t="shared" si="121"/>
        <v>-</v>
      </c>
    </row>
    <row r="142" spans="2:54" s="1" customFormat="1" ht="14.4" x14ac:dyDescent="0.3">
      <c r="B142" s="260" t="s">
        <v>328</v>
      </c>
      <c r="C142" s="660" t="s">
        <v>329</v>
      </c>
      <c r="D142" s="644">
        <f>SUM('Forma 9'!$W$137,'Forma 9'!$Z$137,'Forma 4'!$F$140,'Forma 4'!$G$140,'Forma 12'!$W$138,'Forma 12'!$Z$138,)</f>
        <v>0</v>
      </c>
      <c r="E142" s="645"/>
      <c r="F142" s="645"/>
      <c r="G142" s="645"/>
      <c r="H142" s="646">
        <f t="shared" si="145"/>
        <v>0</v>
      </c>
      <c r="I142" s="545">
        <f t="shared" si="145"/>
        <v>0</v>
      </c>
      <c r="J142" s="545">
        <f t="shared" si="145"/>
        <v>0</v>
      </c>
      <c r="K142" s="545">
        <f t="shared" si="145"/>
        <v>0</v>
      </c>
      <c r="L142" s="647">
        <f t="shared" si="145"/>
        <v>0</v>
      </c>
      <c r="M142" s="647">
        <f t="shared" si="145"/>
        <v>0</v>
      </c>
      <c r="N142" s="647">
        <f t="shared" si="145"/>
        <v>0</v>
      </c>
      <c r="O142" s="647">
        <f t="shared" si="145"/>
        <v>0</v>
      </c>
      <c r="P142" s="647">
        <f t="shared" si="145"/>
        <v>0</v>
      </c>
      <c r="Q142" s="647">
        <f t="shared" si="145"/>
        <v>0</v>
      </c>
      <c r="R142" s="647">
        <f t="shared" si="146"/>
        <v>0</v>
      </c>
      <c r="S142" s="647">
        <f t="shared" si="146"/>
        <v>0</v>
      </c>
      <c r="T142" s="647">
        <f t="shared" si="146"/>
        <v>0</v>
      </c>
      <c r="U142" s="647">
        <f t="shared" si="146"/>
        <v>0</v>
      </c>
      <c r="V142" s="647">
        <f t="shared" si="146"/>
        <v>0</v>
      </c>
      <c r="W142" s="647">
        <f t="shared" si="146"/>
        <v>0</v>
      </c>
      <c r="X142" s="647">
        <f t="shared" si="146"/>
        <v>0</v>
      </c>
      <c r="Y142" s="647">
        <f t="shared" si="146"/>
        <v>0</v>
      </c>
      <c r="Z142" s="648">
        <f t="shared" si="147"/>
        <v>0</v>
      </c>
      <c r="AA142" s="648">
        <f t="shared" si="147"/>
        <v>0</v>
      </c>
      <c r="AB142" s="648">
        <f t="shared" si="147"/>
        <v>0</v>
      </c>
      <c r="AC142" s="649">
        <f t="shared" si="147"/>
        <v>0</v>
      </c>
      <c r="AD142" s="649">
        <f t="shared" si="147"/>
        <v>0</v>
      </c>
      <c r="AE142" s="650">
        <f t="shared" si="147"/>
        <v>0</v>
      </c>
      <c r="AF142" s="646">
        <f t="shared" si="147"/>
        <v>0</v>
      </c>
      <c r="AG142" s="545">
        <f t="shared" si="147"/>
        <v>0</v>
      </c>
      <c r="AH142" s="545">
        <f t="shared" si="147"/>
        <v>0</v>
      </c>
      <c r="AI142" s="545">
        <f t="shared" si="147"/>
        <v>0</v>
      </c>
      <c r="AJ142" s="647">
        <f t="shared" si="148"/>
        <v>0</v>
      </c>
      <c r="AK142" s="647">
        <f t="shared" si="148"/>
        <v>0</v>
      </c>
      <c r="AL142" s="647">
        <f t="shared" si="148"/>
        <v>0</v>
      </c>
      <c r="AM142" s="647">
        <f t="shared" si="148"/>
        <v>0</v>
      </c>
      <c r="AN142" s="647">
        <f t="shared" si="148"/>
        <v>0</v>
      </c>
      <c r="AO142" s="647">
        <f t="shared" si="148"/>
        <v>0</v>
      </c>
      <c r="AP142" s="647">
        <f t="shared" si="148"/>
        <v>0</v>
      </c>
      <c r="AQ142" s="647">
        <f t="shared" si="148"/>
        <v>0</v>
      </c>
      <c r="AR142" s="647">
        <f t="shared" si="148"/>
        <v>0</v>
      </c>
      <c r="AS142" s="647">
        <f t="shared" si="148"/>
        <v>0</v>
      </c>
      <c r="AT142" s="647">
        <f t="shared" si="149"/>
        <v>0</v>
      </c>
      <c r="AU142" s="647">
        <f t="shared" si="149"/>
        <v>0</v>
      </c>
      <c r="AV142" s="647">
        <f t="shared" si="149"/>
        <v>0</v>
      </c>
      <c r="AW142" s="647">
        <f t="shared" si="149"/>
        <v>0</v>
      </c>
      <c r="AX142" s="651">
        <f t="shared" si="149"/>
        <v>0</v>
      </c>
      <c r="AY142" s="652">
        <f t="shared" si="149"/>
        <v>0</v>
      </c>
      <c r="BA142" s="339">
        <f t="shared" si="120"/>
        <v>0</v>
      </c>
      <c r="BB142" s="340" t="str">
        <f t="shared" si="121"/>
        <v>-</v>
      </c>
    </row>
    <row r="143" spans="2:54" s="1" customFormat="1" ht="14.4" x14ac:dyDescent="0.3">
      <c r="B143" s="287" t="s">
        <v>330</v>
      </c>
      <c r="C143" s="355" t="s">
        <v>331</v>
      </c>
      <c r="D143" s="644">
        <f>SUM('Forma 9'!$W$138,'Forma 9'!$Z$138,'Forma 4'!$F$141,'Forma 4'!$G$141,'Forma 12'!$W$139,'Forma 12'!$Z$139,)</f>
        <v>0</v>
      </c>
      <c r="E143" s="645"/>
      <c r="F143" s="645"/>
      <c r="G143" s="645"/>
      <c r="H143" s="646">
        <f t="shared" si="145"/>
        <v>0</v>
      </c>
      <c r="I143" s="545">
        <f t="shared" si="145"/>
        <v>0</v>
      </c>
      <c r="J143" s="545">
        <f t="shared" si="145"/>
        <v>0</v>
      </c>
      <c r="K143" s="545">
        <f t="shared" si="145"/>
        <v>0</v>
      </c>
      <c r="L143" s="647">
        <f t="shared" si="145"/>
        <v>0</v>
      </c>
      <c r="M143" s="647">
        <f t="shared" si="145"/>
        <v>0</v>
      </c>
      <c r="N143" s="647">
        <f t="shared" si="145"/>
        <v>0</v>
      </c>
      <c r="O143" s="647">
        <f t="shared" si="145"/>
        <v>0</v>
      </c>
      <c r="P143" s="647">
        <f t="shared" si="145"/>
        <v>0</v>
      </c>
      <c r="Q143" s="647">
        <f t="shared" si="145"/>
        <v>0</v>
      </c>
      <c r="R143" s="647">
        <f t="shared" si="146"/>
        <v>0</v>
      </c>
      <c r="S143" s="647">
        <f t="shared" si="146"/>
        <v>0</v>
      </c>
      <c r="T143" s="647">
        <f t="shared" si="146"/>
        <v>0</v>
      </c>
      <c r="U143" s="647">
        <f t="shared" si="146"/>
        <v>0</v>
      </c>
      <c r="V143" s="647">
        <f t="shared" si="146"/>
        <v>0</v>
      </c>
      <c r="W143" s="647">
        <f t="shared" si="146"/>
        <v>0</v>
      </c>
      <c r="X143" s="647">
        <f t="shared" si="146"/>
        <v>0</v>
      </c>
      <c r="Y143" s="647">
        <f t="shared" si="146"/>
        <v>0</v>
      </c>
      <c r="Z143" s="648">
        <f t="shared" si="147"/>
        <v>0</v>
      </c>
      <c r="AA143" s="648">
        <f t="shared" si="147"/>
        <v>0</v>
      </c>
      <c r="AB143" s="648">
        <f t="shared" si="147"/>
        <v>0</v>
      </c>
      <c r="AC143" s="649">
        <f t="shared" si="147"/>
        <v>0</v>
      </c>
      <c r="AD143" s="649">
        <f t="shared" si="147"/>
        <v>0</v>
      </c>
      <c r="AE143" s="650">
        <f t="shared" si="147"/>
        <v>0</v>
      </c>
      <c r="AF143" s="646">
        <f t="shared" si="147"/>
        <v>0</v>
      </c>
      <c r="AG143" s="545">
        <f t="shared" si="147"/>
        <v>0</v>
      </c>
      <c r="AH143" s="545">
        <f t="shared" si="147"/>
        <v>0</v>
      </c>
      <c r="AI143" s="545">
        <f t="shared" si="147"/>
        <v>0</v>
      </c>
      <c r="AJ143" s="647">
        <f t="shared" si="148"/>
        <v>0</v>
      </c>
      <c r="AK143" s="647">
        <f t="shared" si="148"/>
        <v>0</v>
      </c>
      <c r="AL143" s="647">
        <f t="shared" si="148"/>
        <v>0</v>
      </c>
      <c r="AM143" s="647">
        <f t="shared" si="148"/>
        <v>0</v>
      </c>
      <c r="AN143" s="647">
        <f t="shared" si="148"/>
        <v>0</v>
      </c>
      <c r="AO143" s="647">
        <f t="shared" si="148"/>
        <v>0</v>
      </c>
      <c r="AP143" s="647">
        <f t="shared" si="148"/>
        <v>0</v>
      </c>
      <c r="AQ143" s="647">
        <f t="shared" si="148"/>
        <v>0</v>
      </c>
      <c r="AR143" s="647">
        <f t="shared" si="148"/>
        <v>0</v>
      </c>
      <c r="AS143" s="647">
        <f t="shared" si="148"/>
        <v>0</v>
      </c>
      <c r="AT143" s="647">
        <f t="shared" si="149"/>
        <v>0</v>
      </c>
      <c r="AU143" s="647">
        <f t="shared" si="149"/>
        <v>0</v>
      </c>
      <c r="AV143" s="647">
        <f t="shared" si="149"/>
        <v>0</v>
      </c>
      <c r="AW143" s="647">
        <f t="shared" si="149"/>
        <v>0</v>
      </c>
      <c r="AX143" s="651">
        <f t="shared" si="149"/>
        <v>0</v>
      </c>
      <c r="AY143" s="652">
        <f t="shared" si="149"/>
        <v>0</v>
      </c>
      <c r="BA143" s="339">
        <f t="shared" si="120"/>
        <v>0</v>
      </c>
      <c r="BB143" s="340" t="str">
        <f t="shared" si="121"/>
        <v>-</v>
      </c>
    </row>
    <row r="144" spans="2:54" s="1" customFormat="1" ht="14.4" x14ac:dyDescent="0.3">
      <c r="B144" s="287" t="s">
        <v>451</v>
      </c>
      <c r="C144" s="355" t="str">
        <f>'Forma 2'!$C$134</f>
        <v>Kitų mokesčių valstybei  (nurodyti) sąnaudos</v>
      </c>
      <c r="D144" s="644">
        <f>SUM('Forma 9'!$W$139,'Forma 9'!$Z$139,'Forma 4'!$F$142,'Forma 4'!$G$142,'Forma 12'!$W$140,'Forma 12'!$Z$140,)</f>
        <v>0</v>
      </c>
      <c r="E144" s="645"/>
      <c r="F144" s="645"/>
      <c r="G144" s="645"/>
      <c r="H144" s="646">
        <f t="shared" si="145"/>
        <v>0</v>
      </c>
      <c r="I144" s="545">
        <f t="shared" si="145"/>
        <v>0</v>
      </c>
      <c r="J144" s="545">
        <f t="shared" si="145"/>
        <v>0</v>
      </c>
      <c r="K144" s="545">
        <f t="shared" si="145"/>
        <v>0</v>
      </c>
      <c r="L144" s="647">
        <f t="shared" si="145"/>
        <v>0</v>
      </c>
      <c r="M144" s="647">
        <f t="shared" si="145"/>
        <v>0</v>
      </c>
      <c r="N144" s="647">
        <f t="shared" si="145"/>
        <v>0</v>
      </c>
      <c r="O144" s="647">
        <f t="shared" si="145"/>
        <v>0</v>
      </c>
      <c r="P144" s="647">
        <f t="shared" si="145"/>
        <v>0</v>
      </c>
      <c r="Q144" s="647">
        <f t="shared" si="145"/>
        <v>0</v>
      </c>
      <c r="R144" s="647">
        <f t="shared" si="146"/>
        <v>0</v>
      </c>
      <c r="S144" s="647">
        <f t="shared" si="146"/>
        <v>0</v>
      </c>
      <c r="T144" s="647">
        <f t="shared" si="146"/>
        <v>0</v>
      </c>
      <c r="U144" s="647">
        <f t="shared" si="146"/>
        <v>0</v>
      </c>
      <c r="V144" s="647">
        <f t="shared" si="146"/>
        <v>0</v>
      </c>
      <c r="W144" s="647">
        <f t="shared" si="146"/>
        <v>0</v>
      </c>
      <c r="X144" s="647">
        <f t="shared" si="146"/>
        <v>0</v>
      </c>
      <c r="Y144" s="647">
        <f t="shared" si="146"/>
        <v>0</v>
      </c>
      <c r="Z144" s="648">
        <f t="shared" si="147"/>
        <v>0</v>
      </c>
      <c r="AA144" s="648">
        <f t="shared" si="147"/>
        <v>0</v>
      </c>
      <c r="AB144" s="648">
        <f t="shared" si="147"/>
        <v>0</v>
      </c>
      <c r="AC144" s="649">
        <f t="shared" si="147"/>
        <v>0</v>
      </c>
      <c r="AD144" s="649">
        <f t="shared" si="147"/>
        <v>0</v>
      </c>
      <c r="AE144" s="650">
        <f t="shared" si="147"/>
        <v>0</v>
      </c>
      <c r="AF144" s="646">
        <f t="shared" si="147"/>
        <v>0</v>
      </c>
      <c r="AG144" s="545">
        <f t="shared" si="147"/>
        <v>0</v>
      </c>
      <c r="AH144" s="545">
        <f t="shared" si="147"/>
        <v>0</v>
      </c>
      <c r="AI144" s="545">
        <f t="shared" si="147"/>
        <v>0</v>
      </c>
      <c r="AJ144" s="647">
        <f t="shared" si="148"/>
        <v>0</v>
      </c>
      <c r="AK144" s="647">
        <f t="shared" si="148"/>
        <v>0</v>
      </c>
      <c r="AL144" s="647">
        <f t="shared" si="148"/>
        <v>0</v>
      </c>
      <c r="AM144" s="647">
        <f t="shared" si="148"/>
        <v>0</v>
      </c>
      <c r="AN144" s="647">
        <f t="shared" si="148"/>
        <v>0</v>
      </c>
      <c r="AO144" s="647">
        <f t="shared" si="148"/>
        <v>0</v>
      </c>
      <c r="AP144" s="647">
        <f t="shared" si="148"/>
        <v>0</v>
      </c>
      <c r="AQ144" s="647">
        <f t="shared" si="148"/>
        <v>0</v>
      </c>
      <c r="AR144" s="647">
        <f t="shared" si="148"/>
        <v>0</v>
      </c>
      <c r="AS144" s="647">
        <f t="shared" si="148"/>
        <v>0</v>
      </c>
      <c r="AT144" s="647">
        <f t="shared" si="149"/>
        <v>0</v>
      </c>
      <c r="AU144" s="647">
        <f t="shared" si="149"/>
        <v>0</v>
      </c>
      <c r="AV144" s="647">
        <f t="shared" si="149"/>
        <v>0</v>
      </c>
      <c r="AW144" s="647">
        <f t="shared" si="149"/>
        <v>0</v>
      </c>
      <c r="AX144" s="651">
        <f t="shared" si="149"/>
        <v>0</v>
      </c>
      <c r="AY144" s="652">
        <f t="shared" si="149"/>
        <v>0</v>
      </c>
      <c r="BA144" s="339">
        <f t="shared" si="120"/>
        <v>0</v>
      </c>
      <c r="BB144" s="340" t="str">
        <f t="shared" si="121"/>
        <v>-</v>
      </c>
    </row>
    <row r="145" spans="2:54" s="1" customFormat="1" ht="14.4" x14ac:dyDescent="0.3">
      <c r="B145" s="271" t="s">
        <v>334</v>
      </c>
      <c r="C145" s="661" t="s">
        <v>335</v>
      </c>
      <c r="D145" s="644">
        <f>SUM('Forma 9'!$W$140,'Forma 9'!$Z$140,'Forma 4'!$F$143,'Forma 4'!$G$143,'Forma 12'!$W$141,'Forma 12'!$Z$141,)</f>
        <v>181.8738603576447</v>
      </c>
      <c r="E145" s="644">
        <f t="shared" ref="E145:AY145" si="150">SUM(E146:E150)</f>
        <v>0</v>
      </c>
      <c r="F145" s="644">
        <f t="shared" si="150"/>
        <v>0</v>
      </c>
      <c r="G145" s="644">
        <f t="shared" si="150"/>
        <v>0</v>
      </c>
      <c r="H145" s="653">
        <f t="shared" si="150"/>
        <v>0</v>
      </c>
      <c r="I145" s="654">
        <f t="shared" si="150"/>
        <v>0</v>
      </c>
      <c r="J145" s="654">
        <f t="shared" si="150"/>
        <v>0</v>
      </c>
      <c r="K145" s="654">
        <f t="shared" si="150"/>
        <v>0</v>
      </c>
      <c r="L145" s="655">
        <f t="shared" si="150"/>
        <v>0</v>
      </c>
      <c r="M145" s="655">
        <f t="shared" si="150"/>
        <v>0</v>
      </c>
      <c r="N145" s="655">
        <f t="shared" si="150"/>
        <v>0</v>
      </c>
      <c r="O145" s="655">
        <f t="shared" si="150"/>
        <v>0</v>
      </c>
      <c r="P145" s="655">
        <f t="shared" si="150"/>
        <v>0</v>
      </c>
      <c r="Q145" s="655">
        <f t="shared" si="150"/>
        <v>0</v>
      </c>
      <c r="R145" s="655">
        <f t="shared" si="150"/>
        <v>0</v>
      </c>
      <c r="S145" s="655">
        <f t="shared" si="150"/>
        <v>0</v>
      </c>
      <c r="T145" s="655">
        <f t="shared" si="150"/>
        <v>0</v>
      </c>
      <c r="U145" s="655">
        <f t="shared" si="150"/>
        <v>0</v>
      </c>
      <c r="V145" s="655">
        <f t="shared" si="150"/>
        <v>0</v>
      </c>
      <c r="W145" s="655">
        <f t="shared" si="150"/>
        <v>0</v>
      </c>
      <c r="X145" s="655">
        <f t="shared" si="150"/>
        <v>0</v>
      </c>
      <c r="Y145" s="655">
        <f t="shared" si="150"/>
        <v>0</v>
      </c>
      <c r="Z145" s="655">
        <f t="shared" si="150"/>
        <v>0</v>
      </c>
      <c r="AA145" s="655">
        <f t="shared" si="150"/>
        <v>0</v>
      </c>
      <c r="AB145" s="655">
        <f t="shared" si="150"/>
        <v>0</v>
      </c>
      <c r="AC145" s="656">
        <f t="shared" si="150"/>
        <v>0</v>
      </c>
      <c r="AD145" s="656">
        <f t="shared" si="150"/>
        <v>0</v>
      </c>
      <c r="AE145" s="657">
        <f t="shared" si="150"/>
        <v>0</v>
      </c>
      <c r="AF145" s="658">
        <f t="shared" si="150"/>
        <v>0</v>
      </c>
      <c r="AG145" s="562">
        <f t="shared" si="150"/>
        <v>0</v>
      </c>
      <c r="AH145" s="562">
        <f t="shared" si="150"/>
        <v>0</v>
      </c>
      <c r="AI145" s="562">
        <f t="shared" si="150"/>
        <v>0</v>
      </c>
      <c r="AJ145" s="410">
        <f t="shared" si="150"/>
        <v>0</v>
      </c>
      <c r="AK145" s="410">
        <f t="shared" si="150"/>
        <v>0</v>
      </c>
      <c r="AL145" s="410">
        <f t="shared" si="150"/>
        <v>0</v>
      </c>
      <c r="AM145" s="410">
        <f t="shared" si="150"/>
        <v>0</v>
      </c>
      <c r="AN145" s="410">
        <f t="shared" si="150"/>
        <v>0</v>
      </c>
      <c r="AO145" s="410">
        <f t="shared" si="150"/>
        <v>0</v>
      </c>
      <c r="AP145" s="410">
        <f t="shared" si="150"/>
        <v>0</v>
      </c>
      <c r="AQ145" s="410">
        <f t="shared" si="150"/>
        <v>0</v>
      </c>
      <c r="AR145" s="410">
        <f t="shared" si="150"/>
        <v>0</v>
      </c>
      <c r="AS145" s="410">
        <f t="shared" si="150"/>
        <v>0</v>
      </c>
      <c r="AT145" s="410">
        <f t="shared" si="150"/>
        <v>0</v>
      </c>
      <c r="AU145" s="410">
        <f t="shared" si="150"/>
        <v>0</v>
      </c>
      <c r="AV145" s="410">
        <f t="shared" si="150"/>
        <v>0</v>
      </c>
      <c r="AW145" s="410">
        <f t="shared" si="150"/>
        <v>0</v>
      </c>
      <c r="AX145" s="411">
        <f t="shared" si="150"/>
        <v>0</v>
      </c>
      <c r="AY145" s="659">
        <f t="shared" si="150"/>
        <v>0</v>
      </c>
      <c r="BA145" s="339">
        <f t="shared" si="120"/>
        <v>181.8738603576447</v>
      </c>
      <c r="BB145" s="340" t="str">
        <f t="shared" si="121"/>
        <v>Prašome paskirstyti likusias sąnaudas</v>
      </c>
    </row>
    <row r="146" spans="2:54" s="1" customFormat="1" ht="14.4" x14ac:dyDescent="0.3">
      <c r="B146" s="260" t="s">
        <v>336</v>
      </c>
      <c r="C146" s="660" t="s">
        <v>337</v>
      </c>
      <c r="D146" s="644">
        <f>SUM('Forma 9'!$W$141,'Forma 9'!$Z$141,'Forma 4'!$F$144,'Forma 4'!$G$144,'Forma 12'!$W$142,'Forma 12'!$Z$142,)</f>
        <v>0</v>
      </c>
      <c r="E146" s="645"/>
      <c r="F146" s="645"/>
      <c r="G146" s="645"/>
      <c r="H146" s="646">
        <f t="shared" ref="H146:Q150" si="151">SUM(AF146)</f>
        <v>0</v>
      </c>
      <c r="I146" s="545">
        <f t="shared" si="151"/>
        <v>0</v>
      </c>
      <c r="J146" s="545">
        <f t="shared" si="151"/>
        <v>0</v>
      </c>
      <c r="K146" s="545">
        <f t="shared" si="151"/>
        <v>0</v>
      </c>
      <c r="L146" s="647">
        <f t="shared" si="151"/>
        <v>0</v>
      </c>
      <c r="M146" s="647">
        <f t="shared" si="151"/>
        <v>0</v>
      </c>
      <c r="N146" s="647">
        <f t="shared" si="151"/>
        <v>0</v>
      </c>
      <c r="O146" s="647">
        <f t="shared" si="151"/>
        <v>0</v>
      </c>
      <c r="P146" s="647">
        <f t="shared" si="151"/>
        <v>0</v>
      </c>
      <c r="Q146" s="647">
        <f t="shared" si="151"/>
        <v>0</v>
      </c>
      <c r="R146" s="647">
        <f t="shared" ref="R146:Y150" si="152">SUM(AP146)</f>
        <v>0</v>
      </c>
      <c r="S146" s="647">
        <f t="shared" si="152"/>
        <v>0</v>
      </c>
      <c r="T146" s="647">
        <f t="shared" si="152"/>
        <v>0</v>
      </c>
      <c r="U146" s="647">
        <f t="shared" si="152"/>
        <v>0</v>
      </c>
      <c r="V146" s="647">
        <f t="shared" si="152"/>
        <v>0</v>
      </c>
      <c r="W146" s="647">
        <f t="shared" si="152"/>
        <v>0</v>
      </c>
      <c r="X146" s="647">
        <f t="shared" si="152"/>
        <v>0</v>
      </c>
      <c r="Y146" s="647">
        <f t="shared" si="152"/>
        <v>0</v>
      </c>
      <c r="Z146" s="648">
        <f t="shared" ref="Z146:AI150" si="153">IFERROR(($E146*(Z$20/$E$20)),"0")+IFERROR(($F146*(Z$21/$F$21)),"0")+IFERROR(($G146*(Z$22/$G$22)),"0")</f>
        <v>0</v>
      </c>
      <c r="AA146" s="648">
        <f t="shared" si="153"/>
        <v>0</v>
      </c>
      <c r="AB146" s="648">
        <f t="shared" si="153"/>
        <v>0</v>
      </c>
      <c r="AC146" s="649">
        <f t="shared" si="153"/>
        <v>0</v>
      </c>
      <c r="AD146" s="649">
        <f t="shared" si="153"/>
        <v>0</v>
      </c>
      <c r="AE146" s="650">
        <f t="shared" si="153"/>
        <v>0</v>
      </c>
      <c r="AF146" s="646">
        <f t="shared" si="153"/>
        <v>0</v>
      </c>
      <c r="AG146" s="545">
        <f t="shared" si="153"/>
        <v>0</v>
      </c>
      <c r="AH146" s="545">
        <f t="shared" si="153"/>
        <v>0</v>
      </c>
      <c r="AI146" s="545">
        <f t="shared" si="153"/>
        <v>0</v>
      </c>
      <c r="AJ146" s="647">
        <f t="shared" ref="AJ146:AS150" si="154">IFERROR(($E146*(AJ$20/$E$20)),"0")+IFERROR(($F146*(AJ$21/$F$21)),"0")+IFERROR(($G146*(AJ$22/$G$22)),"0")</f>
        <v>0</v>
      </c>
      <c r="AK146" s="647">
        <f t="shared" si="154"/>
        <v>0</v>
      </c>
      <c r="AL146" s="647">
        <f t="shared" si="154"/>
        <v>0</v>
      </c>
      <c r="AM146" s="647">
        <f t="shared" si="154"/>
        <v>0</v>
      </c>
      <c r="AN146" s="647">
        <f t="shared" si="154"/>
        <v>0</v>
      </c>
      <c r="AO146" s="647">
        <f t="shared" si="154"/>
        <v>0</v>
      </c>
      <c r="AP146" s="647">
        <f t="shared" si="154"/>
        <v>0</v>
      </c>
      <c r="AQ146" s="647">
        <f t="shared" si="154"/>
        <v>0</v>
      </c>
      <c r="AR146" s="647">
        <f t="shared" si="154"/>
        <v>0</v>
      </c>
      <c r="AS146" s="647">
        <f t="shared" si="154"/>
        <v>0</v>
      </c>
      <c r="AT146" s="647">
        <f t="shared" ref="AT146:AY150" si="155">IFERROR(($E146*(AT$20/$E$20)),"0")+IFERROR(($F146*(AT$21/$F$21)),"0")+IFERROR(($G146*(AT$22/$G$22)),"0")</f>
        <v>0</v>
      </c>
      <c r="AU146" s="647">
        <f t="shared" si="155"/>
        <v>0</v>
      </c>
      <c r="AV146" s="647">
        <f t="shared" si="155"/>
        <v>0</v>
      </c>
      <c r="AW146" s="647">
        <f t="shared" si="155"/>
        <v>0</v>
      </c>
      <c r="AX146" s="651">
        <f t="shared" si="155"/>
        <v>0</v>
      </c>
      <c r="AY146" s="652">
        <f t="shared" si="155"/>
        <v>0</v>
      </c>
      <c r="BA146" s="339">
        <f t="shared" si="120"/>
        <v>0</v>
      </c>
      <c r="BB146" s="340" t="str">
        <f t="shared" si="121"/>
        <v>-</v>
      </c>
    </row>
    <row r="147" spans="2:54" s="1" customFormat="1" ht="14.4" x14ac:dyDescent="0.3">
      <c r="B147" s="260" t="s">
        <v>338</v>
      </c>
      <c r="C147" s="660" t="s">
        <v>339</v>
      </c>
      <c r="D147" s="644">
        <f>SUM('Forma 9'!$W$142,'Forma 9'!$Z$142,'Forma 4'!$F$145,'Forma 4'!$G$145,'Forma 12'!$W$143,'Forma 12'!$Z$143,)</f>
        <v>181.8738603576447</v>
      </c>
      <c r="E147" s="645"/>
      <c r="F147" s="645"/>
      <c r="G147" s="645"/>
      <c r="H147" s="646">
        <f t="shared" si="151"/>
        <v>0</v>
      </c>
      <c r="I147" s="545">
        <f t="shared" si="151"/>
        <v>0</v>
      </c>
      <c r="J147" s="545">
        <f t="shared" si="151"/>
        <v>0</v>
      </c>
      <c r="K147" s="545">
        <f t="shared" si="151"/>
        <v>0</v>
      </c>
      <c r="L147" s="647">
        <f t="shared" si="151"/>
        <v>0</v>
      </c>
      <c r="M147" s="647">
        <f t="shared" si="151"/>
        <v>0</v>
      </c>
      <c r="N147" s="647">
        <f t="shared" si="151"/>
        <v>0</v>
      </c>
      <c r="O147" s="647">
        <f t="shared" si="151"/>
        <v>0</v>
      </c>
      <c r="P147" s="647">
        <f t="shared" si="151"/>
        <v>0</v>
      </c>
      <c r="Q147" s="647">
        <f t="shared" si="151"/>
        <v>0</v>
      </c>
      <c r="R147" s="647">
        <f t="shared" si="152"/>
        <v>0</v>
      </c>
      <c r="S147" s="647">
        <f t="shared" si="152"/>
        <v>0</v>
      </c>
      <c r="T147" s="647">
        <f t="shared" si="152"/>
        <v>0</v>
      </c>
      <c r="U147" s="647">
        <f t="shared" si="152"/>
        <v>0</v>
      </c>
      <c r="V147" s="647">
        <f t="shared" si="152"/>
        <v>0</v>
      </c>
      <c r="W147" s="647">
        <f t="shared" si="152"/>
        <v>0</v>
      </c>
      <c r="X147" s="647">
        <f t="shared" si="152"/>
        <v>0</v>
      </c>
      <c r="Y147" s="647">
        <f t="shared" si="152"/>
        <v>0</v>
      </c>
      <c r="Z147" s="648">
        <f t="shared" si="153"/>
        <v>0</v>
      </c>
      <c r="AA147" s="648">
        <f t="shared" si="153"/>
        <v>0</v>
      </c>
      <c r="AB147" s="648">
        <f t="shared" si="153"/>
        <v>0</v>
      </c>
      <c r="AC147" s="649">
        <f t="shared" si="153"/>
        <v>0</v>
      </c>
      <c r="AD147" s="649">
        <f t="shared" si="153"/>
        <v>0</v>
      </c>
      <c r="AE147" s="650">
        <f t="shared" si="153"/>
        <v>0</v>
      </c>
      <c r="AF147" s="646">
        <f t="shared" si="153"/>
        <v>0</v>
      </c>
      <c r="AG147" s="545">
        <f t="shared" si="153"/>
        <v>0</v>
      </c>
      <c r="AH147" s="545">
        <f t="shared" si="153"/>
        <v>0</v>
      </c>
      <c r="AI147" s="545">
        <f t="shared" si="153"/>
        <v>0</v>
      </c>
      <c r="AJ147" s="647">
        <f t="shared" si="154"/>
        <v>0</v>
      </c>
      <c r="AK147" s="647">
        <f t="shared" si="154"/>
        <v>0</v>
      </c>
      <c r="AL147" s="647">
        <f t="shared" si="154"/>
        <v>0</v>
      </c>
      <c r="AM147" s="647">
        <f t="shared" si="154"/>
        <v>0</v>
      </c>
      <c r="AN147" s="647">
        <f t="shared" si="154"/>
        <v>0</v>
      </c>
      <c r="AO147" s="647">
        <f t="shared" si="154"/>
        <v>0</v>
      </c>
      <c r="AP147" s="647">
        <f t="shared" si="154"/>
        <v>0</v>
      </c>
      <c r="AQ147" s="647">
        <f t="shared" si="154"/>
        <v>0</v>
      </c>
      <c r="AR147" s="647">
        <f t="shared" si="154"/>
        <v>0</v>
      </c>
      <c r="AS147" s="647">
        <f t="shared" si="154"/>
        <v>0</v>
      </c>
      <c r="AT147" s="647">
        <f t="shared" si="155"/>
        <v>0</v>
      </c>
      <c r="AU147" s="647">
        <f t="shared" si="155"/>
        <v>0</v>
      </c>
      <c r="AV147" s="647">
        <f t="shared" si="155"/>
        <v>0</v>
      </c>
      <c r="AW147" s="647">
        <f t="shared" si="155"/>
        <v>0</v>
      </c>
      <c r="AX147" s="651">
        <f t="shared" si="155"/>
        <v>0</v>
      </c>
      <c r="AY147" s="652">
        <f t="shared" si="155"/>
        <v>0</v>
      </c>
      <c r="BA147" s="339">
        <f t="shared" si="120"/>
        <v>181.8738603576447</v>
      </c>
      <c r="BB147" s="340" t="str">
        <f t="shared" si="121"/>
        <v>Prašome paskirstyti likusias sąnaudas</v>
      </c>
    </row>
    <row r="148" spans="2:54" s="1" customFormat="1" ht="14.4" x14ac:dyDescent="0.3">
      <c r="B148" s="260" t="s">
        <v>340</v>
      </c>
      <c r="C148" s="660" t="s">
        <v>341</v>
      </c>
      <c r="D148" s="644">
        <f>SUM('Forma 9'!$W$143,'Forma 9'!$Z$143,'Forma 4'!$F$146,'Forma 4'!$G$146,'Forma 12'!$W$144,'Forma 12'!$Z$144,)</f>
        <v>0</v>
      </c>
      <c r="E148" s="645"/>
      <c r="F148" s="645"/>
      <c r="G148" s="645"/>
      <c r="H148" s="646">
        <f t="shared" si="151"/>
        <v>0</v>
      </c>
      <c r="I148" s="545">
        <f t="shared" si="151"/>
        <v>0</v>
      </c>
      <c r="J148" s="545">
        <f t="shared" si="151"/>
        <v>0</v>
      </c>
      <c r="K148" s="545">
        <f t="shared" si="151"/>
        <v>0</v>
      </c>
      <c r="L148" s="647">
        <f t="shared" si="151"/>
        <v>0</v>
      </c>
      <c r="M148" s="647">
        <f t="shared" si="151"/>
        <v>0</v>
      </c>
      <c r="N148" s="647">
        <f t="shared" si="151"/>
        <v>0</v>
      </c>
      <c r="O148" s="647">
        <f t="shared" si="151"/>
        <v>0</v>
      </c>
      <c r="P148" s="647">
        <f t="shared" si="151"/>
        <v>0</v>
      </c>
      <c r="Q148" s="647">
        <f t="shared" si="151"/>
        <v>0</v>
      </c>
      <c r="R148" s="647">
        <f t="shared" si="152"/>
        <v>0</v>
      </c>
      <c r="S148" s="647">
        <f t="shared" si="152"/>
        <v>0</v>
      </c>
      <c r="T148" s="647">
        <f t="shared" si="152"/>
        <v>0</v>
      </c>
      <c r="U148" s="647">
        <f t="shared" si="152"/>
        <v>0</v>
      </c>
      <c r="V148" s="647">
        <f t="shared" si="152"/>
        <v>0</v>
      </c>
      <c r="W148" s="647">
        <f t="shared" si="152"/>
        <v>0</v>
      </c>
      <c r="X148" s="647">
        <f t="shared" si="152"/>
        <v>0</v>
      </c>
      <c r="Y148" s="647">
        <f t="shared" si="152"/>
        <v>0</v>
      </c>
      <c r="Z148" s="648">
        <f t="shared" si="153"/>
        <v>0</v>
      </c>
      <c r="AA148" s="648">
        <f t="shared" si="153"/>
        <v>0</v>
      </c>
      <c r="AB148" s="648">
        <f t="shared" si="153"/>
        <v>0</v>
      </c>
      <c r="AC148" s="649">
        <f t="shared" si="153"/>
        <v>0</v>
      </c>
      <c r="AD148" s="649">
        <f t="shared" si="153"/>
        <v>0</v>
      </c>
      <c r="AE148" s="650">
        <f t="shared" si="153"/>
        <v>0</v>
      </c>
      <c r="AF148" s="646">
        <f t="shared" si="153"/>
        <v>0</v>
      </c>
      <c r="AG148" s="545">
        <f t="shared" si="153"/>
        <v>0</v>
      </c>
      <c r="AH148" s="545">
        <f t="shared" si="153"/>
        <v>0</v>
      </c>
      <c r="AI148" s="545">
        <f t="shared" si="153"/>
        <v>0</v>
      </c>
      <c r="AJ148" s="647">
        <f t="shared" si="154"/>
        <v>0</v>
      </c>
      <c r="AK148" s="647">
        <f t="shared" si="154"/>
        <v>0</v>
      </c>
      <c r="AL148" s="647">
        <f t="shared" si="154"/>
        <v>0</v>
      </c>
      <c r="AM148" s="647">
        <f t="shared" si="154"/>
        <v>0</v>
      </c>
      <c r="AN148" s="647">
        <f t="shared" si="154"/>
        <v>0</v>
      </c>
      <c r="AO148" s="647">
        <f t="shared" si="154"/>
        <v>0</v>
      </c>
      <c r="AP148" s="647">
        <f t="shared" si="154"/>
        <v>0</v>
      </c>
      <c r="AQ148" s="647">
        <f t="shared" si="154"/>
        <v>0</v>
      </c>
      <c r="AR148" s="647">
        <f t="shared" si="154"/>
        <v>0</v>
      </c>
      <c r="AS148" s="647">
        <f t="shared" si="154"/>
        <v>0</v>
      </c>
      <c r="AT148" s="647">
        <f t="shared" si="155"/>
        <v>0</v>
      </c>
      <c r="AU148" s="647">
        <f t="shared" si="155"/>
        <v>0</v>
      </c>
      <c r="AV148" s="647">
        <f t="shared" si="155"/>
        <v>0</v>
      </c>
      <c r="AW148" s="647">
        <f t="shared" si="155"/>
        <v>0</v>
      </c>
      <c r="AX148" s="651">
        <f t="shared" si="155"/>
        <v>0</v>
      </c>
      <c r="AY148" s="652">
        <f t="shared" si="155"/>
        <v>0</v>
      </c>
      <c r="BA148" s="339">
        <f t="shared" si="120"/>
        <v>0</v>
      </c>
      <c r="BB148" s="340" t="str">
        <f t="shared" si="121"/>
        <v>-</v>
      </c>
    </row>
    <row r="149" spans="2:54" s="1" customFormat="1" ht="14.4" x14ac:dyDescent="0.3">
      <c r="B149" s="260" t="s">
        <v>342</v>
      </c>
      <c r="C149" s="660" t="str">
        <f>'Forma 2'!$C$139</f>
        <v>Kitos finansinės sąnaudos (nurodyti)</v>
      </c>
      <c r="D149" s="644">
        <f>SUM('Forma 9'!$W$144,'Forma 9'!$Z$144,'Forma 4'!$F$147,'Forma 4'!$G$147,'Forma 12'!$W$145,'Forma 12'!$Z$145,)</f>
        <v>0</v>
      </c>
      <c r="E149" s="645"/>
      <c r="F149" s="645"/>
      <c r="G149" s="645"/>
      <c r="H149" s="646">
        <f t="shared" si="151"/>
        <v>0</v>
      </c>
      <c r="I149" s="545">
        <f t="shared" si="151"/>
        <v>0</v>
      </c>
      <c r="J149" s="545">
        <f t="shared" si="151"/>
        <v>0</v>
      </c>
      <c r="K149" s="545">
        <f t="shared" si="151"/>
        <v>0</v>
      </c>
      <c r="L149" s="647">
        <f t="shared" si="151"/>
        <v>0</v>
      </c>
      <c r="M149" s="647">
        <f t="shared" si="151"/>
        <v>0</v>
      </c>
      <c r="N149" s="647">
        <f t="shared" si="151"/>
        <v>0</v>
      </c>
      <c r="O149" s="647">
        <f t="shared" si="151"/>
        <v>0</v>
      </c>
      <c r="P149" s="647">
        <f t="shared" si="151"/>
        <v>0</v>
      </c>
      <c r="Q149" s="647">
        <f t="shared" si="151"/>
        <v>0</v>
      </c>
      <c r="R149" s="647">
        <f t="shared" si="152"/>
        <v>0</v>
      </c>
      <c r="S149" s="647">
        <f t="shared" si="152"/>
        <v>0</v>
      </c>
      <c r="T149" s="647">
        <f t="shared" si="152"/>
        <v>0</v>
      </c>
      <c r="U149" s="647">
        <f t="shared" si="152"/>
        <v>0</v>
      </c>
      <c r="V149" s="647">
        <f t="shared" si="152"/>
        <v>0</v>
      </c>
      <c r="W149" s="647">
        <f t="shared" si="152"/>
        <v>0</v>
      </c>
      <c r="X149" s="647">
        <f t="shared" si="152"/>
        <v>0</v>
      </c>
      <c r="Y149" s="647">
        <f t="shared" si="152"/>
        <v>0</v>
      </c>
      <c r="Z149" s="648">
        <f t="shared" si="153"/>
        <v>0</v>
      </c>
      <c r="AA149" s="648">
        <f t="shared" si="153"/>
        <v>0</v>
      </c>
      <c r="AB149" s="648">
        <f t="shared" si="153"/>
        <v>0</v>
      </c>
      <c r="AC149" s="649">
        <f t="shared" si="153"/>
        <v>0</v>
      </c>
      <c r="AD149" s="649">
        <f t="shared" si="153"/>
        <v>0</v>
      </c>
      <c r="AE149" s="650">
        <f t="shared" si="153"/>
        <v>0</v>
      </c>
      <c r="AF149" s="646">
        <f t="shared" si="153"/>
        <v>0</v>
      </c>
      <c r="AG149" s="545">
        <f t="shared" si="153"/>
        <v>0</v>
      </c>
      <c r="AH149" s="545">
        <f t="shared" si="153"/>
        <v>0</v>
      </c>
      <c r="AI149" s="545">
        <f t="shared" si="153"/>
        <v>0</v>
      </c>
      <c r="AJ149" s="647">
        <f t="shared" si="154"/>
        <v>0</v>
      </c>
      <c r="AK149" s="647">
        <f t="shared" si="154"/>
        <v>0</v>
      </c>
      <c r="AL149" s="647">
        <f t="shared" si="154"/>
        <v>0</v>
      </c>
      <c r="AM149" s="647">
        <f t="shared" si="154"/>
        <v>0</v>
      </c>
      <c r="AN149" s="647">
        <f t="shared" si="154"/>
        <v>0</v>
      </c>
      <c r="AO149" s="647">
        <f t="shared" si="154"/>
        <v>0</v>
      </c>
      <c r="AP149" s="647">
        <f t="shared" si="154"/>
        <v>0</v>
      </c>
      <c r="AQ149" s="647">
        <f t="shared" si="154"/>
        <v>0</v>
      </c>
      <c r="AR149" s="647">
        <f t="shared" si="154"/>
        <v>0</v>
      </c>
      <c r="AS149" s="647">
        <f t="shared" si="154"/>
        <v>0</v>
      </c>
      <c r="AT149" s="647">
        <f t="shared" si="155"/>
        <v>0</v>
      </c>
      <c r="AU149" s="647">
        <f t="shared" si="155"/>
        <v>0</v>
      </c>
      <c r="AV149" s="647">
        <f t="shared" si="155"/>
        <v>0</v>
      </c>
      <c r="AW149" s="647">
        <f t="shared" si="155"/>
        <v>0</v>
      </c>
      <c r="AX149" s="651">
        <f t="shared" si="155"/>
        <v>0</v>
      </c>
      <c r="AY149" s="652">
        <f t="shared" si="155"/>
        <v>0</v>
      </c>
      <c r="BA149" s="339">
        <f t="shared" si="120"/>
        <v>0</v>
      </c>
      <c r="BB149" s="340" t="str">
        <f t="shared" si="121"/>
        <v>-</v>
      </c>
    </row>
    <row r="150" spans="2:54" s="1" customFormat="1" ht="14.4" x14ac:dyDescent="0.3">
      <c r="B150" s="260" t="s">
        <v>344</v>
      </c>
      <c r="C150" s="660" t="str">
        <f>'Forma 2'!$C$140</f>
        <v/>
      </c>
      <c r="D150" s="644">
        <f>SUM('Forma 9'!$W$145,'Forma 9'!$Z$145,'Forma 4'!$F$148,'Forma 4'!$G$148,'Forma 12'!$W$146,'Forma 12'!$Z$146,)</f>
        <v>0</v>
      </c>
      <c r="E150" s="645"/>
      <c r="F150" s="645"/>
      <c r="G150" s="645"/>
      <c r="H150" s="646">
        <f t="shared" si="151"/>
        <v>0</v>
      </c>
      <c r="I150" s="545">
        <f t="shared" si="151"/>
        <v>0</v>
      </c>
      <c r="J150" s="545">
        <f t="shared" si="151"/>
        <v>0</v>
      </c>
      <c r="K150" s="545">
        <f t="shared" si="151"/>
        <v>0</v>
      </c>
      <c r="L150" s="647">
        <f t="shared" si="151"/>
        <v>0</v>
      </c>
      <c r="M150" s="647">
        <f t="shared" si="151"/>
        <v>0</v>
      </c>
      <c r="N150" s="647">
        <f t="shared" si="151"/>
        <v>0</v>
      </c>
      <c r="O150" s="647">
        <f t="shared" si="151"/>
        <v>0</v>
      </c>
      <c r="P150" s="647">
        <f t="shared" si="151"/>
        <v>0</v>
      </c>
      <c r="Q150" s="647">
        <f t="shared" si="151"/>
        <v>0</v>
      </c>
      <c r="R150" s="647">
        <f t="shared" si="152"/>
        <v>0</v>
      </c>
      <c r="S150" s="647">
        <f t="shared" si="152"/>
        <v>0</v>
      </c>
      <c r="T150" s="647">
        <f t="shared" si="152"/>
        <v>0</v>
      </c>
      <c r="U150" s="647">
        <f t="shared" si="152"/>
        <v>0</v>
      </c>
      <c r="V150" s="647">
        <f t="shared" si="152"/>
        <v>0</v>
      </c>
      <c r="W150" s="647">
        <f t="shared" si="152"/>
        <v>0</v>
      </c>
      <c r="X150" s="647">
        <f t="shared" si="152"/>
        <v>0</v>
      </c>
      <c r="Y150" s="647">
        <f t="shared" si="152"/>
        <v>0</v>
      </c>
      <c r="Z150" s="648">
        <f t="shared" si="153"/>
        <v>0</v>
      </c>
      <c r="AA150" s="648">
        <f t="shared" si="153"/>
        <v>0</v>
      </c>
      <c r="AB150" s="648">
        <f t="shared" si="153"/>
        <v>0</v>
      </c>
      <c r="AC150" s="649">
        <f t="shared" si="153"/>
        <v>0</v>
      </c>
      <c r="AD150" s="649">
        <f t="shared" si="153"/>
        <v>0</v>
      </c>
      <c r="AE150" s="650">
        <f t="shared" si="153"/>
        <v>0</v>
      </c>
      <c r="AF150" s="646">
        <f t="shared" si="153"/>
        <v>0</v>
      </c>
      <c r="AG150" s="545">
        <f t="shared" si="153"/>
        <v>0</v>
      </c>
      <c r="AH150" s="545">
        <f t="shared" si="153"/>
        <v>0</v>
      </c>
      <c r="AI150" s="545">
        <f t="shared" si="153"/>
        <v>0</v>
      </c>
      <c r="AJ150" s="647">
        <f t="shared" si="154"/>
        <v>0</v>
      </c>
      <c r="AK150" s="647">
        <f t="shared" si="154"/>
        <v>0</v>
      </c>
      <c r="AL150" s="647">
        <f t="shared" si="154"/>
        <v>0</v>
      </c>
      <c r="AM150" s="647">
        <f t="shared" si="154"/>
        <v>0</v>
      </c>
      <c r="AN150" s="647">
        <f t="shared" si="154"/>
        <v>0</v>
      </c>
      <c r="AO150" s="647">
        <f t="shared" si="154"/>
        <v>0</v>
      </c>
      <c r="AP150" s="647">
        <f t="shared" si="154"/>
        <v>0</v>
      </c>
      <c r="AQ150" s="647">
        <f t="shared" si="154"/>
        <v>0</v>
      </c>
      <c r="AR150" s="647">
        <f t="shared" si="154"/>
        <v>0</v>
      </c>
      <c r="AS150" s="647">
        <f t="shared" si="154"/>
        <v>0</v>
      </c>
      <c r="AT150" s="647">
        <f t="shared" si="155"/>
        <v>0</v>
      </c>
      <c r="AU150" s="647">
        <f t="shared" si="155"/>
        <v>0</v>
      </c>
      <c r="AV150" s="647">
        <f t="shared" si="155"/>
        <v>0</v>
      </c>
      <c r="AW150" s="647">
        <f t="shared" si="155"/>
        <v>0</v>
      </c>
      <c r="AX150" s="651">
        <f t="shared" si="155"/>
        <v>0</v>
      </c>
      <c r="AY150" s="652">
        <f t="shared" si="155"/>
        <v>0</v>
      </c>
      <c r="BA150" s="339">
        <f t="shared" si="120"/>
        <v>0</v>
      </c>
      <c r="BB150" s="340" t="str">
        <f t="shared" si="121"/>
        <v>-</v>
      </c>
    </row>
    <row r="151" spans="2:54" s="1" customFormat="1" ht="14.4" x14ac:dyDescent="0.3">
      <c r="B151" s="271" t="s">
        <v>345</v>
      </c>
      <c r="C151" s="661" t="s">
        <v>346</v>
      </c>
      <c r="D151" s="644">
        <f>SUM('Forma 9'!$W$146,'Forma 9'!$Z$146,'Forma 4'!$F$149,'Forma 4'!$G$149,'Forma 12'!$W$147,'Forma 12'!$Z$147,)</f>
        <v>291.25168010848353</v>
      </c>
      <c r="E151" s="644">
        <f t="shared" ref="E151:AY151" si="156">SUM(E152:E163)</f>
        <v>0</v>
      </c>
      <c r="F151" s="644">
        <f t="shared" si="156"/>
        <v>0</v>
      </c>
      <c r="G151" s="644">
        <f t="shared" si="156"/>
        <v>0</v>
      </c>
      <c r="H151" s="653">
        <f t="shared" si="156"/>
        <v>0</v>
      </c>
      <c r="I151" s="654">
        <f t="shared" si="156"/>
        <v>0</v>
      </c>
      <c r="J151" s="654">
        <f t="shared" si="156"/>
        <v>0</v>
      </c>
      <c r="K151" s="654">
        <f t="shared" si="156"/>
        <v>0</v>
      </c>
      <c r="L151" s="655">
        <f t="shared" si="156"/>
        <v>0</v>
      </c>
      <c r="M151" s="655">
        <f t="shared" si="156"/>
        <v>0</v>
      </c>
      <c r="N151" s="655">
        <f t="shared" si="156"/>
        <v>0</v>
      </c>
      <c r="O151" s="655">
        <f t="shared" si="156"/>
        <v>0</v>
      </c>
      <c r="P151" s="655">
        <f t="shared" si="156"/>
        <v>0</v>
      </c>
      <c r="Q151" s="655">
        <f t="shared" si="156"/>
        <v>0</v>
      </c>
      <c r="R151" s="655">
        <f t="shared" si="156"/>
        <v>0</v>
      </c>
      <c r="S151" s="655">
        <f t="shared" si="156"/>
        <v>0</v>
      </c>
      <c r="T151" s="655">
        <f t="shared" si="156"/>
        <v>0</v>
      </c>
      <c r="U151" s="655">
        <f t="shared" si="156"/>
        <v>0</v>
      </c>
      <c r="V151" s="655">
        <f t="shared" si="156"/>
        <v>0</v>
      </c>
      <c r="W151" s="655">
        <f t="shared" si="156"/>
        <v>0</v>
      </c>
      <c r="X151" s="655">
        <f t="shared" si="156"/>
        <v>0</v>
      </c>
      <c r="Y151" s="655">
        <f t="shared" si="156"/>
        <v>0</v>
      </c>
      <c r="Z151" s="655">
        <f t="shared" si="156"/>
        <v>0</v>
      </c>
      <c r="AA151" s="655">
        <f t="shared" si="156"/>
        <v>0</v>
      </c>
      <c r="AB151" s="655">
        <f t="shared" si="156"/>
        <v>0</v>
      </c>
      <c r="AC151" s="656">
        <f t="shared" si="156"/>
        <v>0</v>
      </c>
      <c r="AD151" s="656">
        <f t="shared" si="156"/>
        <v>0</v>
      </c>
      <c r="AE151" s="657">
        <f t="shared" si="156"/>
        <v>0</v>
      </c>
      <c r="AF151" s="658">
        <f t="shared" si="156"/>
        <v>0</v>
      </c>
      <c r="AG151" s="562">
        <f t="shared" si="156"/>
        <v>0</v>
      </c>
      <c r="AH151" s="562">
        <f t="shared" si="156"/>
        <v>0</v>
      </c>
      <c r="AI151" s="562">
        <f t="shared" si="156"/>
        <v>0</v>
      </c>
      <c r="AJ151" s="410">
        <f t="shared" si="156"/>
        <v>0</v>
      </c>
      <c r="AK151" s="410">
        <f t="shared" si="156"/>
        <v>0</v>
      </c>
      <c r="AL151" s="410">
        <f t="shared" si="156"/>
        <v>0</v>
      </c>
      <c r="AM151" s="410">
        <f t="shared" si="156"/>
        <v>0</v>
      </c>
      <c r="AN151" s="410">
        <f t="shared" si="156"/>
        <v>0</v>
      </c>
      <c r="AO151" s="410">
        <f t="shared" si="156"/>
        <v>0</v>
      </c>
      <c r="AP151" s="410">
        <f t="shared" si="156"/>
        <v>0</v>
      </c>
      <c r="AQ151" s="410">
        <f t="shared" si="156"/>
        <v>0</v>
      </c>
      <c r="AR151" s="410">
        <f t="shared" si="156"/>
        <v>0</v>
      </c>
      <c r="AS151" s="410">
        <f t="shared" si="156"/>
        <v>0</v>
      </c>
      <c r="AT151" s="410">
        <f t="shared" si="156"/>
        <v>0</v>
      </c>
      <c r="AU151" s="410">
        <f t="shared" si="156"/>
        <v>0</v>
      </c>
      <c r="AV151" s="410">
        <f t="shared" si="156"/>
        <v>0</v>
      </c>
      <c r="AW151" s="410">
        <f t="shared" si="156"/>
        <v>0</v>
      </c>
      <c r="AX151" s="411">
        <f t="shared" si="156"/>
        <v>0</v>
      </c>
      <c r="AY151" s="659">
        <f t="shared" si="156"/>
        <v>0</v>
      </c>
      <c r="BA151" s="339">
        <f t="shared" ref="BA151:BA182" si="157">D151-SUM(E151:G151)</f>
        <v>291.25168010848353</v>
      </c>
      <c r="BB151" s="340" t="str">
        <f t="shared" ref="BB151:BB182" si="158">IF(BA151&gt;0.5,"Prašome paskirstyti likusias sąnaudas",IF(BA151&lt;-0.5,"Paskirstėte daugiau sąnaudų negu yra priskirta šiam pogrupiui","-"))</f>
        <v>Prašome paskirstyti likusias sąnaudas</v>
      </c>
    </row>
    <row r="152" spans="2:54" s="1" customFormat="1" ht="14.4" x14ac:dyDescent="0.3">
      <c r="B152" s="287" t="s">
        <v>347</v>
      </c>
      <c r="C152" s="355" t="s">
        <v>348</v>
      </c>
      <c r="D152" s="644">
        <f>SUM('Forma 9'!$W$147,'Forma 9'!$Z$147,'Forma 4'!$F$150,'Forma 4'!$G$150,'Forma 12'!$W$148,'Forma 12'!$Z$148,)</f>
        <v>7.3935308323831244</v>
      </c>
      <c r="E152" s="645"/>
      <c r="F152" s="645"/>
      <c r="G152" s="645"/>
      <c r="H152" s="646">
        <f t="shared" ref="H152:H163" si="159">SUM(AF152)</f>
        <v>0</v>
      </c>
      <c r="I152" s="545">
        <f t="shared" ref="I152:I163" si="160">SUM(AG152)</f>
        <v>0</v>
      </c>
      <c r="J152" s="545">
        <f t="shared" ref="J152:J163" si="161">SUM(AH152)</f>
        <v>0</v>
      </c>
      <c r="K152" s="545">
        <f t="shared" ref="K152:K163" si="162">SUM(AI152)</f>
        <v>0</v>
      </c>
      <c r="L152" s="647">
        <f t="shared" ref="L152:L163" si="163">SUM(AJ152)</f>
        <v>0</v>
      </c>
      <c r="M152" s="647">
        <f t="shared" ref="M152:M163" si="164">SUM(AK152)</f>
        <v>0</v>
      </c>
      <c r="N152" s="647">
        <f t="shared" ref="N152:N163" si="165">SUM(AL152)</f>
        <v>0</v>
      </c>
      <c r="O152" s="647">
        <f t="shared" ref="O152:O163" si="166">SUM(AM152)</f>
        <v>0</v>
      </c>
      <c r="P152" s="647">
        <f t="shared" ref="P152:P163" si="167">SUM(AN152)</f>
        <v>0</v>
      </c>
      <c r="Q152" s="647">
        <f t="shared" ref="Q152:Q163" si="168">SUM(AO152)</f>
        <v>0</v>
      </c>
      <c r="R152" s="647">
        <f t="shared" ref="R152:R163" si="169">SUM(AP152)</f>
        <v>0</v>
      </c>
      <c r="S152" s="647">
        <f t="shared" ref="S152:S163" si="170">SUM(AQ152)</f>
        <v>0</v>
      </c>
      <c r="T152" s="647">
        <f t="shared" ref="T152:T163" si="171">SUM(AR152)</f>
        <v>0</v>
      </c>
      <c r="U152" s="647">
        <f t="shared" ref="U152:U163" si="172">SUM(AS152)</f>
        <v>0</v>
      </c>
      <c r="V152" s="647">
        <f t="shared" ref="V152:V163" si="173">SUM(AT152)</f>
        <v>0</v>
      </c>
      <c r="W152" s="647">
        <f t="shared" ref="W152:W163" si="174">SUM(AU152)</f>
        <v>0</v>
      </c>
      <c r="X152" s="647">
        <f t="shared" ref="X152:X163" si="175">SUM(AV152)</f>
        <v>0</v>
      </c>
      <c r="Y152" s="647">
        <f t="shared" ref="Y152:Y163" si="176">SUM(AW152)</f>
        <v>0</v>
      </c>
      <c r="Z152" s="648">
        <f t="shared" ref="Z152:AI163" si="177">IFERROR(($E152*(Z$20/$E$20)),"0")+IFERROR(($F152*(Z$21/$F$21)),"0")+IFERROR(($G152*(Z$22/$G$22)),"0")</f>
        <v>0</v>
      </c>
      <c r="AA152" s="648">
        <f t="shared" si="177"/>
        <v>0</v>
      </c>
      <c r="AB152" s="648">
        <f t="shared" si="177"/>
        <v>0</v>
      </c>
      <c r="AC152" s="649">
        <f t="shared" si="177"/>
        <v>0</v>
      </c>
      <c r="AD152" s="649">
        <f t="shared" si="177"/>
        <v>0</v>
      </c>
      <c r="AE152" s="650">
        <f t="shared" si="177"/>
        <v>0</v>
      </c>
      <c r="AF152" s="646">
        <f t="shared" si="177"/>
        <v>0</v>
      </c>
      <c r="AG152" s="545">
        <f t="shared" si="177"/>
        <v>0</v>
      </c>
      <c r="AH152" s="545">
        <f t="shared" si="177"/>
        <v>0</v>
      </c>
      <c r="AI152" s="545">
        <f t="shared" si="177"/>
        <v>0</v>
      </c>
      <c r="AJ152" s="647">
        <f t="shared" ref="AJ152:AS163" si="178">IFERROR(($E152*(AJ$20/$E$20)),"0")+IFERROR(($F152*(AJ$21/$F$21)),"0")+IFERROR(($G152*(AJ$22/$G$22)),"0")</f>
        <v>0</v>
      </c>
      <c r="AK152" s="647">
        <f t="shared" si="178"/>
        <v>0</v>
      </c>
      <c r="AL152" s="647">
        <f t="shared" si="178"/>
        <v>0</v>
      </c>
      <c r="AM152" s="647">
        <f t="shared" si="178"/>
        <v>0</v>
      </c>
      <c r="AN152" s="647">
        <f t="shared" si="178"/>
        <v>0</v>
      </c>
      <c r="AO152" s="647">
        <f t="shared" si="178"/>
        <v>0</v>
      </c>
      <c r="AP152" s="647">
        <f t="shared" si="178"/>
        <v>0</v>
      </c>
      <c r="AQ152" s="647">
        <f t="shared" si="178"/>
        <v>0</v>
      </c>
      <c r="AR152" s="647">
        <f t="shared" si="178"/>
        <v>0</v>
      </c>
      <c r="AS152" s="647">
        <f t="shared" si="178"/>
        <v>0</v>
      </c>
      <c r="AT152" s="647">
        <f t="shared" ref="AT152:AY163" si="179">IFERROR(($E152*(AT$20/$E$20)),"0")+IFERROR(($F152*(AT$21/$F$21)),"0")+IFERROR(($G152*(AT$22/$G$22)),"0")</f>
        <v>0</v>
      </c>
      <c r="AU152" s="647">
        <f t="shared" si="179"/>
        <v>0</v>
      </c>
      <c r="AV152" s="647">
        <f t="shared" si="179"/>
        <v>0</v>
      </c>
      <c r="AW152" s="647">
        <f t="shared" si="179"/>
        <v>0</v>
      </c>
      <c r="AX152" s="651">
        <f t="shared" si="179"/>
        <v>0</v>
      </c>
      <c r="AY152" s="652">
        <f t="shared" si="179"/>
        <v>0</v>
      </c>
      <c r="BA152" s="339">
        <f t="shared" si="157"/>
        <v>7.3935308323831244</v>
      </c>
      <c r="BB152" s="340" t="str">
        <f t="shared" si="158"/>
        <v>Prašome paskirstyti likusias sąnaudas</v>
      </c>
    </row>
    <row r="153" spans="2:54" s="1" customFormat="1" ht="14.4" x14ac:dyDescent="0.3">
      <c r="B153" s="287" t="s">
        <v>349</v>
      </c>
      <c r="C153" s="355" t="s">
        <v>350</v>
      </c>
      <c r="D153" s="644">
        <f>SUM('Forma 9'!$W$148,'Forma 9'!$Z$148,'Forma 4'!$F$151,'Forma 4'!$G$151,'Forma 12'!$W$149,'Forma 12'!$Z$149,)</f>
        <v>0</v>
      </c>
      <c r="E153" s="645"/>
      <c r="F153" s="645"/>
      <c r="G153" s="645"/>
      <c r="H153" s="646">
        <f t="shared" si="159"/>
        <v>0</v>
      </c>
      <c r="I153" s="545">
        <f t="shared" si="160"/>
        <v>0</v>
      </c>
      <c r="J153" s="545">
        <f t="shared" si="161"/>
        <v>0</v>
      </c>
      <c r="K153" s="545">
        <f t="shared" si="162"/>
        <v>0</v>
      </c>
      <c r="L153" s="647">
        <f t="shared" si="163"/>
        <v>0</v>
      </c>
      <c r="M153" s="647">
        <f t="shared" si="164"/>
        <v>0</v>
      </c>
      <c r="N153" s="647">
        <f t="shared" si="165"/>
        <v>0</v>
      </c>
      <c r="O153" s="647">
        <f t="shared" si="166"/>
        <v>0</v>
      </c>
      <c r="P153" s="647">
        <f t="shared" si="167"/>
        <v>0</v>
      </c>
      <c r="Q153" s="647">
        <f t="shared" si="168"/>
        <v>0</v>
      </c>
      <c r="R153" s="647">
        <f t="shared" si="169"/>
        <v>0</v>
      </c>
      <c r="S153" s="647">
        <f t="shared" si="170"/>
        <v>0</v>
      </c>
      <c r="T153" s="647">
        <f t="shared" si="171"/>
        <v>0</v>
      </c>
      <c r="U153" s="647">
        <f t="shared" si="172"/>
        <v>0</v>
      </c>
      <c r="V153" s="647">
        <f t="shared" si="173"/>
        <v>0</v>
      </c>
      <c r="W153" s="647">
        <f t="shared" si="174"/>
        <v>0</v>
      </c>
      <c r="X153" s="647">
        <f t="shared" si="175"/>
        <v>0</v>
      </c>
      <c r="Y153" s="647">
        <f t="shared" si="176"/>
        <v>0</v>
      </c>
      <c r="Z153" s="648">
        <f t="shared" si="177"/>
        <v>0</v>
      </c>
      <c r="AA153" s="648">
        <f t="shared" si="177"/>
        <v>0</v>
      </c>
      <c r="AB153" s="648">
        <f t="shared" si="177"/>
        <v>0</v>
      </c>
      <c r="AC153" s="649">
        <f t="shared" si="177"/>
        <v>0</v>
      </c>
      <c r="AD153" s="649">
        <f t="shared" si="177"/>
        <v>0</v>
      </c>
      <c r="AE153" s="650">
        <f t="shared" si="177"/>
        <v>0</v>
      </c>
      <c r="AF153" s="646">
        <f t="shared" si="177"/>
        <v>0</v>
      </c>
      <c r="AG153" s="545">
        <f t="shared" si="177"/>
        <v>0</v>
      </c>
      <c r="AH153" s="545">
        <f t="shared" si="177"/>
        <v>0</v>
      </c>
      <c r="AI153" s="545">
        <f t="shared" si="177"/>
        <v>0</v>
      </c>
      <c r="AJ153" s="647">
        <f t="shared" si="178"/>
        <v>0</v>
      </c>
      <c r="AK153" s="647">
        <f t="shared" si="178"/>
        <v>0</v>
      </c>
      <c r="AL153" s="647">
        <f t="shared" si="178"/>
        <v>0</v>
      </c>
      <c r="AM153" s="647">
        <f t="shared" si="178"/>
        <v>0</v>
      </c>
      <c r="AN153" s="647">
        <f t="shared" si="178"/>
        <v>0</v>
      </c>
      <c r="AO153" s="647">
        <f t="shared" si="178"/>
        <v>0</v>
      </c>
      <c r="AP153" s="647">
        <f t="shared" si="178"/>
        <v>0</v>
      </c>
      <c r="AQ153" s="647">
        <f t="shared" si="178"/>
        <v>0</v>
      </c>
      <c r="AR153" s="647">
        <f t="shared" si="178"/>
        <v>0</v>
      </c>
      <c r="AS153" s="647">
        <f t="shared" si="178"/>
        <v>0</v>
      </c>
      <c r="AT153" s="647">
        <f t="shared" si="179"/>
        <v>0</v>
      </c>
      <c r="AU153" s="647">
        <f t="shared" si="179"/>
        <v>0</v>
      </c>
      <c r="AV153" s="647">
        <f t="shared" si="179"/>
        <v>0</v>
      </c>
      <c r="AW153" s="647">
        <f t="shared" si="179"/>
        <v>0</v>
      </c>
      <c r="AX153" s="651">
        <f t="shared" si="179"/>
        <v>0</v>
      </c>
      <c r="AY153" s="652">
        <f t="shared" si="179"/>
        <v>0</v>
      </c>
      <c r="BA153" s="339">
        <f t="shared" si="157"/>
        <v>0</v>
      </c>
      <c r="BB153" s="340" t="str">
        <f t="shared" si="158"/>
        <v>-</v>
      </c>
    </row>
    <row r="154" spans="2:54" s="1" customFormat="1" ht="14.4" x14ac:dyDescent="0.3">
      <c r="B154" s="287" t="s">
        <v>351</v>
      </c>
      <c r="C154" s="355" t="s">
        <v>352</v>
      </c>
      <c r="D154" s="644">
        <f>SUM('Forma 9'!$W$149,'Forma 9'!$Z$149,'Forma 4'!$F$152,'Forma 4'!$G$152,'Forma 12'!$W$150,'Forma 12'!$Z$150,)</f>
        <v>2.785166748175548</v>
      </c>
      <c r="E154" s="645"/>
      <c r="F154" s="645"/>
      <c r="G154" s="645"/>
      <c r="H154" s="646">
        <f t="shared" si="159"/>
        <v>0</v>
      </c>
      <c r="I154" s="545">
        <f t="shared" si="160"/>
        <v>0</v>
      </c>
      <c r="J154" s="545">
        <f t="shared" si="161"/>
        <v>0</v>
      </c>
      <c r="K154" s="545">
        <f t="shared" si="162"/>
        <v>0</v>
      </c>
      <c r="L154" s="647">
        <f t="shared" si="163"/>
        <v>0</v>
      </c>
      <c r="M154" s="647">
        <f t="shared" si="164"/>
        <v>0</v>
      </c>
      <c r="N154" s="647">
        <f t="shared" si="165"/>
        <v>0</v>
      </c>
      <c r="O154" s="647">
        <f t="shared" si="166"/>
        <v>0</v>
      </c>
      <c r="P154" s="647">
        <f t="shared" si="167"/>
        <v>0</v>
      </c>
      <c r="Q154" s="647">
        <f t="shared" si="168"/>
        <v>0</v>
      </c>
      <c r="R154" s="647">
        <f t="shared" si="169"/>
        <v>0</v>
      </c>
      <c r="S154" s="647">
        <f t="shared" si="170"/>
        <v>0</v>
      </c>
      <c r="T154" s="647">
        <f t="shared" si="171"/>
        <v>0</v>
      </c>
      <c r="U154" s="647">
        <f t="shared" si="172"/>
        <v>0</v>
      </c>
      <c r="V154" s="647">
        <f t="shared" si="173"/>
        <v>0</v>
      </c>
      <c r="W154" s="647">
        <f t="shared" si="174"/>
        <v>0</v>
      </c>
      <c r="X154" s="647">
        <f t="shared" si="175"/>
        <v>0</v>
      </c>
      <c r="Y154" s="647">
        <f t="shared" si="176"/>
        <v>0</v>
      </c>
      <c r="Z154" s="648">
        <f t="shared" si="177"/>
        <v>0</v>
      </c>
      <c r="AA154" s="648">
        <f t="shared" si="177"/>
        <v>0</v>
      </c>
      <c r="AB154" s="648">
        <f t="shared" si="177"/>
        <v>0</v>
      </c>
      <c r="AC154" s="649">
        <f t="shared" si="177"/>
        <v>0</v>
      </c>
      <c r="AD154" s="649">
        <f t="shared" si="177"/>
        <v>0</v>
      </c>
      <c r="AE154" s="650">
        <f t="shared" si="177"/>
        <v>0</v>
      </c>
      <c r="AF154" s="646">
        <f t="shared" si="177"/>
        <v>0</v>
      </c>
      <c r="AG154" s="545">
        <f t="shared" si="177"/>
        <v>0</v>
      </c>
      <c r="AH154" s="545">
        <f t="shared" si="177"/>
        <v>0</v>
      </c>
      <c r="AI154" s="545">
        <f t="shared" si="177"/>
        <v>0</v>
      </c>
      <c r="AJ154" s="647">
        <f t="shared" si="178"/>
        <v>0</v>
      </c>
      <c r="AK154" s="647">
        <f t="shared" si="178"/>
        <v>0</v>
      </c>
      <c r="AL154" s="647">
        <f t="shared" si="178"/>
        <v>0</v>
      </c>
      <c r="AM154" s="647">
        <f t="shared" si="178"/>
        <v>0</v>
      </c>
      <c r="AN154" s="647">
        <f t="shared" si="178"/>
        <v>0</v>
      </c>
      <c r="AO154" s="647">
        <f t="shared" si="178"/>
        <v>0</v>
      </c>
      <c r="AP154" s="647">
        <f t="shared" si="178"/>
        <v>0</v>
      </c>
      <c r="AQ154" s="647">
        <f t="shared" si="178"/>
        <v>0</v>
      </c>
      <c r="AR154" s="647">
        <f t="shared" si="178"/>
        <v>0</v>
      </c>
      <c r="AS154" s="647">
        <f t="shared" si="178"/>
        <v>0</v>
      </c>
      <c r="AT154" s="647">
        <f t="shared" si="179"/>
        <v>0</v>
      </c>
      <c r="AU154" s="647">
        <f t="shared" si="179"/>
        <v>0</v>
      </c>
      <c r="AV154" s="647">
        <f t="shared" si="179"/>
        <v>0</v>
      </c>
      <c r="AW154" s="647">
        <f t="shared" si="179"/>
        <v>0</v>
      </c>
      <c r="AX154" s="651">
        <f t="shared" si="179"/>
        <v>0</v>
      </c>
      <c r="AY154" s="652">
        <f t="shared" si="179"/>
        <v>0</v>
      </c>
      <c r="BA154" s="339">
        <f t="shared" si="157"/>
        <v>2.785166748175548</v>
      </c>
      <c r="BB154" s="340" t="str">
        <f t="shared" si="158"/>
        <v>Prašome paskirstyti likusias sąnaudas</v>
      </c>
    </row>
    <row r="155" spans="2:54" s="1" customFormat="1" ht="14.4" x14ac:dyDescent="0.3">
      <c r="B155" s="287" t="s">
        <v>353</v>
      </c>
      <c r="C155" s="355" t="s">
        <v>354</v>
      </c>
      <c r="D155" s="644">
        <f>SUM('Forma 9'!$W$150,'Forma 9'!$Z$150,'Forma 4'!$F$153,'Forma 4'!$G$153,'Forma 12'!$W$151,'Forma 12'!$Z$151,)</f>
        <v>0</v>
      </c>
      <c r="E155" s="645"/>
      <c r="F155" s="645"/>
      <c r="G155" s="645"/>
      <c r="H155" s="646">
        <f t="shared" si="159"/>
        <v>0</v>
      </c>
      <c r="I155" s="545">
        <f t="shared" si="160"/>
        <v>0</v>
      </c>
      <c r="J155" s="545">
        <f t="shared" si="161"/>
        <v>0</v>
      </c>
      <c r="K155" s="545">
        <f t="shared" si="162"/>
        <v>0</v>
      </c>
      <c r="L155" s="647">
        <f t="shared" si="163"/>
        <v>0</v>
      </c>
      <c r="M155" s="647">
        <f t="shared" si="164"/>
        <v>0</v>
      </c>
      <c r="N155" s="647">
        <f t="shared" si="165"/>
        <v>0</v>
      </c>
      <c r="O155" s="647">
        <f t="shared" si="166"/>
        <v>0</v>
      </c>
      <c r="P155" s="647">
        <f t="shared" si="167"/>
        <v>0</v>
      </c>
      <c r="Q155" s="647">
        <f t="shared" si="168"/>
        <v>0</v>
      </c>
      <c r="R155" s="647">
        <f t="shared" si="169"/>
        <v>0</v>
      </c>
      <c r="S155" s="647">
        <f t="shared" si="170"/>
        <v>0</v>
      </c>
      <c r="T155" s="647">
        <f t="shared" si="171"/>
        <v>0</v>
      </c>
      <c r="U155" s="647">
        <f t="shared" si="172"/>
        <v>0</v>
      </c>
      <c r="V155" s="647">
        <f t="shared" si="173"/>
        <v>0</v>
      </c>
      <c r="W155" s="647">
        <f t="shared" si="174"/>
        <v>0</v>
      </c>
      <c r="X155" s="647">
        <f t="shared" si="175"/>
        <v>0</v>
      </c>
      <c r="Y155" s="647">
        <f t="shared" si="176"/>
        <v>0</v>
      </c>
      <c r="Z155" s="648">
        <f t="shared" si="177"/>
        <v>0</v>
      </c>
      <c r="AA155" s="648">
        <f t="shared" si="177"/>
        <v>0</v>
      </c>
      <c r="AB155" s="648">
        <f t="shared" si="177"/>
        <v>0</v>
      </c>
      <c r="AC155" s="649">
        <f t="shared" si="177"/>
        <v>0</v>
      </c>
      <c r="AD155" s="649">
        <f t="shared" si="177"/>
        <v>0</v>
      </c>
      <c r="AE155" s="650">
        <f t="shared" si="177"/>
        <v>0</v>
      </c>
      <c r="AF155" s="646">
        <f t="shared" si="177"/>
        <v>0</v>
      </c>
      <c r="AG155" s="545">
        <f t="shared" si="177"/>
        <v>0</v>
      </c>
      <c r="AH155" s="545">
        <f t="shared" si="177"/>
        <v>0</v>
      </c>
      <c r="AI155" s="545">
        <f t="shared" si="177"/>
        <v>0</v>
      </c>
      <c r="AJ155" s="647">
        <f t="shared" si="178"/>
        <v>0</v>
      </c>
      <c r="AK155" s="647">
        <f t="shared" si="178"/>
        <v>0</v>
      </c>
      <c r="AL155" s="647">
        <f t="shared" si="178"/>
        <v>0</v>
      </c>
      <c r="AM155" s="647">
        <f t="shared" si="178"/>
        <v>0</v>
      </c>
      <c r="AN155" s="647">
        <f t="shared" si="178"/>
        <v>0</v>
      </c>
      <c r="AO155" s="647">
        <f t="shared" si="178"/>
        <v>0</v>
      </c>
      <c r="AP155" s="647">
        <f t="shared" si="178"/>
        <v>0</v>
      </c>
      <c r="AQ155" s="647">
        <f t="shared" si="178"/>
        <v>0</v>
      </c>
      <c r="AR155" s="647">
        <f t="shared" si="178"/>
        <v>0</v>
      </c>
      <c r="AS155" s="647">
        <f t="shared" si="178"/>
        <v>0</v>
      </c>
      <c r="AT155" s="647">
        <f t="shared" si="179"/>
        <v>0</v>
      </c>
      <c r="AU155" s="647">
        <f t="shared" si="179"/>
        <v>0</v>
      </c>
      <c r="AV155" s="647">
        <f t="shared" si="179"/>
        <v>0</v>
      </c>
      <c r="AW155" s="647">
        <f t="shared" si="179"/>
        <v>0</v>
      </c>
      <c r="AX155" s="651">
        <f t="shared" si="179"/>
        <v>0</v>
      </c>
      <c r="AY155" s="652">
        <f t="shared" si="179"/>
        <v>0</v>
      </c>
      <c r="BA155" s="339">
        <f t="shared" si="157"/>
        <v>0</v>
      </c>
      <c r="BB155" s="340" t="str">
        <f t="shared" si="158"/>
        <v>-</v>
      </c>
    </row>
    <row r="156" spans="2:54" s="1" customFormat="1" ht="14.4" x14ac:dyDescent="0.3">
      <c r="B156" s="287" t="s">
        <v>355</v>
      </c>
      <c r="C156" s="355" t="s">
        <v>356</v>
      </c>
      <c r="D156" s="644">
        <f>SUM('Forma 9'!$W$151,'Forma 9'!$Z$151,'Forma 4'!$F$154,'Forma 4'!$G$154,'Forma 12'!$W$152,'Forma 12'!$Z$152,)</f>
        <v>7.5401408206894551</v>
      </c>
      <c r="E156" s="645"/>
      <c r="F156" s="645"/>
      <c r="G156" s="645"/>
      <c r="H156" s="646">
        <f t="shared" si="159"/>
        <v>0</v>
      </c>
      <c r="I156" s="545">
        <f t="shared" si="160"/>
        <v>0</v>
      </c>
      <c r="J156" s="545">
        <f t="shared" si="161"/>
        <v>0</v>
      </c>
      <c r="K156" s="545">
        <f t="shared" si="162"/>
        <v>0</v>
      </c>
      <c r="L156" s="647">
        <f t="shared" si="163"/>
        <v>0</v>
      </c>
      <c r="M156" s="647">
        <f t="shared" si="164"/>
        <v>0</v>
      </c>
      <c r="N156" s="647">
        <f t="shared" si="165"/>
        <v>0</v>
      </c>
      <c r="O156" s="647">
        <f t="shared" si="166"/>
        <v>0</v>
      </c>
      <c r="P156" s="647">
        <f t="shared" si="167"/>
        <v>0</v>
      </c>
      <c r="Q156" s="647">
        <f t="shared" si="168"/>
        <v>0</v>
      </c>
      <c r="R156" s="647">
        <f t="shared" si="169"/>
        <v>0</v>
      </c>
      <c r="S156" s="647">
        <f t="shared" si="170"/>
        <v>0</v>
      </c>
      <c r="T156" s="647">
        <f t="shared" si="171"/>
        <v>0</v>
      </c>
      <c r="U156" s="647">
        <f t="shared" si="172"/>
        <v>0</v>
      </c>
      <c r="V156" s="647">
        <f t="shared" si="173"/>
        <v>0</v>
      </c>
      <c r="W156" s="647">
        <f t="shared" si="174"/>
        <v>0</v>
      </c>
      <c r="X156" s="647">
        <f t="shared" si="175"/>
        <v>0</v>
      </c>
      <c r="Y156" s="647">
        <f t="shared" si="176"/>
        <v>0</v>
      </c>
      <c r="Z156" s="648">
        <f t="shared" si="177"/>
        <v>0</v>
      </c>
      <c r="AA156" s="648">
        <f t="shared" si="177"/>
        <v>0</v>
      </c>
      <c r="AB156" s="648">
        <f t="shared" si="177"/>
        <v>0</v>
      </c>
      <c r="AC156" s="649">
        <f t="shared" si="177"/>
        <v>0</v>
      </c>
      <c r="AD156" s="649">
        <f t="shared" si="177"/>
        <v>0</v>
      </c>
      <c r="AE156" s="650">
        <f t="shared" si="177"/>
        <v>0</v>
      </c>
      <c r="AF156" s="646">
        <f t="shared" si="177"/>
        <v>0</v>
      </c>
      <c r="AG156" s="545">
        <f t="shared" si="177"/>
        <v>0</v>
      </c>
      <c r="AH156" s="545">
        <f t="shared" si="177"/>
        <v>0</v>
      </c>
      <c r="AI156" s="545">
        <f t="shared" si="177"/>
        <v>0</v>
      </c>
      <c r="AJ156" s="647">
        <f t="shared" si="178"/>
        <v>0</v>
      </c>
      <c r="AK156" s="647">
        <f t="shared" si="178"/>
        <v>0</v>
      </c>
      <c r="AL156" s="647">
        <f t="shared" si="178"/>
        <v>0</v>
      </c>
      <c r="AM156" s="647">
        <f t="shared" si="178"/>
        <v>0</v>
      </c>
      <c r="AN156" s="647">
        <f t="shared" si="178"/>
        <v>0</v>
      </c>
      <c r="AO156" s="647">
        <f t="shared" si="178"/>
        <v>0</v>
      </c>
      <c r="AP156" s="647">
        <f t="shared" si="178"/>
        <v>0</v>
      </c>
      <c r="AQ156" s="647">
        <f t="shared" si="178"/>
        <v>0</v>
      </c>
      <c r="AR156" s="647">
        <f t="shared" si="178"/>
        <v>0</v>
      </c>
      <c r="AS156" s="647">
        <f t="shared" si="178"/>
        <v>0</v>
      </c>
      <c r="AT156" s="647">
        <f t="shared" si="179"/>
        <v>0</v>
      </c>
      <c r="AU156" s="647">
        <f t="shared" si="179"/>
        <v>0</v>
      </c>
      <c r="AV156" s="647">
        <f t="shared" si="179"/>
        <v>0</v>
      </c>
      <c r="AW156" s="647">
        <f t="shared" si="179"/>
        <v>0</v>
      </c>
      <c r="AX156" s="651">
        <f t="shared" si="179"/>
        <v>0</v>
      </c>
      <c r="AY156" s="652">
        <f t="shared" si="179"/>
        <v>0</v>
      </c>
      <c r="BA156" s="339">
        <f t="shared" si="157"/>
        <v>7.5401408206894551</v>
      </c>
      <c r="BB156" s="340" t="str">
        <f t="shared" si="158"/>
        <v>Prašome paskirstyti likusias sąnaudas</v>
      </c>
    </row>
    <row r="157" spans="2:54" s="1" customFormat="1" ht="14.4" x14ac:dyDescent="0.3">
      <c r="B157" s="287" t="s">
        <v>357</v>
      </c>
      <c r="C157" s="355" t="s">
        <v>358</v>
      </c>
      <c r="D157" s="644">
        <f>SUM('Forma 9'!$W$152,'Forma 9'!$Z$152,'Forma 4'!$F$155,'Forma 4'!$G$155,'Forma 12'!$W$153,'Forma 12'!$Z$153,)</f>
        <v>0</v>
      </c>
      <c r="E157" s="645"/>
      <c r="F157" s="645"/>
      <c r="G157" s="645"/>
      <c r="H157" s="646">
        <f t="shared" si="159"/>
        <v>0</v>
      </c>
      <c r="I157" s="545">
        <f t="shared" si="160"/>
        <v>0</v>
      </c>
      <c r="J157" s="545">
        <f t="shared" si="161"/>
        <v>0</v>
      </c>
      <c r="K157" s="545">
        <f t="shared" si="162"/>
        <v>0</v>
      </c>
      <c r="L157" s="647">
        <f t="shared" si="163"/>
        <v>0</v>
      </c>
      <c r="M157" s="647">
        <f t="shared" si="164"/>
        <v>0</v>
      </c>
      <c r="N157" s="647">
        <f t="shared" si="165"/>
        <v>0</v>
      </c>
      <c r="O157" s="647">
        <f t="shared" si="166"/>
        <v>0</v>
      </c>
      <c r="P157" s="647">
        <f t="shared" si="167"/>
        <v>0</v>
      </c>
      <c r="Q157" s="647">
        <f t="shared" si="168"/>
        <v>0</v>
      </c>
      <c r="R157" s="647">
        <f t="shared" si="169"/>
        <v>0</v>
      </c>
      <c r="S157" s="647">
        <f t="shared" si="170"/>
        <v>0</v>
      </c>
      <c r="T157" s="647">
        <f t="shared" si="171"/>
        <v>0</v>
      </c>
      <c r="U157" s="647">
        <f t="shared" si="172"/>
        <v>0</v>
      </c>
      <c r="V157" s="647">
        <f t="shared" si="173"/>
        <v>0</v>
      </c>
      <c r="W157" s="647">
        <f t="shared" si="174"/>
        <v>0</v>
      </c>
      <c r="X157" s="647">
        <f t="shared" si="175"/>
        <v>0</v>
      </c>
      <c r="Y157" s="647">
        <f t="shared" si="176"/>
        <v>0</v>
      </c>
      <c r="Z157" s="648">
        <f t="shared" si="177"/>
        <v>0</v>
      </c>
      <c r="AA157" s="648">
        <f t="shared" si="177"/>
        <v>0</v>
      </c>
      <c r="AB157" s="648">
        <f t="shared" si="177"/>
        <v>0</v>
      </c>
      <c r="AC157" s="649">
        <f t="shared" si="177"/>
        <v>0</v>
      </c>
      <c r="AD157" s="649">
        <f t="shared" si="177"/>
        <v>0</v>
      </c>
      <c r="AE157" s="650">
        <f t="shared" si="177"/>
        <v>0</v>
      </c>
      <c r="AF157" s="646">
        <f t="shared" si="177"/>
        <v>0</v>
      </c>
      <c r="AG157" s="545">
        <f t="shared" si="177"/>
        <v>0</v>
      </c>
      <c r="AH157" s="545">
        <f t="shared" si="177"/>
        <v>0</v>
      </c>
      <c r="AI157" s="545">
        <f t="shared" si="177"/>
        <v>0</v>
      </c>
      <c r="AJ157" s="647">
        <f t="shared" si="178"/>
        <v>0</v>
      </c>
      <c r="AK157" s="647">
        <f t="shared" si="178"/>
        <v>0</v>
      </c>
      <c r="AL157" s="647">
        <f t="shared" si="178"/>
        <v>0</v>
      </c>
      <c r="AM157" s="647">
        <f t="shared" si="178"/>
        <v>0</v>
      </c>
      <c r="AN157" s="647">
        <f t="shared" si="178"/>
        <v>0</v>
      </c>
      <c r="AO157" s="647">
        <f t="shared" si="178"/>
        <v>0</v>
      </c>
      <c r="AP157" s="647">
        <f t="shared" si="178"/>
        <v>0</v>
      </c>
      <c r="AQ157" s="647">
        <f t="shared" si="178"/>
        <v>0</v>
      </c>
      <c r="AR157" s="647">
        <f t="shared" si="178"/>
        <v>0</v>
      </c>
      <c r="AS157" s="647">
        <f t="shared" si="178"/>
        <v>0</v>
      </c>
      <c r="AT157" s="647">
        <f t="shared" si="179"/>
        <v>0</v>
      </c>
      <c r="AU157" s="647">
        <f t="shared" si="179"/>
        <v>0</v>
      </c>
      <c r="AV157" s="647">
        <f t="shared" si="179"/>
        <v>0</v>
      </c>
      <c r="AW157" s="647">
        <f t="shared" si="179"/>
        <v>0</v>
      </c>
      <c r="AX157" s="651">
        <f t="shared" si="179"/>
        <v>0</v>
      </c>
      <c r="AY157" s="652">
        <f t="shared" si="179"/>
        <v>0</v>
      </c>
      <c r="BA157" s="339">
        <f t="shared" si="157"/>
        <v>0</v>
      </c>
      <c r="BB157" s="340" t="str">
        <f t="shared" si="158"/>
        <v>-</v>
      </c>
    </row>
    <row r="158" spans="2:54" s="1" customFormat="1" ht="14.4" x14ac:dyDescent="0.3">
      <c r="B158" s="287" t="s">
        <v>359</v>
      </c>
      <c r="C158" s="355" t="s">
        <v>360</v>
      </c>
      <c r="D158" s="644">
        <f>SUM('Forma 9'!$W$153,'Forma 9'!$Z$153,'Forma 4'!$F$156,'Forma 4'!$G$156,'Forma 12'!$W$154,'Forma 12'!$Z$154,)</f>
        <v>12.50566279067214</v>
      </c>
      <c r="E158" s="645"/>
      <c r="F158" s="645"/>
      <c r="G158" s="645"/>
      <c r="H158" s="646">
        <f t="shared" si="159"/>
        <v>0</v>
      </c>
      <c r="I158" s="545">
        <f t="shared" si="160"/>
        <v>0</v>
      </c>
      <c r="J158" s="545">
        <f t="shared" si="161"/>
        <v>0</v>
      </c>
      <c r="K158" s="545">
        <f t="shared" si="162"/>
        <v>0</v>
      </c>
      <c r="L158" s="647">
        <f t="shared" si="163"/>
        <v>0</v>
      </c>
      <c r="M158" s="647">
        <f t="shared" si="164"/>
        <v>0</v>
      </c>
      <c r="N158" s="647">
        <f t="shared" si="165"/>
        <v>0</v>
      </c>
      <c r="O158" s="647">
        <f t="shared" si="166"/>
        <v>0</v>
      </c>
      <c r="P158" s="647">
        <f t="shared" si="167"/>
        <v>0</v>
      </c>
      <c r="Q158" s="647">
        <f t="shared" si="168"/>
        <v>0</v>
      </c>
      <c r="R158" s="647">
        <f t="shared" si="169"/>
        <v>0</v>
      </c>
      <c r="S158" s="647">
        <f t="shared" si="170"/>
        <v>0</v>
      </c>
      <c r="T158" s="647">
        <f t="shared" si="171"/>
        <v>0</v>
      </c>
      <c r="U158" s="647">
        <f t="shared" si="172"/>
        <v>0</v>
      </c>
      <c r="V158" s="647">
        <f t="shared" si="173"/>
        <v>0</v>
      </c>
      <c r="W158" s="647">
        <f t="shared" si="174"/>
        <v>0</v>
      </c>
      <c r="X158" s="647">
        <f t="shared" si="175"/>
        <v>0</v>
      </c>
      <c r="Y158" s="647">
        <f t="shared" si="176"/>
        <v>0</v>
      </c>
      <c r="Z158" s="648">
        <f t="shared" si="177"/>
        <v>0</v>
      </c>
      <c r="AA158" s="648">
        <f t="shared" si="177"/>
        <v>0</v>
      </c>
      <c r="AB158" s="648">
        <f t="shared" si="177"/>
        <v>0</v>
      </c>
      <c r="AC158" s="649">
        <f t="shared" si="177"/>
        <v>0</v>
      </c>
      <c r="AD158" s="649">
        <f t="shared" si="177"/>
        <v>0</v>
      </c>
      <c r="AE158" s="650">
        <f t="shared" si="177"/>
        <v>0</v>
      </c>
      <c r="AF158" s="646">
        <f t="shared" si="177"/>
        <v>0</v>
      </c>
      <c r="AG158" s="545">
        <f t="shared" si="177"/>
        <v>0</v>
      </c>
      <c r="AH158" s="545">
        <f t="shared" si="177"/>
        <v>0</v>
      </c>
      <c r="AI158" s="545">
        <f t="shared" si="177"/>
        <v>0</v>
      </c>
      <c r="AJ158" s="647">
        <f t="shared" si="178"/>
        <v>0</v>
      </c>
      <c r="AK158" s="647">
        <f t="shared" si="178"/>
        <v>0</v>
      </c>
      <c r="AL158" s="647">
        <f t="shared" si="178"/>
        <v>0</v>
      </c>
      <c r="AM158" s="647">
        <f t="shared" si="178"/>
        <v>0</v>
      </c>
      <c r="AN158" s="647">
        <f t="shared" si="178"/>
        <v>0</v>
      </c>
      <c r="AO158" s="647">
        <f t="shared" si="178"/>
        <v>0</v>
      </c>
      <c r="AP158" s="647">
        <f t="shared" si="178"/>
        <v>0</v>
      </c>
      <c r="AQ158" s="647">
        <f t="shared" si="178"/>
        <v>0</v>
      </c>
      <c r="AR158" s="647">
        <f t="shared" si="178"/>
        <v>0</v>
      </c>
      <c r="AS158" s="647">
        <f t="shared" si="178"/>
        <v>0</v>
      </c>
      <c r="AT158" s="647">
        <f t="shared" si="179"/>
        <v>0</v>
      </c>
      <c r="AU158" s="647">
        <f t="shared" si="179"/>
        <v>0</v>
      </c>
      <c r="AV158" s="647">
        <f t="shared" si="179"/>
        <v>0</v>
      </c>
      <c r="AW158" s="647">
        <f t="shared" si="179"/>
        <v>0</v>
      </c>
      <c r="AX158" s="651">
        <f t="shared" si="179"/>
        <v>0</v>
      </c>
      <c r="AY158" s="652">
        <f t="shared" si="179"/>
        <v>0</v>
      </c>
      <c r="BA158" s="339">
        <f t="shared" si="157"/>
        <v>12.50566279067214</v>
      </c>
      <c r="BB158" s="340" t="str">
        <f t="shared" si="158"/>
        <v>Prašome paskirstyti likusias sąnaudas</v>
      </c>
    </row>
    <row r="159" spans="2:54" s="1" customFormat="1" ht="14.4" x14ac:dyDescent="0.3">
      <c r="B159" s="287" t="s">
        <v>361</v>
      </c>
      <c r="C159" s="355" t="s">
        <v>362</v>
      </c>
      <c r="D159" s="644">
        <f>SUM('Forma 9'!$W$154,'Forma 9'!$Z$154,'Forma 4'!$F$157,'Forma 4'!$G$157,'Forma 12'!$W$155,'Forma 12'!$Z$155,)</f>
        <v>151.49084391455892</v>
      </c>
      <c r="E159" s="645"/>
      <c r="F159" s="645"/>
      <c r="G159" s="645"/>
      <c r="H159" s="646">
        <f t="shared" si="159"/>
        <v>0</v>
      </c>
      <c r="I159" s="545">
        <f t="shared" si="160"/>
        <v>0</v>
      </c>
      <c r="J159" s="545">
        <f t="shared" si="161"/>
        <v>0</v>
      </c>
      <c r="K159" s="545">
        <f t="shared" si="162"/>
        <v>0</v>
      </c>
      <c r="L159" s="647">
        <f t="shared" si="163"/>
        <v>0</v>
      </c>
      <c r="M159" s="647">
        <f t="shared" si="164"/>
        <v>0</v>
      </c>
      <c r="N159" s="647">
        <f t="shared" si="165"/>
        <v>0</v>
      </c>
      <c r="O159" s="647">
        <f t="shared" si="166"/>
        <v>0</v>
      </c>
      <c r="P159" s="647">
        <f t="shared" si="167"/>
        <v>0</v>
      </c>
      <c r="Q159" s="647">
        <f t="shared" si="168"/>
        <v>0</v>
      </c>
      <c r="R159" s="647">
        <f t="shared" si="169"/>
        <v>0</v>
      </c>
      <c r="S159" s="647">
        <f t="shared" si="170"/>
        <v>0</v>
      </c>
      <c r="T159" s="647">
        <f t="shared" si="171"/>
        <v>0</v>
      </c>
      <c r="U159" s="647">
        <f t="shared" si="172"/>
        <v>0</v>
      </c>
      <c r="V159" s="647">
        <f t="shared" si="173"/>
        <v>0</v>
      </c>
      <c r="W159" s="647">
        <f t="shared" si="174"/>
        <v>0</v>
      </c>
      <c r="X159" s="647">
        <f t="shared" si="175"/>
        <v>0</v>
      </c>
      <c r="Y159" s="647">
        <f t="shared" si="176"/>
        <v>0</v>
      </c>
      <c r="Z159" s="648">
        <f t="shared" si="177"/>
        <v>0</v>
      </c>
      <c r="AA159" s="648">
        <f t="shared" si="177"/>
        <v>0</v>
      </c>
      <c r="AB159" s="648">
        <f t="shared" si="177"/>
        <v>0</v>
      </c>
      <c r="AC159" s="649">
        <f t="shared" si="177"/>
        <v>0</v>
      </c>
      <c r="AD159" s="649">
        <f t="shared" si="177"/>
        <v>0</v>
      </c>
      <c r="AE159" s="650">
        <f t="shared" si="177"/>
        <v>0</v>
      </c>
      <c r="AF159" s="646">
        <f t="shared" si="177"/>
        <v>0</v>
      </c>
      <c r="AG159" s="545">
        <f t="shared" si="177"/>
        <v>0</v>
      </c>
      <c r="AH159" s="545">
        <f t="shared" si="177"/>
        <v>0</v>
      </c>
      <c r="AI159" s="545">
        <f t="shared" si="177"/>
        <v>0</v>
      </c>
      <c r="AJ159" s="647">
        <f t="shared" si="178"/>
        <v>0</v>
      </c>
      <c r="AK159" s="647">
        <f t="shared" si="178"/>
        <v>0</v>
      </c>
      <c r="AL159" s="647">
        <f t="shared" si="178"/>
        <v>0</v>
      </c>
      <c r="AM159" s="647">
        <f t="shared" si="178"/>
        <v>0</v>
      </c>
      <c r="AN159" s="647">
        <f t="shared" si="178"/>
        <v>0</v>
      </c>
      <c r="AO159" s="647">
        <f t="shared" si="178"/>
        <v>0</v>
      </c>
      <c r="AP159" s="647">
        <f t="shared" si="178"/>
        <v>0</v>
      </c>
      <c r="AQ159" s="647">
        <f t="shared" si="178"/>
        <v>0</v>
      </c>
      <c r="AR159" s="647">
        <f t="shared" si="178"/>
        <v>0</v>
      </c>
      <c r="AS159" s="647">
        <f t="shared" si="178"/>
        <v>0</v>
      </c>
      <c r="AT159" s="647">
        <f t="shared" si="179"/>
        <v>0</v>
      </c>
      <c r="AU159" s="647">
        <f t="shared" si="179"/>
        <v>0</v>
      </c>
      <c r="AV159" s="647">
        <f t="shared" si="179"/>
        <v>0</v>
      </c>
      <c r="AW159" s="647">
        <f t="shared" si="179"/>
        <v>0</v>
      </c>
      <c r="AX159" s="651">
        <f t="shared" si="179"/>
        <v>0</v>
      </c>
      <c r="AY159" s="652">
        <f t="shared" si="179"/>
        <v>0</v>
      </c>
      <c r="BA159" s="339">
        <f t="shared" si="157"/>
        <v>151.49084391455892</v>
      </c>
      <c r="BB159" s="340" t="str">
        <f t="shared" si="158"/>
        <v>Prašome paskirstyti likusias sąnaudas</v>
      </c>
    </row>
    <row r="160" spans="2:54" s="1" customFormat="1" ht="14.4" x14ac:dyDescent="0.3">
      <c r="B160" s="287" t="s">
        <v>363</v>
      </c>
      <c r="C160" s="355" t="s">
        <v>364</v>
      </c>
      <c r="D160" s="644">
        <f>SUM('Forma 9'!$W$155,'Forma 9'!$Z$155,'Forma 4'!$F$158,'Forma 4'!$G$158,'Forma 12'!$W$156,'Forma 12'!$Z$156,)</f>
        <v>34.386266836892979</v>
      </c>
      <c r="E160" s="645"/>
      <c r="F160" s="645"/>
      <c r="G160" s="645"/>
      <c r="H160" s="646">
        <f t="shared" si="159"/>
        <v>0</v>
      </c>
      <c r="I160" s="545">
        <f t="shared" si="160"/>
        <v>0</v>
      </c>
      <c r="J160" s="545">
        <f t="shared" si="161"/>
        <v>0</v>
      </c>
      <c r="K160" s="545">
        <f t="shared" si="162"/>
        <v>0</v>
      </c>
      <c r="L160" s="647">
        <f t="shared" si="163"/>
        <v>0</v>
      </c>
      <c r="M160" s="647">
        <f t="shared" si="164"/>
        <v>0</v>
      </c>
      <c r="N160" s="647">
        <f t="shared" si="165"/>
        <v>0</v>
      </c>
      <c r="O160" s="647">
        <f t="shared" si="166"/>
        <v>0</v>
      </c>
      <c r="P160" s="647">
        <f t="shared" si="167"/>
        <v>0</v>
      </c>
      <c r="Q160" s="647">
        <f t="shared" si="168"/>
        <v>0</v>
      </c>
      <c r="R160" s="647">
        <f t="shared" si="169"/>
        <v>0</v>
      </c>
      <c r="S160" s="647">
        <f t="shared" si="170"/>
        <v>0</v>
      </c>
      <c r="T160" s="647">
        <f t="shared" si="171"/>
        <v>0</v>
      </c>
      <c r="U160" s="647">
        <f t="shared" si="172"/>
        <v>0</v>
      </c>
      <c r="V160" s="647">
        <f t="shared" si="173"/>
        <v>0</v>
      </c>
      <c r="W160" s="647">
        <f t="shared" si="174"/>
        <v>0</v>
      </c>
      <c r="X160" s="647">
        <f t="shared" si="175"/>
        <v>0</v>
      </c>
      <c r="Y160" s="647">
        <f t="shared" si="176"/>
        <v>0</v>
      </c>
      <c r="Z160" s="648">
        <f t="shared" si="177"/>
        <v>0</v>
      </c>
      <c r="AA160" s="648">
        <f t="shared" si="177"/>
        <v>0</v>
      </c>
      <c r="AB160" s="648">
        <f t="shared" si="177"/>
        <v>0</v>
      </c>
      <c r="AC160" s="649">
        <f t="shared" si="177"/>
        <v>0</v>
      </c>
      <c r="AD160" s="649">
        <f t="shared" si="177"/>
        <v>0</v>
      </c>
      <c r="AE160" s="650">
        <f t="shared" si="177"/>
        <v>0</v>
      </c>
      <c r="AF160" s="646">
        <f t="shared" si="177"/>
        <v>0</v>
      </c>
      <c r="AG160" s="545">
        <f t="shared" si="177"/>
        <v>0</v>
      </c>
      <c r="AH160" s="545">
        <f t="shared" si="177"/>
        <v>0</v>
      </c>
      <c r="AI160" s="545">
        <f t="shared" si="177"/>
        <v>0</v>
      </c>
      <c r="AJ160" s="647">
        <f t="shared" si="178"/>
        <v>0</v>
      </c>
      <c r="AK160" s="647">
        <f t="shared" si="178"/>
        <v>0</v>
      </c>
      <c r="AL160" s="647">
        <f t="shared" si="178"/>
        <v>0</v>
      </c>
      <c r="AM160" s="647">
        <f t="shared" si="178"/>
        <v>0</v>
      </c>
      <c r="AN160" s="647">
        <f t="shared" si="178"/>
        <v>0</v>
      </c>
      <c r="AO160" s="647">
        <f t="shared" si="178"/>
        <v>0</v>
      </c>
      <c r="AP160" s="647">
        <f t="shared" si="178"/>
        <v>0</v>
      </c>
      <c r="AQ160" s="647">
        <f t="shared" si="178"/>
        <v>0</v>
      </c>
      <c r="AR160" s="647">
        <f t="shared" si="178"/>
        <v>0</v>
      </c>
      <c r="AS160" s="647">
        <f t="shared" si="178"/>
        <v>0</v>
      </c>
      <c r="AT160" s="647">
        <f t="shared" si="179"/>
        <v>0</v>
      </c>
      <c r="AU160" s="647">
        <f t="shared" si="179"/>
        <v>0</v>
      </c>
      <c r="AV160" s="647">
        <f t="shared" si="179"/>
        <v>0</v>
      </c>
      <c r="AW160" s="647">
        <f t="shared" si="179"/>
        <v>0</v>
      </c>
      <c r="AX160" s="651">
        <f t="shared" si="179"/>
        <v>0</v>
      </c>
      <c r="AY160" s="652">
        <f t="shared" si="179"/>
        <v>0</v>
      </c>
      <c r="BA160" s="339">
        <f t="shared" si="157"/>
        <v>34.386266836892979</v>
      </c>
      <c r="BB160" s="340" t="str">
        <f t="shared" si="158"/>
        <v>Prašome paskirstyti likusias sąnaudas</v>
      </c>
    </row>
    <row r="161" spans="2:54" s="1" customFormat="1" ht="14.4" x14ac:dyDescent="0.3">
      <c r="B161" s="287" t="s">
        <v>452</v>
      </c>
      <c r="C161" s="355" t="str">
        <f>'Forma 2'!$C$151</f>
        <v>Kitos administravimo sąnaudos (nurodyti)</v>
      </c>
      <c r="D161" s="644">
        <f>SUM('Forma 9'!$W$156,'Forma 9'!$Z$156,'Forma 4'!$F$159,'Forma 4'!$G$159,'Forma 12'!$W$157,'Forma 12'!$Z$157,)</f>
        <v>75.15006816511135</v>
      </c>
      <c r="E161" s="645"/>
      <c r="F161" s="645"/>
      <c r="G161" s="645"/>
      <c r="H161" s="646">
        <f t="shared" si="159"/>
        <v>0</v>
      </c>
      <c r="I161" s="545">
        <f t="shared" si="160"/>
        <v>0</v>
      </c>
      <c r="J161" s="545">
        <f t="shared" si="161"/>
        <v>0</v>
      </c>
      <c r="K161" s="545">
        <f t="shared" si="162"/>
        <v>0</v>
      </c>
      <c r="L161" s="647">
        <f t="shared" si="163"/>
        <v>0</v>
      </c>
      <c r="M161" s="647">
        <f t="shared" si="164"/>
        <v>0</v>
      </c>
      <c r="N161" s="647">
        <f t="shared" si="165"/>
        <v>0</v>
      </c>
      <c r="O161" s="647">
        <f t="shared" si="166"/>
        <v>0</v>
      </c>
      <c r="P161" s="647">
        <f t="shared" si="167"/>
        <v>0</v>
      </c>
      <c r="Q161" s="647">
        <f t="shared" si="168"/>
        <v>0</v>
      </c>
      <c r="R161" s="647">
        <f t="shared" si="169"/>
        <v>0</v>
      </c>
      <c r="S161" s="647">
        <f t="shared" si="170"/>
        <v>0</v>
      </c>
      <c r="T161" s="647">
        <f t="shared" si="171"/>
        <v>0</v>
      </c>
      <c r="U161" s="647">
        <f t="shared" si="172"/>
        <v>0</v>
      </c>
      <c r="V161" s="647">
        <f t="shared" si="173"/>
        <v>0</v>
      </c>
      <c r="W161" s="647">
        <f t="shared" si="174"/>
        <v>0</v>
      </c>
      <c r="X161" s="647">
        <f t="shared" si="175"/>
        <v>0</v>
      </c>
      <c r="Y161" s="647">
        <f t="shared" si="176"/>
        <v>0</v>
      </c>
      <c r="Z161" s="648">
        <f t="shared" si="177"/>
        <v>0</v>
      </c>
      <c r="AA161" s="648">
        <f t="shared" si="177"/>
        <v>0</v>
      </c>
      <c r="AB161" s="648">
        <f t="shared" si="177"/>
        <v>0</v>
      </c>
      <c r="AC161" s="649">
        <f t="shared" si="177"/>
        <v>0</v>
      </c>
      <c r="AD161" s="649">
        <f t="shared" si="177"/>
        <v>0</v>
      </c>
      <c r="AE161" s="650">
        <f t="shared" si="177"/>
        <v>0</v>
      </c>
      <c r="AF161" s="646">
        <f t="shared" si="177"/>
        <v>0</v>
      </c>
      <c r="AG161" s="545">
        <f t="shared" si="177"/>
        <v>0</v>
      </c>
      <c r="AH161" s="545">
        <f t="shared" si="177"/>
        <v>0</v>
      </c>
      <c r="AI161" s="545">
        <f t="shared" si="177"/>
        <v>0</v>
      </c>
      <c r="AJ161" s="647">
        <f t="shared" si="178"/>
        <v>0</v>
      </c>
      <c r="AK161" s="647">
        <f t="shared" si="178"/>
        <v>0</v>
      </c>
      <c r="AL161" s="647">
        <f t="shared" si="178"/>
        <v>0</v>
      </c>
      <c r="AM161" s="647">
        <f t="shared" si="178"/>
        <v>0</v>
      </c>
      <c r="AN161" s="647">
        <f t="shared" si="178"/>
        <v>0</v>
      </c>
      <c r="AO161" s="647">
        <f t="shared" si="178"/>
        <v>0</v>
      </c>
      <c r="AP161" s="647">
        <f t="shared" si="178"/>
        <v>0</v>
      </c>
      <c r="AQ161" s="647">
        <f t="shared" si="178"/>
        <v>0</v>
      </c>
      <c r="AR161" s="647">
        <f t="shared" si="178"/>
        <v>0</v>
      </c>
      <c r="AS161" s="647">
        <f t="shared" si="178"/>
        <v>0</v>
      </c>
      <c r="AT161" s="647">
        <f t="shared" si="179"/>
        <v>0</v>
      </c>
      <c r="AU161" s="647">
        <f t="shared" si="179"/>
        <v>0</v>
      </c>
      <c r="AV161" s="647">
        <f t="shared" si="179"/>
        <v>0</v>
      </c>
      <c r="AW161" s="647">
        <f t="shared" si="179"/>
        <v>0</v>
      </c>
      <c r="AX161" s="651">
        <f t="shared" si="179"/>
        <v>0</v>
      </c>
      <c r="AY161" s="652">
        <f t="shared" si="179"/>
        <v>0</v>
      </c>
      <c r="BA161" s="339">
        <f t="shared" si="157"/>
        <v>75.15006816511135</v>
      </c>
      <c r="BB161" s="340" t="str">
        <f t="shared" si="158"/>
        <v>Prašome paskirstyti likusias sąnaudas</v>
      </c>
    </row>
    <row r="162" spans="2:54" s="1" customFormat="1" ht="14.4" x14ac:dyDescent="0.3">
      <c r="B162" s="287" t="s">
        <v>453</v>
      </c>
      <c r="C162" s="355" t="str">
        <f>'Forma 2'!$C$152</f>
        <v/>
      </c>
      <c r="D162" s="644">
        <f>SUM('Forma 9'!$W$157,'Forma 9'!$Z$157,'Forma 4'!$F$160,'Forma 4'!$G$160,'Forma 12'!$W$158,'Forma 12'!$Z$158,)</f>
        <v>0</v>
      </c>
      <c r="E162" s="645"/>
      <c r="F162" s="645"/>
      <c r="G162" s="645"/>
      <c r="H162" s="646">
        <f t="shared" si="159"/>
        <v>0</v>
      </c>
      <c r="I162" s="545">
        <f t="shared" si="160"/>
        <v>0</v>
      </c>
      <c r="J162" s="545">
        <f t="shared" si="161"/>
        <v>0</v>
      </c>
      <c r="K162" s="545">
        <f t="shared" si="162"/>
        <v>0</v>
      </c>
      <c r="L162" s="647">
        <f t="shared" si="163"/>
        <v>0</v>
      </c>
      <c r="M162" s="647">
        <f t="shared" si="164"/>
        <v>0</v>
      </c>
      <c r="N162" s="647">
        <f t="shared" si="165"/>
        <v>0</v>
      </c>
      <c r="O162" s="647">
        <f t="shared" si="166"/>
        <v>0</v>
      </c>
      <c r="P162" s="647">
        <f t="shared" si="167"/>
        <v>0</v>
      </c>
      <c r="Q162" s="647">
        <f t="shared" si="168"/>
        <v>0</v>
      </c>
      <c r="R162" s="647">
        <f t="shared" si="169"/>
        <v>0</v>
      </c>
      <c r="S162" s="647">
        <f t="shared" si="170"/>
        <v>0</v>
      </c>
      <c r="T162" s="647">
        <f t="shared" si="171"/>
        <v>0</v>
      </c>
      <c r="U162" s="647">
        <f t="shared" si="172"/>
        <v>0</v>
      </c>
      <c r="V162" s="647">
        <f t="shared" si="173"/>
        <v>0</v>
      </c>
      <c r="W162" s="647">
        <f t="shared" si="174"/>
        <v>0</v>
      </c>
      <c r="X162" s="647">
        <f t="shared" si="175"/>
        <v>0</v>
      </c>
      <c r="Y162" s="647">
        <f t="shared" si="176"/>
        <v>0</v>
      </c>
      <c r="Z162" s="648">
        <f t="shared" si="177"/>
        <v>0</v>
      </c>
      <c r="AA162" s="648">
        <f t="shared" si="177"/>
        <v>0</v>
      </c>
      <c r="AB162" s="648">
        <f t="shared" si="177"/>
        <v>0</v>
      </c>
      <c r="AC162" s="649">
        <f t="shared" si="177"/>
        <v>0</v>
      </c>
      <c r="AD162" s="649">
        <f t="shared" si="177"/>
        <v>0</v>
      </c>
      <c r="AE162" s="650">
        <f t="shared" si="177"/>
        <v>0</v>
      </c>
      <c r="AF162" s="646">
        <f t="shared" si="177"/>
        <v>0</v>
      </c>
      <c r="AG162" s="545">
        <f t="shared" si="177"/>
        <v>0</v>
      </c>
      <c r="AH162" s="545">
        <f t="shared" si="177"/>
        <v>0</v>
      </c>
      <c r="AI162" s="545">
        <f t="shared" si="177"/>
        <v>0</v>
      </c>
      <c r="AJ162" s="647">
        <f t="shared" si="178"/>
        <v>0</v>
      </c>
      <c r="AK162" s="647">
        <f t="shared" si="178"/>
        <v>0</v>
      </c>
      <c r="AL162" s="647">
        <f t="shared" si="178"/>
        <v>0</v>
      </c>
      <c r="AM162" s="647">
        <f t="shared" si="178"/>
        <v>0</v>
      </c>
      <c r="AN162" s="647">
        <f t="shared" si="178"/>
        <v>0</v>
      </c>
      <c r="AO162" s="647">
        <f t="shared" si="178"/>
        <v>0</v>
      </c>
      <c r="AP162" s="647">
        <f t="shared" si="178"/>
        <v>0</v>
      </c>
      <c r="AQ162" s="647">
        <f t="shared" si="178"/>
        <v>0</v>
      </c>
      <c r="AR162" s="647">
        <f t="shared" si="178"/>
        <v>0</v>
      </c>
      <c r="AS162" s="647">
        <f t="shared" si="178"/>
        <v>0</v>
      </c>
      <c r="AT162" s="647">
        <f t="shared" si="179"/>
        <v>0</v>
      </c>
      <c r="AU162" s="647">
        <f t="shared" si="179"/>
        <v>0</v>
      </c>
      <c r="AV162" s="647">
        <f t="shared" si="179"/>
        <v>0</v>
      </c>
      <c r="AW162" s="647">
        <f t="shared" si="179"/>
        <v>0</v>
      </c>
      <c r="AX162" s="651">
        <f t="shared" si="179"/>
        <v>0</v>
      </c>
      <c r="AY162" s="652">
        <f t="shared" si="179"/>
        <v>0</v>
      </c>
      <c r="BA162" s="339">
        <f t="shared" si="157"/>
        <v>0</v>
      </c>
      <c r="BB162" s="340" t="str">
        <f t="shared" si="158"/>
        <v>-</v>
      </c>
    </row>
    <row r="163" spans="2:54" s="1" customFormat="1" ht="14.4" x14ac:dyDescent="0.3">
      <c r="B163" s="287" t="s">
        <v>454</v>
      </c>
      <c r="C163" s="355" t="str">
        <f>'Forma 2'!$C$153</f>
        <v/>
      </c>
      <c r="D163" s="644">
        <f>SUM('Forma 9'!$W$158,'Forma 9'!$Z$158,'Forma 4'!$F$161,'Forma 4'!$G$161,'Forma 12'!$W$159,'Forma 12'!$Z$159,)</f>
        <v>0</v>
      </c>
      <c r="E163" s="645"/>
      <c r="F163" s="645"/>
      <c r="G163" s="645"/>
      <c r="H163" s="646">
        <f t="shared" si="159"/>
        <v>0</v>
      </c>
      <c r="I163" s="545">
        <f t="shared" si="160"/>
        <v>0</v>
      </c>
      <c r="J163" s="545">
        <f t="shared" si="161"/>
        <v>0</v>
      </c>
      <c r="K163" s="545">
        <f t="shared" si="162"/>
        <v>0</v>
      </c>
      <c r="L163" s="647">
        <f t="shared" si="163"/>
        <v>0</v>
      </c>
      <c r="M163" s="647">
        <f t="shared" si="164"/>
        <v>0</v>
      </c>
      <c r="N163" s="647">
        <f t="shared" si="165"/>
        <v>0</v>
      </c>
      <c r="O163" s="647">
        <f t="shared" si="166"/>
        <v>0</v>
      </c>
      <c r="P163" s="647">
        <f t="shared" si="167"/>
        <v>0</v>
      </c>
      <c r="Q163" s="647">
        <f t="shared" si="168"/>
        <v>0</v>
      </c>
      <c r="R163" s="647">
        <f t="shared" si="169"/>
        <v>0</v>
      </c>
      <c r="S163" s="647">
        <f t="shared" si="170"/>
        <v>0</v>
      </c>
      <c r="T163" s="647">
        <f t="shared" si="171"/>
        <v>0</v>
      </c>
      <c r="U163" s="647">
        <f t="shared" si="172"/>
        <v>0</v>
      </c>
      <c r="V163" s="647">
        <f t="shared" si="173"/>
        <v>0</v>
      </c>
      <c r="W163" s="647">
        <f t="shared" si="174"/>
        <v>0</v>
      </c>
      <c r="X163" s="647">
        <f t="shared" si="175"/>
        <v>0</v>
      </c>
      <c r="Y163" s="647">
        <f t="shared" si="176"/>
        <v>0</v>
      </c>
      <c r="Z163" s="648">
        <f t="shared" si="177"/>
        <v>0</v>
      </c>
      <c r="AA163" s="648">
        <f t="shared" si="177"/>
        <v>0</v>
      </c>
      <c r="AB163" s="648">
        <f t="shared" si="177"/>
        <v>0</v>
      </c>
      <c r="AC163" s="649">
        <f t="shared" si="177"/>
        <v>0</v>
      </c>
      <c r="AD163" s="649">
        <f t="shared" si="177"/>
        <v>0</v>
      </c>
      <c r="AE163" s="650">
        <f t="shared" si="177"/>
        <v>0</v>
      </c>
      <c r="AF163" s="646">
        <f t="shared" si="177"/>
        <v>0</v>
      </c>
      <c r="AG163" s="545">
        <f t="shared" si="177"/>
        <v>0</v>
      </c>
      <c r="AH163" s="545">
        <f t="shared" si="177"/>
        <v>0</v>
      </c>
      <c r="AI163" s="545">
        <f t="shared" si="177"/>
        <v>0</v>
      </c>
      <c r="AJ163" s="647">
        <f t="shared" si="178"/>
        <v>0</v>
      </c>
      <c r="AK163" s="647">
        <f t="shared" si="178"/>
        <v>0</v>
      </c>
      <c r="AL163" s="647">
        <f t="shared" si="178"/>
        <v>0</v>
      </c>
      <c r="AM163" s="647">
        <f t="shared" si="178"/>
        <v>0</v>
      </c>
      <c r="AN163" s="647">
        <f t="shared" si="178"/>
        <v>0</v>
      </c>
      <c r="AO163" s="647">
        <f t="shared" si="178"/>
        <v>0</v>
      </c>
      <c r="AP163" s="647">
        <f t="shared" si="178"/>
        <v>0</v>
      </c>
      <c r="AQ163" s="647">
        <f t="shared" si="178"/>
        <v>0</v>
      </c>
      <c r="AR163" s="647">
        <f t="shared" si="178"/>
        <v>0</v>
      </c>
      <c r="AS163" s="647">
        <f t="shared" si="178"/>
        <v>0</v>
      </c>
      <c r="AT163" s="647">
        <f t="shared" si="179"/>
        <v>0</v>
      </c>
      <c r="AU163" s="647">
        <f t="shared" si="179"/>
        <v>0</v>
      </c>
      <c r="AV163" s="647">
        <f t="shared" si="179"/>
        <v>0</v>
      </c>
      <c r="AW163" s="647">
        <f t="shared" si="179"/>
        <v>0</v>
      </c>
      <c r="AX163" s="651">
        <f t="shared" si="179"/>
        <v>0</v>
      </c>
      <c r="AY163" s="652">
        <f t="shared" si="179"/>
        <v>0</v>
      </c>
      <c r="BA163" s="339">
        <f t="shared" si="157"/>
        <v>0</v>
      </c>
      <c r="BB163" s="340" t="str">
        <f t="shared" si="158"/>
        <v>-</v>
      </c>
    </row>
    <row r="164" spans="2:54" s="1" customFormat="1" ht="14.4" x14ac:dyDescent="0.3">
      <c r="B164" s="271" t="s">
        <v>369</v>
      </c>
      <c r="C164" s="661" t="s">
        <v>370</v>
      </c>
      <c r="D164" s="644">
        <f>SUM('Forma 9'!$W$159,'Forma 9'!$Z$159,'Forma 4'!$F$162,'Forma 4'!$G$162,'Forma 12'!$W$160,'Forma 12'!$Z$160,)</f>
        <v>19.13</v>
      </c>
      <c r="E164" s="644">
        <f t="shared" ref="E164:AY164" si="180">SUM(E165:E174)</f>
        <v>0</v>
      </c>
      <c r="F164" s="644">
        <f t="shared" si="180"/>
        <v>0</v>
      </c>
      <c r="G164" s="644">
        <f t="shared" si="180"/>
        <v>0</v>
      </c>
      <c r="H164" s="653">
        <f t="shared" si="180"/>
        <v>0</v>
      </c>
      <c r="I164" s="654">
        <f t="shared" si="180"/>
        <v>0</v>
      </c>
      <c r="J164" s="654">
        <f t="shared" si="180"/>
        <v>0</v>
      </c>
      <c r="K164" s="654">
        <f t="shared" si="180"/>
        <v>0</v>
      </c>
      <c r="L164" s="655">
        <f t="shared" si="180"/>
        <v>0</v>
      </c>
      <c r="M164" s="655">
        <f t="shared" si="180"/>
        <v>0</v>
      </c>
      <c r="N164" s="655">
        <f t="shared" si="180"/>
        <v>0</v>
      </c>
      <c r="O164" s="655">
        <f t="shared" si="180"/>
        <v>0</v>
      </c>
      <c r="P164" s="655">
        <f t="shared" si="180"/>
        <v>0</v>
      </c>
      <c r="Q164" s="655">
        <f t="shared" si="180"/>
        <v>0</v>
      </c>
      <c r="R164" s="655">
        <f t="shared" si="180"/>
        <v>0</v>
      </c>
      <c r="S164" s="655">
        <f t="shared" si="180"/>
        <v>0</v>
      </c>
      <c r="T164" s="655">
        <f t="shared" si="180"/>
        <v>0</v>
      </c>
      <c r="U164" s="655">
        <f t="shared" si="180"/>
        <v>0</v>
      </c>
      <c r="V164" s="655">
        <f t="shared" si="180"/>
        <v>0</v>
      </c>
      <c r="W164" s="655">
        <f t="shared" si="180"/>
        <v>0</v>
      </c>
      <c r="X164" s="655">
        <f t="shared" si="180"/>
        <v>0</v>
      </c>
      <c r="Y164" s="655">
        <f t="shared" si="180"/>
        <v>0</v>
      </c>
      <c r="Z164" s="655">
        <f t="shared" si="180"/>
        <v>0</v>
      </c>
      <c r="AA164" s="655">
        <f t="shared" si="180"/>
        <v>0</v>
      </c>
      <c r="AB164" s="655">
        <f t="shared" si="180"/>
        <v>0</v>
      </c>
      <c r="AC164" s="656">
        <f t="shared" si="180"/>
        <v>0</v>
      </c>
      <c r="AD164" s="656">
        <f t="shared" si="180"/>
        <v>0</v>
      </c>
      <c r="AE164" s="657">
        <f t="shared" si="180"/>
        <v>0</v>
      </c>
      <c r="AF164" s="658">
        <f t="shared" si="180"/>
        <v>0</v>
      </c>
      <c r="AG164" s="562">
        <f t="shared" si="180"/>
        <v>0</v>
      </c>
      <c r="AH164" s="562">
        <f t="shared" si="180"/>
        <v>0</v>
      </c>
      <c r="AI164" s="562">
        <f t="shared" si="180"/>
        <v>0</v>
      </c>
      <c r="AJ164" s="410">
        <f t="shared" si="180"/>
        <v>0</v>
      </c>
      <c r="AK164" s="410">
        <f t="shared" si="180"/>
        <v>0</v>
      </c>
      <c r="AL164" s="410">
        <f t="shared" si="180"/>
        <v>0</v>
      </c>
      <c r="AM164" s="410">
        <f t="shared" si="180"/>
        <v>0</v>
      </c>
      <c r="AN164" s="410">
        <f t="shared" si="180"/>
        <v>0</v>
      </c>
      <c r="AO164" s="410">
        <f t="shared" si="180"/>
        <v>0</v>
      </c>
      <c r="AP164" s="410">
        <f t="shared" si="180"/>
        <v>0</v>
      </c>
      <c r="AQ164" s="410">
        <f t="shared" si="180"/>
        <v>0</v>
      </c>
      <c r="AR164" s="410">
        <f t="shared" si="180"/>
        <v>0</v>
      </c>
      <c r="AS164" s="410">
        <f t="shared" si="180"/>
        <v>0</v>
      </c>
      <c r="AT164" s="410">
        <f t="shared" si="180"/>
        <v>0</v>
      </c>
      <c r="AU164" s="410">
        <f t="shared" si="180"/>
        <v>0</v>
      </c>
      <c r="AV164" s="410">
        <f t="shared" si="180"/>
        <v>0</v>
      </c>
      <c r="AW164" s="410">
        <f t="shared" si="180"/>
        <v>0</v>
      </c>
      <c r="AX164" s="411">
        <f t="shared" si="180"/>
        <v>0</v>
      </c>
      <c r="AY164" s="659">
        <f t="shared" si="180"/>
        <v>0</v>
      </c>
      <c r="BA164" s="339">
        <f t="shared" si="157"/>
        <v>19.13</v>
      </c>
      <c r="BB164" s="340" t="str">
        <f t="shared" si="158"/>
        <v>Prašome paskirstyti likusias sąnaudas</v>
      </c>
    </row>
    <row r="165" spans="2:54" s="1" customFormat="1" ht="14.4" x14ac:dyDescent="0.3">
      <c r="B165" s="287" t="s">
        <v>371</v>
      </c>
      <c r="C165" s="355" t="s">
        <v>372</v>
      </c>
      <c r="D165" s="644">
        <f>SUM('Forma 9'!$W$160,'Forma 9'!$Z$160,'Forma 4'!$F$163,'Forma 4'!$G$163,'Forma 12'!$W$161,'Forma 12'!$Z$161,)</f>
        <v>0</v>
      </c>
      <c r="E165" s="645"/>
      <c r="F165" s="645"/>
      <c r="G165" s="645"/>
      <c r="H165" s="646">
        <f t="shared" ref="H165:H174" si="181">SUM(AF165)</f>
        <v>0</v>
      </c>
      <c r="I165" s="545">
        <f t="shared" ref="I165:I174" si="182">SUM(AG165)</f>
        <v>0</v>
      </c>
      <c r="J165" s="545">
        <f t="shared" ref="J165:J174" si="183">SUM(AH165)</f>
        <v>0</v>
      </c>
      <c r="K165" s="545">
        <f t="shared" ref="K165:K174" si="184">SUM(AI165)</f>
        <v>0</v>
      </c>
      <c r="L165" s="647">
        <f t="shared" ref="L165:L174" si="185">SUM(AJ165)</f>
        <v>0</v>
      </c>
      <c r="M165" s="647">
        <f t="shared" ref="M165:M174" si="186">SUM(AK165)</f>
        <v>0</v>
      </c>
      <c r="N165" s="647">
        <f t="shared" ref="N165:N174" si="187">SUM(AL165)</f>
        <v>0</v>
      </c>
      <c r="O165" s="647">
        <f t="shared" ref="O165:O174" si="188">SUM(AM165)</f>
        <v>0</v>
      </c>
      <c r="P165" s="647">
        <f t="shared" ref="P165:P174" si="189">SUM(AN165)</f>
        <v>0</v>
      </c>
      <c r="Q165" s="647">
        <f t="shared" ref="Q165:Q174" si="190">SUM(AO165)</f>
        <v>0</v>
      </c>
      <c r="R165" s="647">
        <f t="shared" ref="R165:R174" si="191">SUM(AP165)</f>
        <v>0</v>
      </c>
      <c r="S165" s="647">
        <f t="shared" ref="S165:S174" si="192">SUM(AQ165)</f>
        <v>0</v>
      </c>
      <c r="T165" s="647">
        <f t="shared" ref="T165:T174" si="193">SUM(AR165)</f>
        <v>0</v>
      </c>
      <c r="U165" s="647">
        <f t="shared" ref="U165:U174" si="194">SUM(AS165)</f>
        <v>0</v>
      </c>
      <c r="V165" s="647">
        <f t="shared" ref="V165:V174" si="195">SUM(AT165)</f>
        <v>0</v>
      </c>
      <c r="W165" s="647">
        <f t="shared" ref="W165:W174" si="196">SUM(AU165)</f>
        <v>0</v>
      </c>
      <c r="X165" s="647">
        <f t="shared" ref="X165:X174" si="197">SUM(AV165)</f>
        <v>0</v>
      </c>
      <c r="Y165" s="647">
        <f t="shared" ref="Y165:Y174" si="198">SUM(AW165)</f>
        <v>0</v>
      </c>
      <c r="Z165" s="648">
        <f t="shared" ref="Z165:AI174" si="199">IFERROR(($E165*(Z$20/$E$20)),"0")+IFERROR(($F165*(Z$21/$F$21)),"0")+IFERROR(($G165*(Z$22/$G$22)),"0")</f>
        <v>0</v>
      </c>
      <c r="AA165" s="648">
        <f t="shared" si="199"/>
        <v>0</v>
      </c>
      <c r="AB165" s="648">
        <f t="shared" si="199"/>
        <v>0</v>
      </c>
      <c r="AC165" s="649">
        <f t="shared" si="199"/>
        <v>0</v>
      </c>
      <c r="AD165" s="649">
        <f t="shared" si="199"/>
        <v>0</v>
      </c>
      <c r="AE165" s="650">
        <f t="shared" si="199"/>
        <v>0</v>
      </c>
      <c r="AF165" s="646">
        <f t="shared" si="199"/>
        <v>0</v>
      </c>
      <c r="AG165" s="545">
        <f t="shared" si="199"/>
        <v>0</v>
      </c>
      <c r="AH165" s="545">
        <f t="shared" si="199"/>
        <v>0</v>
      </c>
      <c r="AI165" s="545">
        <f t="shared" si="199"/>
        <v>0</v>
      </c>
      <c r="AJ165" s="647">
        <f t="shared" ref="AJ165:AS174" si="200">IFERROR(($E165*(AJ$20/$E$20)),"0")+IFERROR(($F165*(AJ$21/$F$21)),"0")+IFERROR(($G165*(AJ$22/$G$22)),"0")</f>
        <v>0</v>
      </c>
      <c r="AK165" s="647">
        <f t="shared" si="200"/>
        <v>0</v>
      </c>
      <c r="AL165" s="647">
        <f t="shared" si="200"/>
        <v>0</v>
      </c>
      <c r="AM165" s="647">
        <f t="shared" si="200"/>
        <v>0</v>
      </c>
      <c r="AN165" s="647">
        <f t="shared" si="200"/>
        <v>0</v>
      </c>
      <c r="AO165" s="647">
        <f t="shared" si="200"/>
        <v>0</v>
      </c>
      <c r="AP165" s="647">
        <f t="shared" si="200"/>
        <v>0</v>
      </c>
      <c r="AQ165" s="647">
        <f t="shared" si="200"/>
        <v>0</v>
      </c>
      <c r="AR165" s="647">
        <f t="shared" si="200"/>
        <v>0</v>
      </c>
      <c r="AS165" s="647">
        <f t="shared" si="200"/>
        <v>0</v>
      </c>
      <c r="AT165" s="647">
        <f t="shared" ref="AT165:AY174" si="201">IFERROR(($E165*(AT$20/$E$20)),"0")+IFERROR(($F165*(AT$21/$F$21)),"0")+IFERROR(($G165*(AT$22/$G$22)),"0")</f>
        <v>0</v>
      </c>
      <c r="AU165" s="647">
        <f t="shared" si="201"/>
        <v>0</v>
      </c>
      <c r="AV165" s="647">
        <f t="shared" si="201"/>
        <v>0</v>
      </c>
      <c r="AW165" s="647">
        <f t="shared" si="201"/>
        <v>0</v>
      </c>
      <c r="AX165" s="651">
        <f t="shared" si="201"/>
        <v>0</v>
      </c>
      <c r="AY165" s="652">
        <f t="shared" si="201"/>
        <v>0</v>
      </c>
      <c r="BA165" s="339">
        <f t="shared" si="157"/>
        <v>0</v>
      </c>
      <c r="BB165" s="340" t="str">
        <f t="shared" si="158"/>
        <v>-</v>
      </c>
    </row>
    <row r="166" spans="2:54" s="1" customFormat="1" ht="14.4" x14ac:dyDescent="0.3">
      <c r="B166" s="287" t="s">
        <v>373</v>
      </c>
      <c r="C166" s="355" t="s">
        <v>374</v>
      </c>
      <c r="D166" s="644">
        <f>SUM('Forma 9'!$W$161,'Forma 9'!$Z$161,'Forma 4'!$F$164,'Forma 4'!$G$164,'Forma 12'!$W$162,'Forma 12'!$Z$162,)</f>
        <v>0</v>
      </c>
      <c r="E166" s="645"/>
      <c r="F166" s="645"/>
      <c r="G166" s="645"/>
      <c r="H166" s="646">
        <f t="shared" si="181"/>
        <v>0</v>
      </c>
      <c r="I166" s="545">
        <f t="shared" si="182"/>
        <v>0</v>
      </c>
      <c r="J166" s="545">
        <f t="shared" si="183"/>
        <v>0</v>
      </c>
      <c r="K166" s="545">
        <f t="shared" si="184"/>
        <v>0</v>
      </c>
      <c r="L166" s="647">
        <f t="shared" si="185"/>
        <v>0</v>
      </c>
      <c r="M166" s="647">
        <f t="shared" si="186"/>
        <v>0</v>
      </c>
      <c r="N166" s="647">
        <f t="shared" si="187"/>
        <v>0</v>
      </c>
      <c r="O166" s="647">
        <f t="shared" si="188"/>
        <v>0</v>
      </c>
      <c r="P166" s="647">
        <f t="shared" si="189"/>
        <v>0</v>
      </c>
      <c r="Q166" s="647">
        <f t="shared" si="190"/>
        <v>0</v>
      </c>
      <c r="R166" s="647">
        <f t="shared" si="191"/>
        <v>0</v>
      </c>
      <c r="S166" s="647">
        <f t="shared" si="192"/>
        <v>0</v>
      </c>
      <c r="T166" s="647">
        <f t="shared" si="193"/>
        <v>0</v>
      </c>
      <c r="U166" s="647">
        <f t="shared" si="194"/>
        <v>0</v>
      </c>
      <c r="V166" s="647">
        <f t="shared" si="195"/>
        <v>0</v>
      </c>
      <c r="W166" s="647">
        <f t="shared" si="196"/>
        <v>0</v>
      </c>
      <c r="X166" s="647">
        <f t="shared" si="197"/>
        <v>0</v>
      </c>
      <c r="Y166" s="647">
        <f t="shared" si="198"/>
        <v>0</v>
      </c>
      <c r="Z166" s="648">
        <f t="shared" si="199"/>
        <v>0</v>
      </c>
      <c r="AA166" s="648">
        <f t="shared" si="199"/>
        <v>0</v>
      </c>
      <c r="AB166" s="648">
        <f t="shared" si="199"/>
        <v>0</v>
      </c>
      <c r="AC166" s="649">
        <f t="shared" si="199"/>
        <v>0</v>
      </c>
      <c r="AD166" s="649">
        <f t="shared" si="199"/>
        <v>0</v>
      </c>
      <c r="AE166" s="650">
        <f t="shared" si="199"/>
        <v>0</v>
      </c>
      <c r="AF166" s="646">
        <f t="shared" si="199"/>
        <v>0</v>
      </c>
      <c r="AG166" s="545">
        <f t="shared" si="199"/>
        <v>0</v>
      </c>
      <c r="AH166" s="545">
        <f t="shared" si="199"/>
        <v>0</v>
      </c>
      <c r="AI166" s="545">
        <f t="shared" si="199"/>
        <v>0</v>
      </c>
      <c r="AJ166" s="647">
        <f t="shared" si="200"/>
        <v>0</v>
      </c>
      <c r="AK166" s="647">
        <f t="shared" si="200"/>
        <v>0</v>
      </c>
      <c r="AL166" s="647">
        <f t="shared" si="200"/>
        <v>0</v>
      </c>
      <c r="AM166" s="647">
        <f t="shared" si="200"/>
        <v>0</v>
      </c>
      <c r="AN166" s="647">
        <f t="shared" si="200"/>
        <v>0</v>
      </c>
      <c r="AO166" s="647">
        <f t="shared" si="200"/>
        <v>0</v>
      </c>
      <c r="AP166" s="647">
        <f t="shared" si="200"/>
        <v>0</v>
      </c>
      <c r="AQ166" s="647">
        <f t="shared" si="200"/>
        <v>0</v>
      </c>
      <c r="AR166" s="647">
        <f t="shared" si="200"/>
        <v>0</v>
      </c>
      <c r="AS166" s="647">
        <f t="shared" si="200"/>
        <v>0</v>
      </c>
      <c r="AT166" s="647">
        <f t="shared" si="201"/>
        <v>0</v>
      </c>
      <c r="AU166" s="647">
        <f t="shared" si="201"/>
        <v>0</v>
      </c>
      <c r="AV166" s="647">
        <f t="shared" si="201"/>
        <v>0</v>
      </c>
      <c r="AW166" s="647">
        <f t="shared" si="201"/>
        <v>0</v>
      </c>
      <c r="AX166" s="651">
        <f t="shared" si="201"/>
        <v>0</v>
      </c>
      <c r="AY166" s="652">
        <f t="shared" si="201"/>
        <v>0</v>
      </c>
      <c r="BA166" s="339">
        <f t="shared" si="157"/>
        <v>0</v>
      </c>
      <c r="BB166" s="340" t="str">
        <f t="shared" si="158"/>
        <v>-</v>
      </c>
    </row>
    <row r="167" spans="2:54" s="1" customFormat="1" ht="14.4" x14ac:dyDescent="0.3">
      <c r="B167" s="287" t="s">
        <v>375</v>
      </c>
      <c r="C167" s="355" t="s">
        <v>376</v>
      </c>
      <c r="D167" s="644">
        <f>SUM('Forma 9'!$W$162,'Forma 9'!$Z$162,'Forma 4'!$F$165,'Forma 4'!$G$165,'Forma 12'!$W$163,'Forma 12'!$Z$163,)</f>
        <v>0</v>
      </c>
      <c r="E167" s="645"/>
      <c r="F167" s="645"/>
      <c r="G167" s="645"/>
      <c r="H167" s="646">
        <f t="shared" si="181"/>
        <v>0</v>
      </c>
      <c r="I167" s="545">
        <f t="shared" si="182"/>
        <v>0</v>
      </c>
      <c r="J167" s="545">
        <f t="shared" si="183"/>
        <v>0</v>
      </c>
      <c r="K167" s="545">
        <f t="shared" si="184"/>
        <v>0</v>
      </c>
      <c r="L167" s="647">
        <f t="shared" si="185"/>
        <v>0</v>
      </c>
      <c r="M167" s="647">
        <f t="shared" si="186"/>
        <v>0</v>
      </c>
      <c r="N167" s="647">
        <f t="shared" si="187"/>
        <v>0</v>
      </c>
      <c r="O167" s="647">
        <f t="shared" si="188"/>
        <v>0</v>
      </c>
      <c r="P167" s="647">
        <f t="shared" si="189"/>
        <v>0</v>
      </c>
      <c r="Q167" s="647">
        <f t="shared" si="190"/>
        <v>0</v>
      </c>
      <c r="R167" s="647">
        <f t="shared" si="191"/>
        <v>0</v>
      </c>
      <c r="S167" s="647">
        <f t="shared" si="192"/>
        <v>0</v>
      </c>
      <c r="T167" s="647">
        <f t="shared" si="193"/>
        <v>0</v>
      </c>
      <c r="U167" s="647">
        <f t="shared" si="194"/>
        <v>0</v>
      </c>
      <c r="V167" s="647">
        <f t="shared" si="195"/>
        <v>0</v>
      </c>
      <c r="W167" s="647">
        <f t="shared" si="196"/>
        <v>0</v>
      </c>
      <c r="X167" s="647">
        <f t="shared" si="197"/>
        <v>0</v>
      </c>
      <c r="Y167" s="647">
        <f t="shared" si="198"/>
        <v>0</v>
      </c>
      <c r="Z167" s="648">
        <f t="shared" si="199"/>
        <v>0</v>
      </c>
      <c r="AA167" s="648">
        <f t="shared" si="199"/>
        <v>0</v>
      </c>
      <c r="AB167" s="648">
        <f t="shared" si="199"/>
        <v>0</v>
      </c>
      <c r="AC167" s="649">
        <f t="shared" si="199"/>
        <v>0</v>
      </c>
      <c r="AD167" s="649">
        <f t="shared" si="199"/>
        <v>0</v>
      </c>
      <c r="AE167" s="650">
        <f t="shared" si="199"/>
        <v>0</v>
      </c>
      <c r="AF167" s="646">
        <f t="shared" si="199"/>
        <v>0</v>
      </c>
      <c r="AG167" s="545">
        <f t="shared" si="199"/>
        <v>0</v>
      </c>
      <c r="AH167" s="545">
        <f t="shared" si="199"/>
        <v>0</v>
      </c>
      <c r="AI167" s="545">
        <f t="shared" si="199"/>
        <v>0</v>
      </c>
      <c r="AJ167" s="647">
        <f t="shared" si="200"/>
        <v>0</v>
      </c>
      <c r="AK167" s="647">
        <f t="shared" si="200"/>
        <v>0</v>
      </c>
      <c r="AL167" s="647">
        <f t="shared" si="200"/>
        <v>0</v>
      </c>
      <c r="AM167" s="647">
        <f t="shared" si="200"/>
        <v>0</v>
      </c>
      <c r="AN167" s="647">
        <f t="shared" si="200"/>
        <v>0</v>
      </c>
      <c r="AO167" s="647">
        <f t="shared" si="200"/>
        <v>0</v>
      </c>
      <c r="AP167" s="647">
        <f t="shared" si="200"/>
        <v>0</v>
      </c>
      <c r="AQ167" s="647">
        <f t="shared" si="200"/>
        <v>0</v>
      </c>
      <c r="AR167" s="647">
        <f t="shared" si="200"/>
        <v>0</v>
      </c>
      <c r="AS167" s="647">
        <f t="shared" si="200"/>
        <v>0</v>
      </c>
      <c r="AT167" s="647">
        <f t="shared" si="201"/>
        <v>0</v>
      </c>
      <c r="AU167" s="647">
        <f t="shared" si="201"/>
        <v>0</v>
      </c>
      <c r="AV167" s="647">
        <f t="shared" si="201"/>
        <v>0</v>
      </c>
      <c r="AW167" s="647">
        <f t="shared" si="201"/>
        <v>0</v>
      </c>
      <c r="AX167" s="651">
        <f t="shared" si="201"/>
        <v>0</v>
      </c>
      <c r="AY167" s="652">
        <f t="shared" si="201"/>
        <v>0</v>
      </c>
      <c r="BA167" s="339">
        <f t="shared" si="157"/>
        <v>0</v>
      </c>
      <c r="BB167" s="340" t="str">
        <f t="shared" si="158"/>
        <v>-</v>
      </c>
    </row>
    <row r="168" spans="2:54" s="1" customFormat="1" ht="14.4" x14ac:dyDescent="0.3">
      <c r="B168" s="287" t="s">
        <v>377</v>
      </c>
      <c r="C168" s="355" t="s">
        <v>378</v>
      </c>
      <c r="D168" s="644">
        <f>SUM('Forma 9'!$W$163,'Forma 9'!$Z$163,'Forma 4'!$F$166,'Forma 4'!$G$166,'Forma 12'!$W$164,'Forma 12'!$Z$164,)</f>
        <v>0</v>
      </c>
      <c r="E168" s="645"/>
      <c r="F168" s="645"/>
      <c r="G168" s="645"/>
      <c r="H168" s="646">
        <f t="shared" si="181"/>
        <v>0</v>
      </c>
      <c r="I168" s="545">
        <f t="shared" si="182"/>
        <v>0</v>
      </c>
      <c r="J168" s="545">
        <f t="shared" si="183"/>
        <v>0</v>
      </c>
      <c r="K168" s="545">
        <f t="shared" si="184"/>
        <v>0</v>
      </c>
      <c r="L168" s="647">
        <f t="shared" si="185"/>
        <v>0</v>
      </c>
      <c r="M168" s="647">
        <f t="shared" si="186"/>
        <v>0</v>
      </c>
      <c r="N168" s="647">
        <f t="shared" si="187"/>
        <v>0</v>
      </c>
      <c r="O168" s="647">
        <f t="shared" si="188"/>
        <v>0</v>
      </c>
      <c r="P168" s="647">
        <f t="shared" si="189"/>
        <v>0</v>
      </c>
      <c r="Q168" s="647">
        <f t="shared" si="190"/>
        <v>0</v>
      </c>
      <c r="R168" s="647">
        <f t="shared" si="191"/>
        <v>0</v>
      </c>
      <c r="S168" s="647">
        <f t="shared" si="192"/>
        <v>0</v>
      </c>
      <c r="T168" s="647">
        <f t="shared" si="193"/>
        <v>0</v>
      </c>
      <c r="U168" s="647">
        <f t="shared" si="194"/>
        <v>0</v>
      </c>
      <c r="V168" s="647">
        <f t="shared" si="195"/>
        <v>0</v>
      </c>
      <c r="W168" s="647">
        <f t="shared" si="196"/>
        <v>0</v>
      </c>
      <c r="X168" s="647">
        <f t="shared" si="197"/>
        <v>0</v>
      </c>
      <c r="Y168" s="647">
        <f t="shared" si="198"/>
        <v>0</v>
      </c>
      <c r="Z168" s="648">
        <f t="shared" si="199"/>
        <v>0</v>
      </c>
      <c r="AA168" s="648">
        <f t="shared" si="199"/>
        <v>0</v>
      </c>
      <c r="AB168" s="648">
        <f t="shared" si="199"/>
        <v>0</v>
      </c>
      <c r="AC168" s="649">
        <f t="shared" si="199"/>
        <v>0</v>
      </c>
      <c r="AD168" s="649">
        <f t="shared" si="199"/>
        <v>0</v>
      </c>
      <c r="AE168" s="650">
        <f t="shared" si="199"/>
        <v>0</v>
      </c>
      <c r="AF168" s="646">
        <f t="shared" si="199"/>
        <v>0</v>
      </c>
      <c r="AG168" s="545">
        <f t="shared" si="199"/>
        <v>0</v>
      </c>
      <c r="AH168" s="545">
        <f t="shared" si="199"/>
        <v>0</v>
      </c>
      <c r="AI168" s="545">
        <f t="shared" si="199"/>
        <v>0</v>
      </c>
      <c r="AJ168" s="647">
        <f t="shared" si="200"/>
        <v>0</v>
      </c>
      <c r="AK168" s="647">
        <f t="shared" si="200"/>
        <v>0</v>
      </c>
      <c r="AL168" s="647">
        <f t="shared" si="200"/>
        <v>0</v>
      </c>
      <c r="AM168" s="647">
        <f t="shared" si="200"/>
        <v>0</v>
      </c>
      <c r="AN168" s="647">
        <f t="shared" si="200"/>
        <v>0</v>
      </c>
      <c r="AO168" s="647">
        <f t="shared" si="200"/>
        <v>0</v>
      </c>
      <c r="AP168" s="647">
        <f t="shared" si="200"/>
        <v>0</v>
      </c>
      <c r="AQ168" s="647">
        <f t="shared" si="200"/>
        <v>0</v>
      </c>
      <c r="AR168" s="647">
        <f t="shared" si="200"/>
        <v>0</v>
      </c>
      <c r="AS168" s="647">
        <f t="shared" si="200"/>
        <v>0</v>
      </c>
      <c r="AT168" s="647">
        <f t="shared" si="201"/>
        <v>0</v>
      </c>
      <c r="AU168" s="647">
        <f t="shared" si="201"/>
        <v>0</v>
      </c>
      <c r="AV168" s="647">
        <f t="shared" si="201"/>
        <v>0</v>
      </c>
      <c r="AW168" s="647">
        <f t="shared" si="201"/>
        <v>0</v>
      </c>
      <c r="AX168" s="651">
        <f t="shared" si="201"/>
        <v>0</v>
      </c>
      <c r="AY168" s="652">
        <f t="shared" si="201"/>
        <v>0</v>
      </c>
      <c r="BA168" s="339">
        <f t="shared" si="157"/>
        <v>0</v>
      </c>
      <c r="BB168" s="340" t="str">
        <f t="shared" si="158"/>
        <v>-</v>
      </c>
    </row>
    <row r="169" spans="2:54" s="1" customFormat="1" ht="14.4" x14ac:dyDescent="0.3">
      <c r="B169" s="287" t="s">
        <v>379</v>
      </c>
      <c r="C169" s="355" t="s">
        <v>380</v>
      </c>
      <c r="D169" s="644">
        <f>SUM('Forma 9'!$W$164,'Forma 9'!$Z$164,'Forma 4'!$F$167,'Forma 4'!$G$167,'Forma 12'!$W$165,'Forma 12'!$Z$165,)</f>
        <v>0</v>
      </c>
      <c r="E169" s="645"/>
      <c r="F169" s="645"/>
      <c r="G169" s="645"/>
      <c r="H169" s="646">
        <f t="shared" si="181"/>
        <v>0</v>
      </c>
      <c r="I169" s="545">
        <f t="shared" si="182"/>
        <v>0</v>
      </c>
      <c r="J169" s="545">
        <f t="shared" si="183"/>
        <v>0</v>
      </c>
      <c r="K169" s="545">
        <f t="shared" si="184"/>
        <v>0</v>
      </c>
      <c r="L169" s="647">
        <f t="shared" si="185"/>
        <v>0</v>
      </c>
      <c r="M169" s="647">
        <f t="shared" si="186"/>
        <v>0</v>
      </c>
      <c r="N169" s="647">
        <f t="shared" si="187"/>
        <v>0</v>
      </c>
      <c r="O169" s="647">
        <f t="shared" si="188"/>
        <v>0</v>
      </c>
      <c r="P169" s="647">
        <f t="shared" si="189"/>
        <v>0</v>
      </c>
      <c r="Q169" s="647">
        <f t="shared" si="190"/>
        <v>0</v>
      </c>
      <c r="R169" s="647">
        <f t="shared" si="191"/>
        <v>0</v>
      </c>
      <c r="S169" s="647">
        <f t="shared" si="192"/>
        <v>0</v>
      </c>
      <c r="T169" s="647">
        <f t="shared" si="193"/>
        <v>0</v>
      </c>
      <c r="U169" s="647">
        <f t="shared" si="194"/>
        <v>0</v>
      </c>
      <c r="V169" s="647">
        <f t="shared" si="195"/>
        <v>0</v>
      </c>
      <c r="W169" s="647">
        <f t="shared" si="196"/>
        <v>0</v>
      </c>
      <c r="X169" s="647">
        <f t="shared" si="197"/>
        <v>0</v>
      </c>
      <c r="Y169" s="647">
        <f t="shared" si="198"/>
        <v>0</v>
      </c>
      <c r="Z169" s="648">
        <f t="shared" si="199"/>
        <v>0</v>
      </c>
      <c r="AA169" s="648">
        <f t="shared" si="199"/>
        <v>0</v>
      </c>
      <c r="AB169" s="648">
        <f t="shared" si="199"/>
        <v>0</v>
      </c>
      <c r="AC169" s="649">
        <f t="shared" si="199"/>
        <v>0</v>
      </c>
      <c r="AD169" s="649">
        <f t="shared" si="199"/>
        <v>0</v>
      </c>
      <c r="AE169" s="650">
        <f t="shared" si="199"/>
        <v>0</v>
      </c>
      <c r="AF169" s="646">
        <f t="shared" si="199"/>
        <v>0</v>
      </c>
      <c r="AG169" s="545">
        <f t="shared" si="199"/>
        <v>0</v>
      </c>
      <c r="AH169" s="545">
        <f t="shared" si="199"/>
        <v>0</v>
      </c>
      <c r="AI169" s="545">
        <f t="shared" si="199"/>
        <v>0</v>
      </c>
      <c r="AJ169" s="647">
        <f t="shared" si="200"/>
        <v>0</v>
      </c>
      <c r="AK169" s="647">
        <f t="shared" si="200"/>
        <v>0</v>
      </c>
      <c r="AL169" s="647">
        <f t="shared" si="200"/>
        <v>0</v>
      </c>
      <c r="AM169" s="647">
        <f t="shared" si="200"/>
        <v>0</v>
      </c>
      <c r="AN169" s="647">
        <f t="shared" si="200"/>
        <v>0</v>
      </c>
      <c r="AO169" s="647">
        <f t="shared" si="200"/>
        <v>0</v>
      </c>
      <c r="AP169" s="647">
        <f t="shared" si="200"/>
        <v>0</v>
      </c>
      <c r="AQ169" s="647">
        <f t="shared" si="200"/>
        <v>0</v>
      </c>
      <c r="AR169" s="647">
        <f t="shared" si="200"/>
        <v>0</v>
      </c>
      <c r="AS169" s="647">
        <f t="shared" si="200"/>
        <v>0</v>
      </c>
      <c r="AT169" s="647">
        <f t="shared" si="201"/>
        <v>0</v>
      </c>
      <c r="AU169" s="647">
        <f t="shared" si="201"/>
        <v>0</v>
      </c>
      <c r="AV169" s="647">
        <f t="shared" si="201"/>
        <v>0</v>
      </c>
      <c r="AW169" s="647">
        <f t="shared" si="201"/>
        <v>0</v>
      </c>
      <c r="AX169" s="651">
        <f t="shared" si="201"/>
        <v>0</v>
      </c>
      <c r="AY169" s="652">
        <f t="shared" si="201"/>
        <v>0</v>
      </c>
      <c r="BA169" s="339">
        <f t="shared" si="157"/>
        <v>0</v>
      </c>
      <c r="BB169" s="340" t="str">
        <f t="shared" si="158"/>
        <v>-</v>
      </c>
    </row>
    <row r="170" spans="2:54" s="1" customFormat="1" ht="14.4" x14ac:dyDescent="0.3">
      <c r="B170" s="287" t="s">
        <v>381</v>
      </c>
      <c r="C170" s="355" t="s">
        <v>382</v>
      </c>
      <c r="D170" s="644">
        <f>SUM('Forma 9'!$W$165,'Forma 9'!$Z$165,'Forma 4'!$F$168,'Forma 4'!$G$168,'Forma 12'!$W$166,'Forma 12'!$Z$166,)</f>
        <v>0</v>
      </c>
      <c r="E170" s="645"/>
      <c r="F170" s="645"/>
      <c r="G170" s="645"/>
      <c r="H170" s="646">
        <f t="shared" si="181"/>
        <v>0</v>
      </c>
      <c r="I170" s="545">
        <f t="shared" si="182"/>
        <v>0</v>
      </c>
      <c r="J170" s="545">
        <f t="shared" si="183"/>
        <v>0</v>
      </c>
      <c r="K170" s="545">
        <f t="shared" si="184"/>
        <v>0</v>
      </c>
      <c r="L170" s="647">
        <f t="shared" si="185"/>
        <v>0</v>
      </c>
      <c r="M170" s="647">
        <f t="shared" si="186"/>
        <v>0</v>
      </c>
      <c r="N170" s="647">
        <f t="shared" si="187"/>
        <v>0</v>
      </c>
      <c r="O170" s="647">
        <f t="shared" si="188"/>
        <v>0</v>
      </c>
      <c r="P170" s="647">
        <f t="shared" si="189"/>
        <v>0</v>
      </c>
      <c r="Q170" s="647">
        <f t="shared" si="190"/>
        <v>0</v>
      </c>
      <c r="R170" s="647">
        <f t="shared" si="191"/>
        <v>0</v>
      </c>
      <c r="S170" s="647">
        <f t="shared" si="192"/>
        <v>0</v>
      </c>
      <c r="T170" s="647">
        <f t="shared" si="193"/>
        <v>0</v>
      </c>
      <c r="U170" s="647">
        <f t="shared" si="194"/>
        <v>0</v>
      </c>
      <c r="V170" s="647">
        <f t="shared" si="195"/>
        <v>0</v>
      </c>
      <c r="W170" s="647">
        <f t="shared" si="196"/>
        <v>0</v>
      </c>
      <c r="X170" s="647">
        <f t="shared" si="197"/>
        <v>0</v>
      </c>
      <c r="Y170" s="647">
        <f t="shared" si="198"/>
        <v>0</v>
      </c>
      <c r="Z170" s="648">
        <f t="shared" si="199"/>
        <v>0</v>
      </c>
      <c r="AA170" s="648">
        <f t="shared" si="199"/>
        <v>0</v>
      </c>
      <c r="AB170" s="648">
        <f t="shared" si="199"/>
        <v>0</v>
      </c>
      <c r="AC170" s="649">
        <f t="shared" si="199"/>
        <v>0</v>
      </c>
      <c r="AD170" s="649">
        <f t="shared" si="199"/>
        <v>0</v>
      </c>
      <c r="AE170" s="650">
        <f t="shared" si="199"/>
        <v>0</v>
      </c>
      <c r="AF170" s="646">
        <f t="shared" si="199"/>
        <v>0</v>
      </c>
      <c r="AG170" s="545">
        <f t="shared" si="199"/>
        <v>0</v>
      </c>
      <c r="AH170" s="545">
        <f t="shared" si="199"/>
        <v>0</v>
      </c>
      <c r="AI170" s="545">
        <f t="shared" si="199"/>
        <v>0</v>
      </c>
      <c r="AJ170" s="647">
        <f t="shared" si="200"/>
        <v>0</v>
      </c>
      <c r="AK170" s="647">
        <f t="shared" si="200"/>
        <v>0</v>
      </c>
      <c r="AL170" s="647">
        <f t="shared" si="200"/>
        <v>0</v>
      </c>
      <c r="AM170" s="647">
        <f t="shared" si="200"/>
        <v>0</v>
      </c>
      <c r="AN170" s="647">
        <f t="shared" si="200"/>
        <v>0</v>
      </c>
      <c r="AO170" s="647">
        <f t="shared" si="200"/>
        <v>0</v>
      </c>
      <c r="AP170" s="647">
        <f t="shared" si="200"/>
        <v>0</v>
      </c>
      <c r="AQ170" s="647">
        <f t="shared" si="200"/>
        <v>0</v>
      </c>
      <c r="AR170" s="647">
        <f t="shared" si="200"/>
        <v>0</v>
      </c>
      <c r="AS170" s="647">
        <f t="shared" si="200"/>
        <v>0</v>
      </c>
      <c r="AT170" s="647">
        <f t="shared" si="201"/>
        <v>0</v>
      </c>
      <c r="AU170" s="647">
        <f t="shared" si="201"/>
        <v>0</v>
      </c>
      <c r="AV170" s="647">
        <f t="shared" si="201"/>
        <v>0</v>
      </c>
      <c r="AW170" s="647">
        <f t="shared" si="201"/>
        <v>0</v>
      </c>
      <c r="AX170" s="651">
        <f t="shared" si="201"/>
        <v>0</v>
      </c>
      <c r="AY170" s="652">
        <f t="shared" si="201"/>
        <v>0</v>
      </c>
      <c r="BA170" s="339">
        <f t="shared" si="157"/>
        <v>0</v>
      </c>
      <c r="BB170" s="340" t="str">
        <f t="shared" si="158"/>
        <v>-</v>
      </c>
    </row>
    <row r="171" spans="2:54" s="1" customFormat="1" ht="14.4" x14ac:dyDescent="0.3">
      <c r="B171" s="287" t="s">
        <v>383</v>
      </c>
      <c r="C171" s="355" t="s">
        <v>384</v>
      </c>
      <c r="D171" s="644">
        <f>SUM('Forma 9'!$W$166,'Forma 9'!$Z$166,'Forma 4'!$F$169,'Forma 4'!$G$169,'Forma 12'!$W$167,'Forma 12'!$Z$167,)</f>
        <v>19.13</v>
      </c>
      <c r="E171" s="645"/>
      <c r="F171" s="645"/>
      <c r="G171" s="645"/>
      <c r="H171" s="646">
        <f t="shared" si="181"/>
        <v>0</v>
      </c>
      <c r="I171" s="545">
        <f t="shared" si="182"/>
        <v>0</v>
      </c>
      <c r="J171" s="545">
        <f t="shared" si="183"/>
        <v>0</v>
      </c>
      <c r="K171" s="545">
        <f t="shared" si="184"/>
        <v>0</v>
      </c>
      <c r="L171" s="647">
        <f t="shared" si="185"/>
        <v>0</v>
      </c>
      <c r="M171" s="647">
        <f t="shared" si="186"/>
        <v>0</v>
      </c>
      <c r="N171" s="647">
        <f t="shared" si="187"/>
        <v>0</v>
      </c>
      <c r="O171" s="647">
        <f t="shared" si="188"/>
        <v>0</v>
      </c>
      <c r="P171" s="647">
        <f t="shared" si="189"/>
        <v>0</v>
      </c>
      <c r="Q171" s="647">
        <f t="shared" si="190"/>
        <v>0</v>
      </c>
      <c r="R171" s="647">
        <f t="shared" si="191"/>
        <v>0</v>
      </c>
      <c r="S171" s="647">
        <f t="shared" si="192"/>
        <v>0</v>
      </c>
      <c r="T171" s="647">
        <f t="shared" si="193"/>
        <v>0</v>
      </c>
      <c r="U171" s="647">
        <f t="shared" si="194"/>
        <v>0</v>
      </c>
      <c r="V171" s="647">
        <f t="shared" si="195"/>
        <v>0</v>
      </c>
      <c r="W171" s="647">
        <f t="shared" si="196"/>
        <v>0</v>
      </c>
      <c r="X171" s="647">
        <f t="shared" si="197"/>
        <v>0</v>
      </c>
      <c r="Y171" s="647">
        <f t="shared" si="198"/>
        <v>0</v>
      </c>
      <c r="Z171" s="648">
        <f t="shared" si="199"/>
        <v>0</v>
      </c>
      <c r="AA171" s="648">
        <f t="shared" si="199"/>
        <v>0</v>
      </c>
      <c r="AB171" s="648">
        <f t="shared" si="199"/>
        <v>0</v>
      </c>
      <c r="AC171" s="649">
        <f t="shared" si="199"/>
        <v>0</v>
      </c>
      <c r="AD171" s="649">
        <f t="shared" si="199"/>
        <v>0</v>
      </c>
      <c r="AE171" s="650">
        <f t="shared" si="199"/>
        <v>0</v>
      </c>
      <c r="AF171" s="646">
        <f t="shared" si="199"/>
        <v>0</v>
      </c>
      <c r="AG171" s="545">
        <f t="shared" si="199"/>
        <v>0</v>
      </c>
      <c r="AH171" s="545">
        <f t="shared" si="199"/>
        <v>0</v>
      </c>
      <c r="AI171" s="545">
        <f t="shared" si="199"/>
        <v>0</v>
      </c>
      <c r="AJ171" s="647">
        <f t="shared" si="200"/>
        <v>0</v>
      </c>
      <c r="AK171" s="647">
        <f t="shared" si="200"/>
        <v>0</v>
      </c>
      <c r="AL171" s="647">
        <f t="shared" si="200"/>
        <v>0</v>
      </c>
      <c r="AM171" s="647">
        <f t="shared" si="200"/>
        <v>0</v>
      </c>
      <c r="AN171" s="647">
        <f t="shared" si="200"/>
        <v>0</v>
      </c>
      <c r="AO171" s="647">
        <f t="shared" si="200"/>
        <v>0</v>
      </c>
      <c r="AP171" s="647">
        <f t="shared" si="200"/>
        <v>0</v>
      </c>
      <c r="AQ171" s="647">
        <f t="shared" si="200"/>
        <v>0</v>
      </c>
      <c r="AR171" s="647">
        <f t="shared" si="200"/>
        <v>0</v>
      </c>
      <c r="AS171" s="647">
        <f t="shared" si="200"/>
        <v>0</v>
      </c>
      <c r="AT171" s="647">
        <f t="shared" si="201"/>
        <v>0</v>
      </c>
      <c r="AU171" s="647">
        <f t="shared" si="201"/>
        <v>0</v>
      </c>
      <c r="AV171" s="647">
        <f t="shared" si="201"/>
        <v>0</v>
      </c>
      <c r="AW171" s="647">
        <f t="shared" si="201"/>
        <v>0</v>
      </c>
      <c r="AX171" s="651">
        <f t="shared" si="201"/>
        <v>0</v>
      </c>
      <c r="AY171" s="652">
        <f t="shared" si="201"/>
        <v>0</v>
      </c>
      <c r="BA171" s="339">
        <f t="shared" si="157"/>
        <v>19.13</v>
      </c>
      <c r="BB171" s="340" t="str">
        <f t="shared" si="158"/>
        <v>Prašome paskirstyti likusias sąnaudas</v>
      </c>
    </row>
    <row r="172" spans="2:54" s="1" customFormat="1" ht="15.6" x14ac:dyDescent="0.3">
      <c r="B172" s="287" t="s">
        <v>385</v>
      </c>
      <c r="C172" s="358" t="s">
        <v>455</v>
      </c>
      <c r="D172" s="644">
        <f>SUM('Forma 9'!$W$167,'Forma 9'!$Z$167,'Forma 4'!$F$170,'Forma 4'!$G$170,'Forma 12'!$W$168,'Forma 12'!$Z$168,)</f>
        <v>0</v>
      </c>
      <c r="E172" s="645"/>
      <c r="F172" s="645"/>
      <c r="G172" s="645"/>
      <c r="H172" s="646">
        <f t="shared" si="181"/>
        <v>0</v>
      </c>
      <c r="I172" s="545">
        <f t="shared" si="182"/>
        <v>0</v>
      </c>
      <c r="J172" s="545">
        <f t="shared" si="183"/>
        <v>0</v>
      </c>
      <c r="K172" s="545">
        <f t="shared" si="184"/>
        <v>0</v>
      </c>
      <c r="L172" s="647">
        <f t="shared" si="185"/>
        <v>0</v>
      </c>
      <c r="M172" s="647">
        <f t="shared" si="186"/>
        <v>0</v>
      </c>
      <c r="N172" s="647">
        <f t="shared" si="187"/>
        <v>0</v>
      </c>
      <c r="O172" s="647">
        <f t="shared" si="188"/>
        <v>0</v>
      </c>
      <c r="P172" s="647">
        <f t="shared" si="189"/>
        <v>0</v>
      </c>
      <c r="Q172" s="647">
        <f t="shared" si="190"/>
        <v>0</v>
      </c>
      <c r="R172" s="647">
        <f t="shared" si="191"/>
        <v>0</v>
      </c>
      <c r="S172" s="647">
        <f t="shared" si="192"/>
        <v>0</v>
      </c>
      <c r="T172" s="647">
        <f t="shared" si="193"/>
        <v>0</v>
      </c>
      <c r="U172" s="647">
        <f t="shared" si="194"/>
        <v>0</v>
      </c>
      <c r="V172" s="647">
        <f t="shared" si="195"/>
        <v>0</v>
      </c>
      <c r="W172" s="647">
        <f t="shared" si="196"/>
        <v>0</v>
      </c>
      <c r="X172" s="647">
        <f t="shared" si="197"/>
        <v>0</v>
      </c>
      <c r="Y172" s="647">
        <f t="shared" si="198"/>
        <v>0</v>
      </c>
      <c r="Z172" s="648">
        <f t="shared" si="199"/>
        <v>0</v>
      </c>
      <c r="AA172" s="648">
        <f t="shared" si="199"/>
        <v>0</v>
      </c>
      <c r="AB172" s="648">
        <f t="shared" si="199"/>
        <v>0</v>
      </c>
      <c r="AC172" s="649">
        <f t="shared" si="199"/>
        <v>0</v>
      </c>
      <c r="AD172" s="649">
        <f t="shared" si="199"/>
        <v>0</v>
      </c>
      <c r="AE172" s="650">
        <f t="shared" si="199"/>
        <v>0</v>
      </c>
      <c r="AF172" s="646">
        <f t="shared" si="199"/>
        <v>0</v>
      </c>
      <c r="AG172" s="545">
        <f t="shared" si="199"/>
        <v>0</v>
      </c>
      <c r="AH172" s="545">
        <f t="shared" si="199"/>
        <v>0</v>
      </c>
      <c r="AI172" s="545">
        <f t="shared" si="199"/>
        <v>0</v>
      </c>
      <c r="AJ172" s="647">
        <f t="shared" si="200"/>
        <v>0</v>
      </c>
      <c r="AK172" s="647">
        <f t="shared" si="200"/>
        <v>0</v>
      </c>
      <c r="AL172" s="647">
        <f t="shared" si="200"/>
        <v>0</v>
      </c>
      <c r="AM172" s="647">
        <f t="shared" si="200"/>
        <v>0</v>
      </c>
      <c r="AN172" s="647">
        <f t="shared" si="200"/>
        <v>0</v>
      </c>
      <c r="AO172" s="647">
        <f t="shared" si="200"/>
        <v>0</v>
      </c>
      <c r="AP172" s="647">
        <f t="shared" si="200"/>
        <v>0</v>
      </c>
      <c r="AQ172" s="647">
        <f t="shared" si="200"/>
        <v>0</v>
      </c>
      <c r="AR172" s="647">
        <f t="shared" si="200"/>
        <v>0</v>
      </c>
      <c r="AS172" s="647">
        <f t="shared" si="200"/>
        <v>0</v>
      </c>
      <c r="AT172" s="647">
        <f t="shared" si="201"/>
        <v>0</v>
      </c>
      <c r="AU172" s="647">
        <f t="shared" si="201"/>
        <v>0</v>
      </c>
      <c r="AV172" s="647">
        <f t="shared" si="201"/>
        <v>0</v>
      </c>
      <c r="AW172" s="647">
        <f t="shared" si="201"/>
        <v>0</v>
      </c>
      <c r="AX172" s="651">
        <f t="shared" si="201"/>
        <v>0</v>
      </c>
      <c r="AY172" s="652">
        <f t="shared" si="201"/>
        <v>0</v>
      </c>
      <c r="BA172" s="339">
        <f t="shared" si="157"/>
        <v>0</v>
      </c>
      <c r="BB172" s="340" t="str">
        <f t="shared" si="158"/>
        <v>-</v>
      </c>
    </row>
    <row r="173" spans="2:54" s="1" customFormat="1" ht="14.4" x14ac:dyDescent="0.3">
      <c r="B173" s="287" t="s">
        <v>387</v>
      </c>
      <c r="C173" s="358" t="str">
        <f>'Forma 2'!$C$163</f>
        <v>Kitos rinkodaros, pardavimų sąnaudos (Registro c. išl.)</v>
      </c>
      <c r="D173" s="644">
        <f>SUM('Forma 9'!$W$168,'Forma 9'!$Z$168,'Forma 4'!$F$171,'Forma 4'!$G$171,'Forma 12'!$W$169,'Forma 12'!$Z$169,)</f>
        <v>0</v>
      </c>
      <c r="E173" s="645"/>
      <c r="F173" s="645"/>
      <c r="G173" s="645"/>
      <c r="H173" s="646">
        <f t="shared" si="181"/>
        <v>0</v>
      </c>
      <c r="I173" s="545">
        <f t="shared" si="182"/>
        <v>0</v>
      </c>
      <c r="J173" s="545">
        <f t="shared" si="183"/>
        <v>0</v>
      </c>
      <c r="K173" s="545">
        <f t="shared" si="184"/>
        <v>0</v>
      </c>
      <c r="L173" s="647">
        <f t="shared" si="185"/>
        <v>0</v>
      </c>
      <c r="M173" s="647">
        <f t="shared" si="186"/>
        <v>0</v>
      </c>
      <c r="N173" s="647">
        <f t="shared" si="187"/>
        <v>0</v>
      </c>
      <c r="O173" s="647">
        <f t="shared" si="188"/>
        <v>0</v>
      </c>
      <c r="P173" s="647">
        <f t="shared" si="189"/>
        <v>0</v>
      </c>
      <c r="Q173" s="647">
        <f t="shared" si="190"/>
        <v>0</v>
      </c>
      <c r="R173" s="647">
        <f t="shared" si="191"/>
        <v>0</v>
      </c>
      <c r="S173" s="647">
        <f t="shared" si="192"/>
        <v>0</v>
      </c>
      <c r="T173" s="647">
        <f t="shared" si="193"/>
        <v>0</v>
      </c>
      <c r="U173" s="647">
        <f t="shared" si="194"/>
        <v>0</v>
      </c>
      <c r="V173" s="647">
        <f t="shared" si="195"/>
        <v>0</v>
      </c>
      <c r="W173" s="647">
        <f t="shared" si="196"/>
        <v>0</v>
      </c>
      <c r="X173" s="647">
        <f t="shared" si="197"/>
        <v>0</v>
      </c>
      <c r="Y173" s="647">
        <f t="shared" si="198"/>
        <v>0</v>
      </c>
      <c r="Z173" s="648">
        <f t="shared" si="199"/>
        <v>0</v>
      </c>
      <c r="AA173" s="648">
        <f t="shared" si="199"/>
        <v>0</v>
      </c>
      <c r="AB173" s="648">
        <f t="shared" si="199"/>
        <v>0</v>
      </c>
      <c r="AC173" s="649">
        <f t="shared" si="199"/>
        <v>0</v>
      </c>
      <c r="AD173" s="649">
        <f t="shared" si="199"/>
        <v>0</v>
      </c>
      <c r="AE173" s="650">
        <f t="shared" si="199"/>
        <v>0</v>
      </c>
      <c r="AF173" s="646">
        <f t="shared" si="199"/>
        <v>0</v>
      </c>
      <c r="AG173" s="545">
        <f t="shared" si="199"/>
        <v>0</v>
      </c>
      <c r="AH173" s="545">
        <f t="shared" si="199"/>
        <v>0</v>
      </c>
      <c r="AI173" s="545">
        <f t="shared" si="199"/>
        <v>0</v>
      </c>
      <c r="AJ173" s="647">
        <f t="shared" si="200"/>
        <v>0</v>
      </c>
      <c r="AK173" s="647">
        <f t="shared" si="200"/>
        <v>0</v>
      </c>
      <c r="AL173" s="647">
        <f t="shared" si="200"/>
        <v>0</v>
      </c>
      <c r="AM173" s="647">
        <f t="shared" si="200"/>
        <v>0</v>
      </c>
      <c r="AN173" s="647">
        <f t="shared" si="200"/>
        <v>0</v>
      </c>
      <c r="AO173" s="647">
        <f t="shared" si="200"/>
        <v>0</v>
      </c>
      <c r="AP173" s="647">
        <f t="shared" si="200"/>
        <v>0</v>
      </c>
      <c r="AQ173" s="647">
        <f t="shared" si="200"/>
        <v>0</v>
      </c>
      <c r="AR173" s="647">
        <f t="shared" si="200"/>
        <v>0</v>
      </c>
      <c r="AS173" s="647">
        <f t="shared" si="200"/>
        <v>0</v>
      </c>
      <c r="AT173" s="647">
        <f t="shared" si="201"/>
        <v>0</v>
      </c>
      <c r="AU173" s="647">
        <f t="shared" si="201"/>
        <v>0</v>
      </c>
      <c r="AV173" s="647">
        <f t="shared" si="201"/>
        <v>0</v>
      </c>
      <c r="AW173" s="647">
        <f t="shared" si="201"/>
        <v>0</v>
      </c>
      <c r="AX173" s="651">
        <f t="shared" si="201"/>
        <v>0</v>
      </c>
      <c r="AY173" s="652">
        <f t="shared" si="201"/>
        <v>0</v>
      </c>
      <c r="BA173" s="339">
        <f t="shared" si="157"/>
        <v>0</v>
      </c>
      <c r="BB173" s="340" t="str">
        <f t="shared" si="158"/>
        <v>-</v>
      </c>
    </row>
    <row r="174" spans="2:54" s="1" customFormat="1" ht="14.4" x14ac:dyDescent="0.3">
      <c r="B174" s="287" t="s">
        <v>389</v>
      </c>
      <c r="C174" s="358" t="str">
        <f>'Forma 2'!$C$164</f>
        <v/>
      </c>
      <c r="D174" s="644">
        <f>SUM('Forma 9'!$W$169,'Forma 9'!$Z$169,'Forma 4'!$F$172,'Forma 4'!$G$172,'Forma 12'!$W$170,'Forma 12'!$Z$170,)</f>
        <v>0</v>
      </c>
      <c r="E174" s="645"/>
      <c r="F174" s="645"/>
      <c r="G174" s="645"/>
      <c r="H174" s="646">
        <f t="shared" si="181"/>
        <v>0</v>
      </c>
      <c r="I174" s="545">
        <f t="shared" si="182"/>
        <v>0</v>
      </c>
      <c r="J174" s="545">
        <f t="shared" si="183"/>
        <v>0</v>
      </c>
      <c r="K174" s="545">
        <f t="shared" si="184"/>
        <v>0</v>
      </c>
      <c r="L174" s="647">
        <f t="shared" si="185"/>
        <v>0</v>
      </c>
      <c r="M174" s="647">
        <f t="shared" si="186"/>
        <v>0</v>
      </c>
      <c r="N174" s="647">
        <f t="shared" si="187"/>
        <v>0</v>
      </c>
      <c r="O174" s="647">
        <f t="shared" si="188"/>
        <v>0</v>
      </c>
      <c r="P174" s="647">
        <f t="shared" si="189"/>
        <v>0</v>
      </c>
      <c r="Q174" s="647">
        <f t="shared" si="190"/>
        <v>0</v>
      </c>
      <c r="R174" s="647">
        <f t="shared" si="191"/>
        <v>0</v>
      </c>
      <c r="S174" s="647">
        <f t="shared" si="192"/>
        <v>0</v>
      </c>
      <c r="T174" s="647">
        <f t="shared" si="193"/>
        <v>0</v>
      </c>
      <c r="U174" s="647">
        <f t="shared" si="194"/>
        <v>0</v>
      </c>
      <c r="V174" s="647">
        <f t="shared" si="195"/>
        <v>0</v>
      </c>
      <c r="W174" s="647">
        <f t="shared" si="196"/>
        <v>0</v>
      </c>
      <c r="X174" s="647">
        <f t="shared" si="197"/>
        <v>0</v>
      </c>
      <c r="Y174" s="647">
        <f t="shared" si="198"/>
        <v>0</v>
      </c>
      <c r="Z174" s="648">
        <f t="shared" si="199"/>
        <v>0</v>
      </c>
      <c r="AA174" s="648">
        <f t="shared" si="199"/>
        <v>0</v>
      </c>
      <c r="AB174" s="648">
        <f t="shared" si="199"/>
        <v>0</v>
      </c>
      <c r="AC174" s="649">
        <f t="shared" si="199"/>
        <v>0</v>
      </c>
      <c r="AD174" s="649">
        <f t="shared" si="199"/>
        <v>0</v>
      </c>
      <c r="AE174" s="650">
        <f t="shared" si="199"/>
        <v>0</v>
      </c>
      <c r="AF174" s="646">
        <f t="shared" si="199"/>
        <v>0</v>
      </c>
      <c r="AG174" s="545">
        <f t="shared" si="199"/>
        <v>0</v>
      </c>
      <c r="AH174" s="545">
        <f t="shared" si="199"/>
        <v>0</v>
      </c>
      <c r="AI174" s="545">
        <f t="shared" si="199"/>
        <v>0</v>
      </c>
      <c r="AJ174" s="647">
        <f t="shared" si="200"/>
        <v>0</v>
      </c>
      <c r="AK174" s="647">
        <f t="shared" si="200"/>
        <v>0</v>
      </c>
      <c r="AL174" s="647">
        <f t="shared" si="200"/>
        <v>0</v>
      </c>
      <c r="AM174" s="647">
        <f t="shared" si="200"/>
        <v>0</v>
      </c>
      <c r="AN174" s="647">
        <f t="shared" si="200"/>
        <v>0</v>
      </c>
      <c r="AO174" s="647">
        <f t="shared" si="200"/>
        <v>0</v>
      </c>
      <c r="AP174" s="647">
        <f t="shared" si="200"/>
        <v>0</v>
      </c>
      <c r="AQ174" s="647">
        <f t="shared" si="200"/>
        <v>0</v>
      </c>
      <c r="AR174" s="647">
        <f t="shared" si="200"/>
        <v>0</v>
      </c>
      <c r="AS174" s="647">
        <f t="shared" si="200"/>
        <v>0</v>
      </c>
      <c r="AT174" s="647">
        <f t="shared" si="201"/>
        <v>0</v>
      </c>
      <c r="AU174" s="647">
        <f t="shared" si="201"/>
        <v>0</v>
      </c>
      <c r="AV174" s="647">
        <f t="shared" si="201"/>
        <v>0</v>
      </c>
      <c r="AW174" s="647">
        <f t="shared" si="201"/>
        <v>0</v>
      </c>
      <c r="AX174" s="651">
        <f t="shared" si="201"/>
        <v>0</v>
      </c>
      <c r="AY174" s="652">
        <f t="shared" si="201"/>
        <v>0</v>
      </c>
      <c r="BA174" s="339">
        <f t="shared" si="157"/>
        <v>0</v>
      </c>
      <c r="BB174" s="340" t="str">
        <f t="shared" si="158"/>
        <v>-</v>
      </c>
    </row>
    <row r="175" spans="2:54" s="1" customFormat="1" ht="14.4" x14ac:dyDescent="0.3">
      <c r="B175" s="271" t="s">
        <v>390</v>
      </c>
      <c r="C175" s="661" t="s">
        <v>391</v>
      </c>
      <c r="D175" s="644">
        <f>SUM('Forma 9'!$W$170,'Forma 9'!$Z$170,'Forma 4'!$F$173,'Forma 4'!$G$173,'Forma 12'!$W$171,'Forma 12'!$Z$171,)</f>
        <v>0</v>
      </c>
      <c r="E175" s="644">
        <f t="shared" ref="E175:AY175" si="202">SUM(E176:E177)</f>
        <v>0</v>
      </c>
      <c r="F175" s="644">
        <f t="shared" si="202"/>
        <v>0</v>
      </c>
      <c r="G175" s="644">
        <f t="shared" si="202"/>
        <v>0</v>
      </c>
      <c r="H175" s="653">
        <f t="shared" si="202"/>
        <v>0</v>
      </c>
      <c r="I175" s="654">
        <f t="shared" si="202"/>
        <v>0</v>
      </c>
      <c r="J175" s="654">
        <f t="shared" si="202"/>
        <v>0</v>
      </c>
      <c r="K175" s="654">
        <f t="shared" si="202"/>
        <v>0</v>
      </c>
      <c r="L175" s="655">
        <f t="shared" si="202"/>
        <v>0</v>
      </c>
      <c r="M175" s="655">
        <f t="shared" si="202"/>
        <v>0</v>
      </c>
      <c r="N175" s="655">
        <f t="shared" si="202"/>
        <v>0</v>
      </c>
      <c r="O175" s="655">
        <f t="shared" si="202"/>
        <v>0</v>
      </c>
      <c r="P175" s="655">
        <f t="shared" si="202"/>
        <v>0</v>
      </c>
      <c r="Q175" s="655">
        <f t="shared" si="202"/>
        <v>0</v>
      </c>
      <c r="R175" s="655">
        <f t="shared" si="202"/>
        <v>0</v>
      </c>
      <c r="S175" s="655">
        <f t="shared" si="202"/>
        <v>0</v>
      </c>
      <c r="T175" s="655">
        <f t="shared" si="202"/>
        <v>0</v>
      </c>
      <c r="U175" s="655">
        <f t="shared" si="202"/>
        <v>0</v>
      </c>
      <c r="V175" s="655">
        <f t="shared" si="202"/>
        <v>0</v>
      </c>
      <c r="W175" s="655">
        <f t="shared" si="202"/>
        <v>0</v>
      </c>
      <c r="X175" s="655">
        <f t="shared" si="202"/>
        <v>0</v>
      </c>
      <c r="Y175" s="655">
        <f t="shared" si="202"/>
        <v>0</v>
      </c>
      <c r="Z175" s="655">
        <f t="shared" si="202"/>
        <v>0</v>
      </c>
      <c r="AA175" s="655">
        <f t="shared" si="202"/>
        <v>0</v>
      </c>
      <c r="AB175" s="655">
        <f t="shared" si="202"/>
        <v>0</v>
      </c>
      <c r="AC175" s="656">
        <f t="shared" si="202"/>
        <v>0</v>
      </c>
      <c r="AD175" s="656">
        <f t="shared" si="202"/>
        <v>0</v>
      </c>
      <c r="AE175" s="657">
        <f t="shared" si="202"/>
        <v>0</v>
      </c>
      <c r="AF175" s="658">
        <f t="shared" si="202"/>
        <v>0</v>
      </c>
      <c r="AG175" s="562">
        <f t="shared" si="202"/>
        <v>0</v>
      </c>
      <c r="AH175" s="562">
        <f t="shared" si="202"/>
        <v>0</v>
      </c>
      <c r="AI175" s="562">
        <f t="shared" si="202"/>
        <v>0</v>
      </c>
      <c r="AJ175" s="410">
        <f t="shared" si="202"/>
        <v>0</v>
      </c>
      <c r="AK175" s="410">
        <f t="shared" si="202"/>
        <v>0</v>
      </c>
      <c r="AL175" s="410">
        <f t="shared" si="202"/>
        <v>0</v>
      </c>
      <c r="AM175" s="410">
        <f t="shared" si="202"/>
        <v>0</v>
      </c>
      <c r="AN175" s="410">
        <f t="shared" si="202"/>
        <v>0</v>
      </c>
      <c r="AO175" s="410">
        <f t="shared" si="202"/>
        <v>0</v>
      </c>
      <c r="AP175" s="410">
        <f t="shared" si="202"/>
        <v>0</v>
      </c>
      <c r="AQ175" s="410">
        <f t="shared" si="202"/>
        <v>0</v>
      </c>
      <c r="AR175" s="410">
        <f t="shared" si="202"/>
        <v>0</v>
      </c>
      <c r="AS175" s="410">
        <f t="shared" si="202"/>
        <v>0</v>
      </c>
      <c r="AT175" s="410">
        <f t="shared" si="202"/>
        <v>0</v>
      </c>
      <c r="AU175" s="410">
        <f t="shared" si="202"/>
        <v>0</v>
      </c>
      <c r="AV175" s="410">
        <f t="shared" si="202"/>
        <v>0</v>
      </c>
      <c r="AW175" s="410">
        <f t="shared" si="202"/>
        <v>0</v>
      </c>
      <c r="AX175" s="411">
        <f t="shared" si="202"/>
        <v>0</v>
      </c>
      <c r="AY175" s="659">
        <f t="shared" si="202"/>
        <v>0</v>
      </c>
      <c r="BA175" s="339">
        <f t="shared" si="157"/>
        <v>0</v>
      </c>
      <c r="BB175" s="340" t="str">
        <f t="shared" si="158"/>
        <v>-</v>
      </c>
    </row>
    <row r="176" spans="2:54" s="1" customFormat="1" ht="14.4" x14ac:dyDescent="0.3">
      <c r="B176" s="260" t="s">
        <v>392</v>
      </c>
      <c r="C176" s="660" t="s">
        <v>393</v>
      </c>
      <c r="D176" s="644">
        <f>SUM('Forma 9'!$W$171,'Forma 9'!$Z$171,'Forma 4'!$F$174,'Forma 4'!$G$174,'Forma 12'!$W$172,'Forma 12'!$Z$172,)</f>
        <v>0</v>
      </c>
      <c r="E176" s="645"/>
      <c r="F176" s="645"/>
      <c r="G176" s="645"/>
      <c r="H176" s="646">
        <f t="shared" ref="H176:Q177" si="203">SUM(AF176)</f>
        <v>0</v>
      </c>
      <c r="I176" s="545">
        <f t="shared" si="203"/>
        <v>0</v>
      </c>
      <c r="J176" s="545">
        <f t="shared" si="203"/>
        <v>0</v>
      </c>
      <c r="K176" s="545">
        <f t="shared" si="203"/>
        <v>0</v>
      </c>
      <c r="L176" s="647">
        <f t="shared" si="203"/>
        <v>0</v>
      </c>
      <c r="M176" s="647">
        <f t="shared" si="203"/>
        <v>0</v>
      </c>
      <c r="N176" s="647">
        <f t="shared" si="203"/>
        <v>0</v>
      </c>
      <c r="O176" s="647">
        <f t="shared" si="203"/>
        <v>0</v>
      </c>
      <c r="P176" s="647">
        <f t="shared" si="203"/>
        <v>0</v>
      </c>
      <c r="Q176" s="647">
        <f t="shared" si="203"/>
        <v>0</v>
      </c>
      <c r="R176" s="647">
        <f t="shared" ref="R176:Y177" si="204">SUM(AP176)</f>
        <v>0</v>
      </c>
      <c r="S176" s="647">
        <f t="shared" si="204"/>
        <v>0</v>
      </c>
      <c r="T176" s="647">
        <f t="shared" si="204"/>
        <v>0</v>
      </c>
      <c r="U176" s="647">
        <f t="shared" si="204"/>
        <v>0</v>
      </c>
      <c r="V176" s="647">
        <f t="shared" si="204"/>
        <v>0</v>
      </c>
      <c r="W176" s="647">
        <f t="shared" si="204"/>
        <v>0</v>
      </c>
      <c r="X176" s="647">
        <f t="shared" si="204"/>
        <v>0</v>
      </c>
      <c r="Y176" s="647">
        <f t="shared" si="204"/>
        <v>0</v>
      </c>
      <c r="Z176" s="648">
        <f t="shared" ref="Z176:AI177" si="205">IFERROR(($E176*(Z$20/$E$20)),"0")+IFERROR(($F176*(Z$21/$F$21)),"0")+IFERROR(($G176*(Z$22/$G$22)),"0")</f>
        <v>0</v>
      </c>
      <c r="AA176" s="648">
        <f t="shared" si="205"/>
        <v>0</v>
      </c>
      <c r="AB176" s="648">
        <f t="shared" si="205"/>
        <v>0</v>
      </c>
      <c r="AC176" s="649">
        <f t="shared" si="205"/>
        <v>0</v>
      </c>
      <c r="AD176" s="649">
        <f t="shared" si="205"/>
        <v>0</v>
      </c>
      <c r="AE176" s="650">
        <f t="shared" si="205"/>
        <v>0</v>
      </c>
      <c r="AF176" s="646">
        <f t="shared" si="205"/>
        <v>0</v>
      </c>
      <c r="AG176" s="545">
        <f t="shared" si="205"/>
        <v>0</v>
      </c>
      <c r="AH176" s="545">
        <f t="shared" si="205"/>
        <v>0</v>
      </c>
      <c r="AI176" s="545">
        <f t="shared" si="205"/>
        <v>0</v>
      </c>
      <c r="AJ176" s="647">
        <f t="shared" ref="AJ176:AS177" si="206">IFERROR(($E176*(AJ$20/$E$20)),"0")+IFERROR(($F176*(AJ$21/$F$21)),"0")+IFERROR(($G176*(AJ$22/$G$22)),"0")</f>
        <v>0</v>
      </c>
      <c r="AK176" s="647">
        <f t="shared" si="206"/>
        <v>0</v>
      </c>
      <c r="AL176" s="647">
        <f t="shared" si="206"/>
        <v>0</v>
      </c>
      <c r="AM176" s="647">
        <f t="shared" si="206"/>
        <v>0</v>
      </c>
      <c r="AN176" s="647">
        <f t="shared" si="206"/>
        <v>0</v>
      </c>
      <c r="AO176" s="647">
        <f t="shared" si="206"/>
        <v>0</v>
      </c>
      <c r="AP176" s="647">
        <f t="shared" si="206"/>
        <v>0</v>
      </c>
      <c r="AQ176" s="647">
        <f t="shared" si="206"/>
        <v>0</v>
      </c>
      <c r="AR176" s="647">
        <f t="shared" si="206"/>
        <v>0</v>
      </c>
      <c r="AS176" s="647">
        <f t="shared" si="206"/>
        <v>0</v>
      </c>
      <c r="AT176" s="647">
        <f t="shared" ref="AT176:AY177" si="207">IFERROR(($E176*(AT$20/$E$20)),"0")+IFERROR(($F176*(AT$21/$F$21)),"0")+IFERROR(($G176*(AT$22/$G$22)),"0")</f>
        <v>0</v>
      </c>
      <c r="AU176" s="647">
        <f t="shared" si="207"/>
        <v>0</v>
      </c>
      <c r="AV176" s="647">
        <f t="shared" si="207"/>
        <v>0</v>
      </c>
      <c r="AW176" s="647">
        <f t="shared" si="207"/>
        <v>0</v>
      </c>
      <c r="AX176" s="651">
        <f t="shared" si="207"/>
        <v>0</v>
      </c>
      <c r="AY176" s="652">
        <f t="shared" si="207"/>
        <v>0</v>
      </c>
      <c r="BA176" s="339">
        <f t="shared" si="157"/>
        <v>0</v>
      </c>
      <c r="BB176" s="340" t="str">
        <f t="shared" si="158"/>
        <v>-</v>
      </c>
    </row>
    <row r="177" spans="2:54" s="1" customFormat="1" ht="14.4" x14ac:dyDescent="0.3">
      <c r="B177" s="260" t="s">
        <v>394</v>
      </c>
      <c r="C177" s="660" t="str">
        <f>'Forma 2'!$C$167</f>
        <v>Kitos sąnaudos, susijusios su šilumos ūkio turto nuoma, koncesija (nurodyti)</v>
      </c>
      <c r="D177" s="644">
        <f>SUM('Forma 9'!$W$172,'Forma 9'!$Z$172,'Forma 4'!$F$175,'Forma 4'!$G$175,'Forma 12'!$W$173,'Forma 12'!$Z$173,)</f>
        <v>0</v>
      </c>
      <c r="E177" s="645"/>
      <c r="F177" s="645"/>
      <c r="G177" s="645"/>
      <c r="H177" s="646">
        <f t="shared" si="203"/>
        <v>0</v>
      </c>
      <c r="I177" s="545">
        <f t="shared" si="203"/>
        <v>0</v>
      </c>
      <c r="J177" s="545">
        <f t="shared" si="203"/>
        <v>0</v>
      </c>
      <c r="K177" s="545">
        <f t="shared" si="203"/>
        <v>0</v>
      </c>
      <c r="L177" s="647">
        <f t="shared" si="203"/>
        <v>0</v>
      </c>
      <c r="M177" s="647">
        <f t="shared" si="203"/>
        <v>0</v>
      </c>
      <c r="N177" s="647">
        <f t="shared" si="203"/>
        <v>0</v>
      </c>
      <c r="O177" s="647">
        <f t="shared" si="203"/>
        <v>0</v>
      </c>
      <c r="P177" s="647">
        <f t="shared" si="203"/>
        <v>0</v>
      </c>
      <c r="Q177" s="647">
        <f t="shared" si="203"/>
        <v>0</v>
      </c>
      <c r="R177" s="647">
        <f t="shared" si="204"/>
        <v>0</v>
      </c>
      <c r="S177" s="647">
        <f t="shared" si="204"/>
        <v>0</v>
      </c>
      <c r="T177" s="647">
        <f t="shared" si="204"/>
        <v>0</v>
      </c>
      <c r="U177" s="647">
        <f t="shared" si="204"/>
        <v>0</v>
      </c>
      <c r="V177" s="647">
        <f t="shared" si="204"/>
        <v>0</v>
      </c>
      <c r="W177" s="647">
        <f t="shared" si="204"/>
        <v>0</v>
      </c>
      <c r="X177" s="647">
        <f t="shared" si="204"/>
        <v>0</v>
      </c>
      <c r="Y177" s="647">
        <f t="shared" si="204"/>
        <v>0</v>
      </c>
      <c r="Z177" s="648">
        <f t="shared" si="205"/>
        <v>0</v>
      </c>
      <c r="AA177" s="648">
        <f t="shared" si="205"/>
        <v>0</v>
      </c>
      <c r="AB177" s="648">
        <f t="shared" si="205"/>
        <v>0</v>
      </c>
      <c r="AC177" s="649">
        <f t="shared" si="205"/>
        <v>0</v>
      </c>
      <c r="AD177" s="649">
        <f t="shared" si="205"/>
        <v>0</v>
      </c>
      <c r="AE177" s="650">
        <f t="shared" si="205"/>
        <v>0</v>
      </c>
      <c r="AF177" s="646">
        <f t="shared" si="205"/>
        <v>0</v>
      </c>
      <c r="AG177" s="545">
        <f t="shared" si="205"/>
        <v>0</v>
      </c>
      <c r="AH177" s="545">
        <f t="shared" si="205"/>
        <v>0</v>
      </c>
      <c r="AI177" s="545">
        <f t="shared" si="205"/>
        <v>0</v>
      </c>
      <c r="AJ177" s="647">
        <f t="shared" si="206"/>
        <v>0</v>
      </c>
      <c r="AK177" s="647">
        <f t="shared" si="206"/>
        <v>0</v>
      </c>
      <c r="AL177" s="647">
        <f t="shared" si="206"/>
        <v>0</v>
      </c>
      <c r="AM177" s="647">
        <f t="shared" si="206"/>
        <v>0</v>
      </c>
      <c r="AN177" s="647">
        <f t="shared" si="206"/>
        <v>0</v>
      </c>
      <c r="AO177" s="647">
        <f t="shared" si="206"/>
        <v>0</v>
      </c>
      <c r="AP177" s="647">
        <f t="shared" si="206"/>
        <v>0</v>
      </c>
      <c r="AQ177" s="647">
        <f t="shared" si="206"/>
        <v>0</v>
      </c>
      <c r="AR177" s="647">
        <f t="shared" si="206"/>
        <v>0</v>
      </c>
      <c r="AS177" s="647">
        <f t="shared" si="206"/>
        <v>0</v>
      </c>
      <c r="AT177" s="647">
        <f t="shared" si="207"/>
        <v>0</v>
      </c>
      <c r="AU177" s="647">
        <f t="shared" si="207"/>
        <v>0</v>
      </c>
      <c r="AV177" s="647">
        <f t="shared" si="207"/>
        <v>0</v>
      </c>
      <c r="AW177" s="647">
        <f t="shared" si="207"/>
        <v>0</v>
      </c>
      <c r="AX177" s="651">
        <f t="shared" si="207"/>
        <v>0</v>
      </c>
      <c r="AY177" s="652">
        <f t="shared" si="207"/>
        <v>0</v>
      </c>
      <c r="BA177" s="339">
        <f t="shared" si="157"/>
        <v>0</v>
      </c>
      <c r="BB177" s="340" t="str">
        <f t="shared" si="158"/>
        <v>-</v>
      </c>
    </row>
    <row r="178" spans="2:54" s="1" customFormat="1" ht="14.4" x14ac:dyDescent="0.3">
      <c r="B178" s="271" t="s">
        <v>396</v>
      </c>
      <c r="C178" s="661" t="s">
        <v>397</v>
      </c>
      <c r="D178" s="644">
        <f>SUM('Forma 9'!$W$173,'Forma 9'!$Z$173,'Forma 4'!$F$176,'Forma 4'!$G$176,'Forma 12'!$W$174,'Forma 12'!$Z$174,)</f>
        <v>95.201431594660988</v>
      </c>
      <c r="E178" s="644">
        <f t="shared" ref="E178:AY178" si="208">SUM(E179:E194)</f>
        <v>0</v>
      </c>
      <c r="F178" s="644">
        <f t="shared" si="208"/>
        <v>0</v>
      </c>
      <c r="G178" s="644">
        <f t="shared" si="208"/>
        <v>0</v>
      </c>
      <c r="H178" s="653">
        <f t="shared" si="208"/>
        <v>0</v>
      </c>
      <c r="I178" s="654">
        <f t="shared" si="208"/>
        <v>0</v>
      </c>
      <c r="J178" s="654">
        <f t="shared" si="208"/>
        <v>0</v>
      </c>
      <c r="K178" s="654">
        <f t="shared" si="208"/>
        <v>0</v>
      </c>
      <c r="L178" s="655">
        <f t="shared" si="208"/>
        <v>0</v>
      </c>
      <c r="M178" s="655">
        <f t="shared" si="208"/>
        <v>0</v>
      </c>
      <c r="N178" s="655">
        <f t="shared" si="208"/>
        <v>0</v>
      </c>
      <c r="O178" s="655">
        <f t="shared" si="208"/>
        <v>0</v>
      </c>
      <c r="P178" s="655">
        <f t="shared" si="208"/>
        <v>0</v>
      </c>
      <c r="Q178" s="655">
        <f t="shared" si="208"/>
        <v>0</v>
      </c>
      <c r="R178" s="655">
        <f t="shared" si="208"/>
        <v>0</v>
      </c>
      <c r="S178" s="655">
        <f t="shared" si="208"/>
        <v>0</v>
      </c>
      <c r="T178" s="655">
        <f t="shared" si="208"/>
        <v>0</v>
      </c>
      <c r="U178" s="655">
        <f t="shared" si="208"/>
        <v>0</v>
      </c>
      <c r="V178" s="655">
        <f t="shared" si="208"/>
        <v>0</v>
      </c>
      <c r="W178" s="655">
        <f t="shared" si="208"/>
        <v>0</v>
      </c>
      <c r="X178" s="655">
        <f t="shared" si="208"/>
        <v>0</v>
      </c>
      <c r="Y178" s="655">
        <f t="shared" si="208"/>
        <v>0</v>
      </c>
      <c r="Z178" s="655">
        <f t="shared" si="208"/>
        <v>0</v>
      </c>
      <c r="AA178" s="655">
        <f t="shared" si="208"/>
        <v>0</v>
      </c>
      <c r="AB178" s="655">
        <f t="shared" si="208"/>
        <v>0</v>
      </c>
      <c r="AC178" s="656">
        <f t="shared" si="208"/>
        <v>0</v>
      </c>
      <c r="AD178" s="656">
        <f t="shared" si="208"/>
        <v>0</v>
      </c>
      <c r="AE178" s="657">
        <f t="shared" si="208"/>
        <v>0</v>
      </c>
      <c r="AF178" s="658">
        <f t="shared" si="208"/>
        <v>0</v>
      </c>
      <c r="AG178" s="562">
        <f t="shared" si="208"/>
        <v>0</v>
      </c>
      <c r="AH178" s="562">
        <f t="shared" si="208"/>
        <v>0</v>
      </c>
      <c r="AI178" s="562">
        <f t="shared" si="208"/>
        <v>0</v>
      </c>
      <c r="AJ178" s="410">
        <f t="shared" si="208"/>
        <v>0</v>
      </c>
      <c r="AK178" s="410">
        <f t="shared" si="208"/>
        <v>0</v>
      </c>
      <c r="AL178" s="410">
        <f t="shared" si="208"/>
        <v>0</v>
      </c>
      <c r="AM178" s="410">
        <f t="shared" si="208"/>
        <v>0</v>
      </c>
      <c r="AN178" s="410">
        <f t="shared" si="208"/>
        <v>0</v>
      </c>
      <c r="AO178" s="410">
        <f t="shared" si="208"/>
        <v>0</v>
      </c>
      <c r="AP178" s="410">
        <f t="shared" si="208"/>
        <v>0</v>
      </c>
      <c r="AQ178" s="410">
        <f t="shared" si="208"/>
        <v>0</v>
      </c>
      <c r="AR178" s="410">
        <f t="shared" si="208"/>
        <v>0</v>
      </c>
      <c r="AS178" s="410">
        <f t="shared" si="208"/>
        <v>0</v>
      </c>
      <c r="AT178" s="410">
        <f t="shared" si="208"/>
        <v>0</v>
      </c>
      <c r="AU178" s="410">
        <f t="shared" si="208"/>
        <v>0</v>
      </c>
      <c r="AV178" s="410">
        <f t="shared" si="208"/>
        <v>0</v>
      </c>
      <c r="AW178" s="410">
        <f t="shared" si="208"/>
        <v>0</v>
      </c>
      <c r="AX178" s="411">
        <f t="shared" si="208"/>
        <v>0</v>
      </c>
      <c r="AY178" s="659">
        <f t="shared" si="208"/>
        <v>0</v>
      </c>
      <c r="BA178" s="339">
        <f t="shared" si="157"/>
        <v>95.201431594660988</v>
      </c>
      <c r="BB178" s="340" t="str">
        <f t="shared" si="158"/>
        <v>Prašome paskirstyti likusias sąnaudas</v>
      </c>
    </row>
    <row r="179" spans="2:54" s="1" customFormat="1" ht="14.4" x14ac:dyDescent="0.3">
      <c r="B179" s="287" t="s">
        <v>398</v>
      </c>
      <c r="C179" s="355" t="s">
        <v>399</v>
      </c>
      <c r="D179" s="644">
        <f>SUM('Forma 9'!$W$174,'Forma 9'!$Z$174,'Forma 4'!$F$177,'Forma 4'!$G$177,'Forma 12'!$W$175,'Forma 12'!$Z$175,)</f>
        <v>2.2765038167763767</v>
      </c>
      <c r="E179" s="645"/>
      <c r="F179" s="645"/>
      <c r="G179" s="645"/>
      <c r="H179" s="646">
        <f t="shared" ref="H179:H194" si="209">SUM(AF179)</f>
        <v>0</v>
      </c>
      <c r="I179" s="545">
        <f t="shared" ref="I179:I194" si="210">SUM(AG179)</f>
        <v>0</v>
      </c>
      <c r="J179" s="545">
        <f t="shared" ref="J179:J194" si="211">SUM(AH179)</f>
        <v>0</v>
      </c>
      <c r="K179" s="545">
        <f t="shared" ref="K179:K194" si="212">SUM(AI179)</f>
        <v>0</v>
      </c>
      <c r="L179" s="647">
        <f t="shared" ref="L179:L194" si="213">SUM(AJ179)</f>
        <v>0</v>
      </c>
      <c r="M179" s="647">
        <f t="shared" ref="M179:M194" si="214">SUM(AK179)</f>
        <v>0</v>
      </c>
      <c r="N179" s="647">
        <f t="shared" ref="N179:N194" si="215">SUM(AL179)</f>
        <v>0</v>
      </c>
      <c r="O179" s="647">
        <f t="shared" ref="O179:O194" si="216">SUM(AM179)</f>
        <v>0</v>
      </c>
      <c r="P179" s="647">
        <f t="shared" ref="P179:P194" si="217">SUM(AN179)</f>
        <v>0</v>
      </c>
      <c r="Q179" s="647">
        <f t="shared" ref="Q179:Q194" si="218">SUM(AO179)</f>
        <v>0</v>
      </c>
      <c r="R179" s="647">
        <f t="shared" ref="R179:R194" si="219">SUM(AP179)</f>
        <v>0</v>
      </c>
      <c r="S179" s="647">
        <f t="shared" ref="S179:S194" si="220">SUM(AQ179)</f>
        <v>0</v>
      </c>
      <c r="T179" s="647">
        <f t="shared" ref="T179:T194" si="221">SUM(AR179)</f>
        <v>0</v>
      </c>
      <c r="U179" s="647">
        <f t="shared" ref="U179:U194" si="222">SUM(AS179)</f>
        <v>0</v>
      </c>
      <c r="V179" s="647">
        <f t="shared" ref="V179:V194" si="223">SUM(AT179)</f>
        <v>0</v>
      </c>
      <c r="W179" s="647">
        <f t="shared" ref="W179:W194" si="224">SUM(AU179)</f>
        <v>0</v>
      </c>
      <c r="X179" s="647">
        <f t="shared" ref="X179:X194" si="225">SUM(AV179)</f>
        <v>0</v>
      </c>
      <c r="Y179" s="647">
        <f t="shared" ref="Y179:Y194" si="226">SUM(AW179)</f>
        <v>0</v>
      </c>
      <c r="Z179" s="648">
        <f t="shared" ref="Z179:AI188" si="227">IFERROR(($E179*(Z$20/$E$20)),"0")+IFERROR(($F179*(Z$21/$F$21)),"0")+IFERROR(($G179*(Z$22/$G$22)),"0")</f>
        <v>0</v>
      </c>
      <c r="AA179" s="648">
        <f t="shared" si="227"/>
        <v>0</v>
      </c>
      <c r="AB179" s="648">
        <f t="shared" si="227"/>
        <v>0</v>
      </c>
      <c r="AC179" s="649">
        <f t="shared" si="227"/>
        <v>0</v>
      </c>
      <c r="AD179" s="649">
        <f t="shared" si="227"/>
        <v>0</v>
      </c>
      <c r="AE179" s="650">
        <f t="shared" si="227"/>
        <v>0</v>
      </c>
      <c r="AF179" s="646">
        <f t="shared" si="227"/>
        <v>0</v>
      </c>
      <c r="AG179" s="545">
        <f t="shared" si="227"/>
        <v>0</v>
      </c>
      <c r="AH179" s="545">
        <f t="shared" si="227"/>
        <v>0</v>
      </c>
      <c r="AI179" s="545">
        <f t="shared" si="227"/>
        <v>0</v>
      </c>
      <c r="AJ179" s="647">
        <f t="shared" ref="AJ179:AS188" si="228">IFERROR(($E179*(AJ$20/$E$20)),"0")+IFERROR(($F179*(AJ$21/$F$21)),"0")+IFERROR(($G179*(AJ$22/$G$22)),"0")</f>
        <v>0</v>
      </c>
      <c r="AK179" s="647">
        <f t="shared" si="228"/>
        <v>0</v>
      </c>
      <c r="AL179" s="647">
        <f t="shared" si="228"/>
        <v>0</v>
      </c>
      <c r="AM179" s="647">
        <f t="shared" si="228"/>
        <v>0</v>
      </c>
      <c r="AN179" s="647">
        <f t="shared" si="228"/>
        <v>0</v>
      </c>
      <c r="AO179" s="647">
        <f t="shared" si="228"/>
        <v>0</v>
      </c>
      <c r="AP179" s="647">
        <f t="shared" si="228"/>
        <v>0</v>
      </c>
      <c r="AQ179" s="647">
        <f t="shared" si="228"/>
        <v>0</v>
      </c>
      <c r="AR179" s="647">
        <f t="shared" si="228"/>
        <v>0</v>
      </c>
      <c r="AS179" s="647">
        <f t="shared" si="228"/>
        <v>0</v>
      </c>
      <c r="AT179" s="647">
        <f t="shared" ref="AT179:AY188" si="229">IFERROR(($E179*(AT$20/$E$20)),"0")+IFERROR(($F179*(AT$21/$F$21)),"0")+IFERROR(($G179*(AT$22/$G$22)),"0")</f>
        <v>0</v>
      </c>
      <c r="AU179" s="647">
        <f t="shared" si="229"/>
        <v>0</v>
      </c>
      <c r="AV179" s="647">
        <f t="shared" si="229"/>
        <v>0</v>
      </c>
      <c r="AW179" s="647">
        <f t="shared" si="229"/>
        <v>0</v>
      </c>
      <c r="AX179" s="651">
        <f t="shared" si="229"/>
        <v>0</v>
      </c>
      <c r="AY179" s="652">
        <f t="shared" si="229"/>
        <v>0</v>
      </c>
      <c r="BA179" s="339">
        <f t="shared" si="157"/>
        <v>2.2765038167763767</v>
      </c>
      <c r="BB179" s="340" t="str">
        <f t="shared" si="158"/>
        <v>Prašome paskirstyti likusias sąnaudas</v>
      </c>
    </row>
    <row r="180" spans="2:54" s="1" customFormat="1" ht="14.4" x14ac:dyDescent="0.3">
      <c r="B180" s="287" t="s">
        <v>400</v>
      </c>
      <c r="C180" s="355" t="s">
        <v>401</v>
      </c>
      <c r="D180" s="644">
        <f>SUM('Forma 9'!$W$175,'Forma 9'!$Z$175,'Forma 4'!$F$178,'Forma 4'!$G$178,'Forma 12'!$W$176,'Forma 12'!$Z$176,)</f>
        <v>0</v>
      </c>
      <c r="E180" s="645"/>
      <c r="F180" s="645"/>
      <c r="G180" s="645"/>
      <c r="H180" s="646">
        <f t="shared" si="209"/>
        <v>0</v>
      </c>
      <c r="I180" s="545">
        <f t="shared" si="210"/>
        <v>0</v>
      </c>
      <c r="J180" s="545">
        <f t="shared" si="211"/>
        <v>0</v>
      </c>
      <c r="K180" s="545">
        <f t="shared" si="212"/>
        <v>0</v>
      </c>
      <c r="L180" s="647">
        <f t="shared" si="213"/>
        <v>0</v>
      </c>
      <c r="M180" s="647">
        <f t="shared" si="214"/>
        <v>0</v>
      </c>
      <c r="N180" s="647">
        <f t="shared" si="215"/>
        <v>0</v>
      </c>
      <c r="O180" s="647">
        <f t="shared" si="216"/>
        <v>0</v>
      </c>
      <c r="P180" s="647">
        <f t="shared" si="217"/>
        <v>0</v>
      </c>
      <c r="Q180" s="647">
        <f t="shared" si="218"/>
        <v>0</v>
      </c>
      <c r="R180" s="647">
        <f t="shared" si="219"/>
        <v>0</v>
      </c>
      <c r="S180" s="647">
        <f t="shared" si="220"/>
        <v>0</v>
      </c>
      <c r="T180" s="647">
        <f t="shared" si="221"/>
        <v>0</v>
      </c>
      <c r="U180" s="647">
        <f t="shared" si="222"/>
        <v>0</v>
      </c>
      <c r="V180" s="647">
        <f t="shared" si="223"/>
        <v>0</v>
      </c>
      <c r="W180" s="647">
        <f t="shared" si="224"/>
        <v>0</v>
      </c>
      <c r="X180" s="647">
        <f t="shared" si="225"/>
        <v>0</v>
      </c>
      <c r="Y180" s="647">
        <f t="shared" si="226"/>
        <v>0</v>
      </c>
      <c r="Z180" s="648">
        <f t="shared" si="227"/>
        <v>0</v>
      </c>
      <c r="AA180" s="648">
        <f t="shared" si="227"/>
        <v>0</v>
      </c>
      <c r="AB180" s="648">
        <f t="shared" si="227"/>
        <v>0</v>
      </c>
      <c r="AC180" s="649">
        <f t="shared" si="227"/>
        <v>0</v>
      </c>
      <c r="AD180" s="649">
        <f t="shared" si="227"/>
        <v>0</v>
      </c>
      <c r="AE180" s="650">
        <f t="shared" si="227"/>
        <v>0</v>
      </c>
      <c r="AF180" s="646">
        <f t="shared" si="227"/>
        <v>0</v>
      </c>
      <c r="AG180" s="545">
        <f t="shared" si="227"/>
        <v>0</v>
      </c>
      <c r="AH180" s="545">
        <f t="shared" si="227"/>
        <v>0</v>
      </c>
      <c r="AI180" s="545">
        <f t="shared" si="227"/>
        <v>0</v>
      </c>
      <c r="AJ180" s="647">
        <f t="shared" si="228"/>
        <v>0</v>
      </c>
      <c r="AK180" s="647">
        <f t="shared" si="228"/>
        <v>0</v>
      </c>
      <c r="AL180" s="647">
        <f t="shared" si="228"/>
        <v>0</v>
      </c>
      <c r="AM180" s="647">
        <f t="shared" si="228"/>
        <v>0</v>
      </c>
      <c r="AN180" s="647">
        <f t="shared" si="228"/>
        <v>0</v>
      </c>
      <c r="AO180" s="647">
        <f t="shared" si="228"/>
        <v>0</v>
      </c>
      <c r="AP180" s="647">
        <f t="shared" si="228"/>
        <v>0</v>
      </c>
      <c r="AQ180" s="647">
        <f t="shared" si="228"/>
        <v>0</v>
      </c>
      <c r="AR180" s="647">
        <f t="shared" si="228"/>
        <v>0</v>
      </c>
      <c r="AS180" s="647">
        <f t="shared" si="228"/>
        <v>0</v>
      </c>
      <c r="AT180" s="647">
        <f t="shared" si="229"/>
        <v>0</v>
      </c>
      <c r="AU180" s="647">
        <f t="shared" si="229"/>
        <v>0</v>
      </c>
      <c r="AV180" s="647">
        <f t="shared" si="229"/>
        <v>0</v>
      </c>
      <c r="AW180" s="647">
        <f t="shared" si="229"/>
        <v>0</v>
      </c>
      <c r="AX180" s="651">
        <f t="shared" si="229"/>
        <v>0</v>
      </c>
      <c r="AY180" s="652">
        <f t="shared" si="229"/>
        <v>0</v>
      </c>
      <c r="BA180" s="339">
        <f t="shared" si="157"/>
        <v>0</v>
      </c>
      <c r="BB180" s="340" t="str">
        <f t="shared" si="158"/>
        <v>-</v>
      </c>
    </row>
    <row r="181" spans="2:54" s="1" customFormat="1" ht="14.4" x14ac:dyDescent="0.3">
      <c r="B181" s="287" t="s">
        <v>402</v>
      </c>
      <c r="C181" s="355" t="s">
        <v>403</v>
      </c>
      <c r="D181" s="644">
        <f>SUM('Forma 9'!$W$176,'Forma 9'!$Z$176,'Forma 4'!$F$179,'Forma 4'!$G$179,'Forma 12'!$W$177,'Forma 12'!$Z$177,)</f>
        <v>9.669249022676409</v>
      </c>
      <c r="E181" s="645"/>
      <c r="F181" s="645"/>
      <c r="G181" s="645"/>
      <c r="H181" s="646">
        <f t="shared" si="209"/>
        <v>0</v>
      </c>
      <c r="I181" s="545">
        <f t="shared" si="210"/>
        <v>0</v>
      </c>
      <c r="J181" s="545">
        <f t="shared" si="211"/>
        <v>0</v>
      </c>
      <c r="K181" s="545">
        <f t="shared" si="212"/>
        <v>0</v>
      </c>
      <c r="L181" s="647">
        <f t="shared" si="213"/>
        <v>0</v>
      </c>
      <c r="M181" s="647">
        <f t="shared" si="214"/>
        <v>0</v>
      </c>
      <c r="N181" s="647">
        <f t="shared" si="215"/>
        <v>0</v>
      </c>
      <c r="O181" s="647">
        <f t="shared" si="216"/>
        <v>0</v>
      </c>
      <c r="P181" s="647">
        <f t="shared" si="217"/>
        <v>0</v>
      </c>
      <c r="Q181" s="647">
        <f t="shared" si="218"/>
        <v>0</v>
      </c>
      <c r="R181" s="647">
        <f t="shared" si="219"/>
        <v>0</v>
      </c>
      <c r="S181" s="647">
        <f t="shared" si="220"/>
        <v>0</v>
      </c>
      <c r="T181" s="647">
        <f t="shared" si="221"/>
        <v>0</v>
      </c>
      <c r="U181" s="647">
        <f t="shared" si="222"/>
        <v>0</v>
      </c>
      <c r="V181" s="647">
        <f t="shared" si="223"/>
        <v>0</v>
      </c>
      <c r="W181" s="647">
        <f t="shared" si="224"/>
        <v>0</v>
      </c>
      <c r="X181" s="647">
        <f t="shared" si="225"/>
        <v>0</v>
      </c>
      <c r="Y181" s="647">
        <f t="shared" si="226"/>
        <v>0</v>
      </c>
      <c r="Z181" s="648">
        <f t="shared" si="227"/>
        <v>0</v>
      </c>
      <c r="AA181" s="648">
        <f t="shared" si="227"/>
        <v>0</v>
      </c>
      <c r="AB181" s="648">
        <f t="shared" si="227"/>
        <v>0</v>
      </c>
      <c r="AC181" s="649">
        <f t="shared" si="227"/>
        <v>0</v>
      </c>
      <c r="AD181" s="649">
        <f t="shared" si="227"/>
        <v>0</v>
      </c>
      <c r="AE181" s="650">
        <f t="shared" si="227"/>
        <v>0</v>
      </c>
      <c r="AF181" s="646">
        <f t="shared" si="227"/>
        <v>0</v>
      </c>
      <c r="AG181" s="545">
        <f t="shared" si="227"/>
        <v>0</v>
      </c>
      <c r="AH181" s="545">
        <f t="shared" si="227"/>
        <v>0</v>
      </c>
      <c r="AI181" s="545">
        <f t="shared" si="227"/>
        <v>0</v>
      </c>
      <c r="AJ181" s="647">
        <f t="shared" si="228"/>
        <v>0</v>
      </c>
      <c r="AK181" s="647">
        <f t="shared" si="228"/>
        <v>0</v>
      </c>
      <c r="AL181" s="647">
        <f t="shared" si="228"/>
        <v>0</v>
      </c>
      <c r="AM181" s="647">
        <f t="shared" si="228"/>
        <v>0</v>
      </c>
      <c r="AN181" s="647">
        <f t="shared" si="228"/>
        <v>0</v>
      </c>
      <c r="AO181" s="647">
        <f t="shared" si="228"/>
        <v>0</v>
      </c>
      <c r="AP181" s="647">
        <f t="shared" si="228"/>
        <v>0</v>
      </c>
      <c r="AQ181" s="647">
        <f t="shared" si="228"/>
        <v>0</v>
      </c>
      <c r="AR181" s="647">
        <f t="shared" si="228"/>
        <v>0</v>
      </c>
      <c r="AS181" s="647">
        <f t="shared" si="228"/>
        <v>0</v>
      </c>
      <c r="AT181" s="647">
        <f t="shared" si="229"/>
        <v>0</v>
      </c>
      <c r="AU181" s="647">
        <f t="shared" si="229"/>
        <v>0</v>
      </c>
      <c r="AV181" s="647">
        <f t="shared" si="229"/>
        <v>0</v>
      </c>
      <c r="AW181" s="647">
        <f t="shared" si="229"/>
        <v>0</v>
      </c>
      <c r="AX181" s="651">
        <f t="shared" si="229"/>
        <v>0</v>
      </c>
      <c r="AY181" s="652">
        <f t="shared" si="229"/>
        <v>0</v>
      </c>
      <c r="BA181" s="339">
        <f t="shared" si="157"/>
        <v>9.669249022676409</v>
      </c>
      <c r="BB181" s="340" t="str">
        <f t="shared" si="158"/>
        <v>Prašome paskirstyti likusias sąnaudas</v>
      </c>
    </row>
    <row r="182" spans="2:54" s="1" customFormat="1" ht="14.4" x14ac:dyDescent="0.3">
      <c r="B182" s="287" t="s">
        <v>404</v>
      </c>
      <c r="C182" s="355" t="s">
        <v>405</v>
      </c>
      <c r="D182" s="644">
        <f>SUM('Forma 9'!$W$177,'Forma 9'!$Z$177,'Forma 4'!$F$180,'Forma 4'!$G$180,'Forma 12'!$W$178,'Forma 12'!$Z$178,)</f>
        <v>9.669249022676409</v>
      </c>
      <c r="E182" s="645"/>
      <c r="F182" s="645"/>
      <c r="G182" s="645"/>
      <c r="H182" s="646">
        <f t="shared" si="209"/>
        <v>0</v>
      </c>
      <c r="I182" s="545">
        <f t="shared" si="210"/>
        <v>0</v>
      </c>
      <c r="J182" s="545">
        <f t="shared" si="211"/>
        <v>0</v>
      </c>
      <c r="K182" s="545">
        <f t="shared" si="212"/>
        <v>0</v>
      </c>
      <c r="L182" s="647">
        <f t="shared" si="213"/>
        <v>0</v>
      </c>
      <c r="M182" s="647">
        <f t="shared" si="214"/>
        <v>0</v>
      </c>
      <c r="N182" s="647">
        <f t="shared" si="215"/>
        <v>0</v>
      </c>
      <c r="O182" s="647">
        <f t="shared" si="216"/>
        <v>0</v>
      </c>
      <c r="P182" s="647">
        <f t="shared" si="217"/>
        <v>0</v>
      </c>
      <c r="Q182" s="647">
        <f t="shared" si="218"/>
        <v>0</v>
      </c>
      <c r="R182" s="647">
        <f t="shared" si="219"/>
        <v>0</v>
      </c>
      <c r="S182" s="647">
        <f t="shared" si="220"/>
        <v>0</v>
      </c>
      <c r="T182" s="647">
        <f t="shared" si="221"/>
        <v>0</v>
      </c>
      <c r="U182" s="647">
        <f t="shared" si="222"/>
        <v>0</v>
      </c>
      <c r="V182" s="647">
        <f t="shared" si="223"/>
        <v>0</v>
      </c>
      <c r="W182" s="647">
        <f t="shared" si="224"/>
        <v>0</v>
      </c>
      <c r="X182" s="647">
        <f t="shared" si="225"/>
        <v>0</v>
      </c>
      <c r="Y182" s="647">
        <f t="shared" si="226"/>
        <v>0</v>
      </c>
      <c r="Z182" s="648">
        <f t="shared" si="227"/>
        <v>0</v>
      </c>
      <c r="AA182" s="648">
        <f t="shared" si="227"/>
        <v>0</v>
      </c>
      <c r="AB182" s="648">
        <f t="shared" si="227"/>
        <v>0</v>
      </c>
      <c r="AC182" s="649">
        <f t="shared" si="227"/>
        <v>0</v>
      </c>
      <c r="AD182" s="649">
        <f t="shared" si="227"/>
        <v>0</v>
      </c>
      <c r="AE182" s="650">
        <f t="shared" si="227"/>
        <v>0</v>
      </c>
      <c r="AF182" s="646">
        <f t="shared" si="227"/>
        <v>0</v>
      </c>
      <c r="AG182" s="545">
        <f t="shared" si="227"/>
        <v>0</v>
      </c>
      <c r="AH182" s="545">
        <f t="shared" si="227"/>
        <v>0</v>
      </c>
      <c r="AI182" s="545">
        <f t="shared" si="227"/>
        <v>0</v>
      </c>
      <c r="AJ182" s="647">
        <f t="shared" si="228"/>
        <v>0</v>
      </c>
      <c r="AK182" s="647">
        <f t="shared" si="228"/>
        <v>0</v>
      </c>
      <c r="AL182" s="647">
        <f t="shared" si="228"/>
        <v>0</v>
      </c>
      <c r="AM182" s="647">
        <f t="shared" si="228"/>
        <v>0</v>
      </c>
      <c r="AN182" s="647">
        <f t="shared" si="228"/>
        <v>0</v>
      </c>
      <c r="AO182" s="647">
        <f t="shared" si="228"/>
        <v>0</v>
      </c>
      <c r="AP182" s="647">
        <f t="shared" si="228"/>
        <v>0</v>
      </c>
      <c r="AQ182" s="647">
        <f t="shared" si="228"/>
        <v>0</v>
      </c>
      <c r="AR182" s="647">
        <f t="shared" si="228"/>
        <v>0</v>
      </c>
      <c r="AS182" s="647">
        <f t="shared" si="228"/>
        <v>0</v>
      </c>
      <c r="AT182" s="647">
        <f t="shared" si="229"/>
        <v>0</v>
      </c>
      <c r="AU182" s="647">
        <f t="shared" si="229"/>
        <v>0</v>
      </c>
      <c r="AV182" s="647">
        <f t="shared" si="229"/>
        <v>0</v>
      </c>
      <c r="AW182" s="647">
        <f t="shared" si="229"/>
        <v>0</v>
      </c>
      <c r="AX182" s="651">
        <f t="shared" si="229"/>
        <v>0</v>
      </c>
      <c r="AY182" s="652">
        <f t="shared" si="229"/>
        <v>0</v>
      </c>
      <c r="BA182" s="339">
        <f t="shared" si="157"/>
        <v>9.669249022676409</v>
      </c>
      <c r="BB182" s="340" t="str">
        <f t="shared" si="158"/>
        <v>Prašome paskirstyti likusias sąnaudas</v>
      </c>
    </row>
    <row r="183" spans="2:54" s="1" customFormat="1" ht="14.4" x14ac:dyDescent="0.3">
      <c r="B183" s="287" t="s">
        <v>406</v>
      </c>
      <c r="C183" s="355" t="s">
        <v>407</v>
      </c>
      <c r="D183" s="644">
        <f>SUM('Forma 9'!$W$178,'Forma 9'!$Z$178,'Forma 4'!$F$181,'Forma 4'!$G$181,'Forma 12'!$W$179,'Forma 12'!$Z$179,)</f>
        <v>5.1367885432968423</v>
      </c>
      <c r="E183" s="645"/>
      <c r="F183" s="645"/>
      <c r="G183" s="645"/>
      <c r="H183" s="646">
        <f t="shared" si="209"/>
        <v>0</v>
      </c>
      <c r="I183" s="545">
        <f t="shared" si="210"/>
        <v>0</v>
      </c>
      <c r="J183" s="545">
        <f t="shared" si="211"/>
        <v>0</v>
      </c>
      <c r="K183" s="545">
        <f t="shared" si="212"/>
        <v>0</v>
      </c>
      <c r="L183" s="647">
        <f t="shared" si="213"/>
        <v>0</v>
      </c>
      <c r="M183" s="647">
        <f t="shared" si="214"/>
        <v>0</v>
      </c>
      <c r="N183" s="647">
        <f t="shared" si="215"/>
        <v>0</v>
      </c>
      <c r="O183" s="647">
        <f t="shared" si="216"/>
        <v>0</v>
      </c>
      <c r="P183" s="647">
        <f t="shared" si="217"/>
        <v>0</v>
      </c>
      <c r="Q183" s="647">
        <f t="shared" si="218"/>
        <v>0</v>
      </c>
      <c r="R183" s="647">
        <f t="shared" si="219"/>
        <v>0</v>
      </c>
      <c r="S183" s="647">
        <f t="shared" si="220"/>
        <v>0</v>
      </c>
      <c r="T183" s="647">
        <f t="shared" si="221"/>
        <v>0</v>
      </c>
      <c r="U183" s="647">
        <f t="shared" si="222"/>
        <v>0</v>
      </c>
      <c r="V183" s="647">
        <f t="shared" si="223"/>
        <v>0</v>
      </c>
      <c r="W183" s="647">
        <f t="shared" si="224"/>
        <v>0</v>
      </c>
      <c r="X183" s="647">
        <f t="shared" si="225"/>
        <v>0</v>
      </c>
      <c r="Y183" s="647">
        <f t="shared" si="226"/>
        <v>0</v>
      </c>
      <c r="Z183" s="648">
        <f t="shared" si="227"/>
        <v>0</v>
      </c>
      <c r="AA183" s="648">
        <f t="shared" si="227"/>
        <v>0</v>
      </c>
      <c r="AB183" s="648">
        <f t="shared" si="227"/>
        <v>0</v>
      </c>
      <c r="AC183" s="649">
        <f t="shared" si="227"/>
        <v>0</v>
      </c>
      <c r="AD183" s="649">
        <f t="shared" si="227"/>
        <v>0</v>
      </c>
      <c r="AE183" s="650">
        <f t="shared" si="227"/>
        <v>0</v>
      </c>
      <c r="AF183" s="646">
        <f t="shared" si="227"/>
        <v>0</v>
      </c>
      <c r="AG183" s="545">
        <f t="shared" si="227"/>
        <v>0</v>
      </c>
      <c r="AH183" s="545">
        <f t="shared" si="227"/>
        <v>0</v>
      </c>
      <c r="AI183" s="545">
        <f t="shared" si="227"/>
        <v>0</v>
      </c>
      <c r="AJ183" s="647">
        <f t="shared" si="228"/>
        <v>0</v>
      </c>
      <c r="AK183" s="647">
        <f t="shared" si="228"/>
        <v>0</v>
      </c>
      <c r="AL183" s="647">
        <f t="shared" si="228"/>
        <v>0</v>
      </c>
      <c r="AM183" s="647">
        <f t="shared" si="228"/>
        <v>0</v>
      </c>
      <c r="AN183" s="647">
        <f t="shared" si="228"/>
        <v>0</v>
      </c>
      <c r="AO183" s="647">
        <f t="shared" si="228"/>
        <v>0</v>
      </c>
      <c r="AP183" s="647">
        <f t="shared" si="228"/>
        <v>0</v>
      </c>
      <c r="AQ183" s="647">
        <f t="shared" si="228"/>
        <v>0</v>
      </c>
      <c r="AR183" s="647">
        <f t="shared" si="228"/>
        <v>0</v>
      </c>
      <c r="AS183" s="647">
        <f t="shared" si="228"/>
        <v>0</v>
      </c>
      <c r="AT183" s="647">
        <f t="shared" si="229"/>
        <v>0</v>
      </c>
      <c r="AU183" s="647">
        <f t="shared" si="229"/>
        <v>0</v>
      </c>
      <c r="AV183" s="647">
        <f t="shared" si="229"/>
        <v>0</v>
      </c>
      <c r="AW183" s="647">
        <f t="shared" si="229"/>
        <v>0</v>
      </c>
      <c r="AX183" s="651">
        <f t="shared" si="229"/>
        <v>0</v>
      </c>
      <c r="AY183" s="652">
        <f t="shared" si="229"/>
        <v>0</v>
      </c>
      <c r="BA183" s="339">
        <f t="shared" ref="BA183:BA195" si="230">D183-SUM(E183:G183)</f>
        <v>5.1367885432968423</v>
      </c>
      <c r="BB183" s="340" t="str">
        <f t="shared" ref="BB183:BB195" si="231">IF(BA183&gt;0.5,"Prašome paskirstyti likusias sąnaudas",IF(BA183&lt;-0.5,"Paskirstėte daugiau sąnaudų negu yra priskirta šiam pogrupiui","-"))</f>
        <v>Prašome paskirstyti likusias sąnaudas</v>
      </c>
    </row>
    <row r="184" spans="2:54" s="1" customFormat="1" ht="14.4" x14ac:dyDescent="0.3">
      <c r="B184" s="287" t="s">
        <v>408</v>
      </c>
      <c r="C184" s="355" t="s">
        <v>409</v>
      </c>
      <c r="D184" s="644">
        <f>SUM('Forma 9'!$W$179,'Forma 9'!$Z$179,'Forma 4'!$F$182,'Forma 4'!$G$182,'Forma 12'!$W$180,'Forma 12'!$Z$180,)</f>
        <v>0</v>
      </c>
      <c r="E184" s="645"/>
      <c r="F184" s="645"/>
      <c r="G184" s="645"/>
      <c r="H184" s="646">
        <f t="shared" si="209"/>
        <v>0</v>
      </c>
      <c r="I184" s="545">
        <f t="shared" si="210"/>
        <v>0</v>
      </c>
      <c r="J184" s="545">
        <f t="shared" si="211"/>
        <v>0</v>
      </c>
      <c r="K184" s="545">
        <f t="shared" si="212"/>
        <v>0</v>
      </c>
      <c r="L184" s="647">
        <f t="shared" si="213"/>
        <v>0</v>
      </c>
      <c r="M184" s="647">
        <f t="shared" si="214"/>
        <v>0</v>
      </c>
      <c r="N184" s="647">
        <f t="shared" si="215"/>
        <v>0</v>
      </c>
      <c r="O184" s="647">
        <f t="shared" si="216"/>
        <v>0</v>
      </c>
      <c r="P184" s="647">
        <f t="shared" si="217"/>
        <v>0</v>
      </c>
      <c r="Q184" s="647">
        <f t="shared" si="218"/>
        <v>0</v>
      </c>
      <c r="R184" s="647">
        <f t="shared" si="219"/>
        <v>0</v>
      </c>
      <c r="S184" s="647">
        <f t="shared" si="220"/>
        <v>0</v>
      </c>
      <c r="T184" s="647">
        <f t="shared" si="221"/>
        <v>0</v>
      </c>
      <c r="U184" s="647">
        <f t="shared" si="222"/>
        <v>0</v>
      </c>
      <c r="V184" s="647">
        <f t="shared" si="223"/>
        <v>0</v>
      </c>
      <c r="W184" s="647">
        <f t="shared" si="224"/>
        <v>0</v>
      </c>
      <c r="X184" s="647">
        <f t="shared" si="225"/>
        <v>0</v>
      </c>
      <c r="Y184" s="647">
        <f t="shared" si="226"/>
        <v>0</v>
      </c>
      <c r="Z184" s="648">
        <f t="shared" si="227"/>
        <v>0</v>
      </c>
      <c r="AA184" s="648">
        <f t="shared" si="227"/>
        <v>0</v>
      </c>
      <c r="AB184" s="648">
        <f t="shared" si="227"/>
        <v>0</v>
      </c>
      <c r="AC184" s="649">
        <f t="shared" si="227"/>
        <v>0</v>
      </c>
      <c r="AD184" s="649">
        <f t="shared" si="227"/>
        <v>0</v>
      </c>
      <c r="AE184" s="650">
        <f t="shared" si="227"/>
        <v>0</v>
      </c>
      <c r="AF184" s="646">
        <f t="shared" si="227"/>
        <v>0</v>
      </c>
      <c r="AG184" s="545">
        <f t="shared" si="227"/>
        <v>0</v>
      </c>
      <c r="AH184" s="545">
        <f t="shared" si="227"/>
        <v>0</v>
      </c>
      <c r="AI184" s="545">
        <f t="shared" si="227"/>
        <v>0</v>
      </c>
      <c r="AJ184" s="647">
        <f t="shared" si="228"/>
        <v>0</v>
      </c>
      <c r="AK184" s="647">
        <f t="shared" si="228"/>
        <v>0</v>
      </c>
      <c r="AL184" s="647">
        <f t="shared" si="228"/>
        <v>0</v>
      </c>
      <c r="AM184" s="647">
        <f t="shared" si="228"/>
        <v>0</v>
      </c>
      <c r="AN184" s="647">
        <f t="shared" si="228"/>
        <v>0</v>
      </c>
      <c r="AO184" s="647">
        <f t="shared" si="228"/>
        <v>0</v>
      </c>
      <c r="AP184" s="647">
        <f t="shared" si="228"/>
        <v>0</v>
      </c>
      <c r="AQ184" s="647">
        <f t="shared" si="228"/>
        <v>0</v>
      </c>
      <c r="AR184" s="647">
        <f t="shared" si="228"/>
        <v>0</v>
      </c>
      <c r="AS184" s="647">
        <f t="shared" si="228"/>
        <v>0</v>
      </c>
      <c r="AT184" s="647">
        <f t="shared" si="229"/>
        <v>0</v>
      </c>
      <c r="AU184" s="647">
        <f t="shared" si="229"/>
        <v>0</v>
      </c>
      <c r="AV184" s="647">
        <f t="shared" si="229"/>
        <v>0</v>
      </c>
      <c r="AW184" s="647">
        <f t="shared" si="229"/>
        <v>0</v>
      </c>
      <c r="AX184" s="651">
        <f t="shared" si="229"/>
        <v>0</v>
      </c>
      <c r="AY184" s="652">
        <f t="shared" si="229"/>
        <v>0</v>
      </c>
      <c r="BA184" s="339">
        <f t="shared" si="230"/>
        <v>0</v>
      </c>
      <c r="BB184" s="340" t="str">
        <f t="shared" si="231"/>
        <v>-</v>
      </c>
    </row>
    <row r="185" spans="2:54" s="1" customFormat="1" ht="14.4" x14ac:dyDescent="0.3">
      <c r="B185" s="287" t="s">
        <v>410</v>
      </c>
      <c r="C185" s="355" t="s">
        <v>411</v>
      </c>
      <c r="D185" s="644">
        <f>SUM('Forma 9'!$W$180,'Forma 9'!$Z$180,'Forma 4'!$F$183,'Forma 4'!$G$183,'Forma 12'!$W$181,'Forma 12'!$Z$181,)</f>
        <v>0</v>
      </c>
      <c r="E185" s="645"/>
      <c r="F185" s="645"/>
      <c r="G185" s="645"/>
      <c r="H185" s="646">
        <f t="shared" si="209"/>
        <v>0</v>
      </c>
      <c r="I185" s="545">
        <f t="shared" si="210"/>
        <v>0</v>
      </c>
      <c r="J185" s="545">
        <f t="shared" si="211"/>
        <v>0</v>
      </c>
      <c r="K185" s="545">
        <f t="shared" si="212"/>
        <v>0</v>
      </c>
      <c r="L185" s="647">
        <f t="shared" si="213"/>
        <v>0</v>
      </c>
      <c r="M185" s="647">
        <f t="shared" si="214"/>
        <v>0</v>
      </c>
      <c r="N185" s="647">
        <f t="shared" si="215"/>
        <v>0</v>
      </c>
      <c r="O185" s="647">
        <f t="shared" si="216"/>
        <v>0</v>
      </c>
      <c r="P185" s="647">
        <f t="shared" si="217"/>
        <v>0</v>
      </c>
      <c r="Q185" s="647">
        <f t="shared" si="218"/>
        <v>0</v>
      </c>
      <c r="R185" s="647">
        <f t="shared" si="219"/>
        <v>0</v>
      </c>
      <c r="S185" s="647">
        <f t="shared" si="220"/>
        <v>0</v>
      </c>
      <c r="T185" s="647">
        <f t="shared" si="221"/>
        <v>0</v>
      </c>
      <c r="U185" s="647">
        <f t="shared" si="222"/>
        <v>0</v>
      </c>
      <c r="V185" s="647">
        <f t="shared" si="223"/>
        <v>0</v>
      </c>
      <c r="W185" s="647">
        <f t="shared" si="224"/>
        <v>0</v>
      </c>
      <c r="X185" s="647">
        <f t="shared" si="225"/>
        <v>0</v>
      </c>
      <c r="Y185" s="647">
        <f t="shared" si="226"/>
        <v>0</v>
      </c>
      <c r="Z185" s="648">
        <f t="shared" si="227"/>
        <v>0</v>
      </c>
      <c r="AA185" s="648">
        <f t="shared" si="227"/>
        <v>0</v>
      </c>
      <c r="AB185" s="648">
        <f t="shared" si="227"/>
        <v>0</v>
      </c>
      <c r="AC185" s="649">
        <f t="shared" si="227"/>
        <v>0</v>
      </c>
      <c r="AD185" s="649">
        <f t="shared" si="227"/>
        <v>0</v>
      </c>
      <c r="AE185" s="650">
        <f t="shared" si="227"/>
        <v>0</v>
      </c>
      <c r="AF185" s="646">
        <f t="shared" si="227"/>
        <v>0</v>
      </c>
      <c r="AG185" s="545">
        <f t="shared" si="227"/>
        <v>0</v>
      </c>
      <c r="AH185" s="545">
        <f t="shared" si="227"/>
        <v>0</v>
      </c>
      <c r="AI185" s="545">
        <f t="shared" si="227"/>
        <v>0</v>
      </c>
      <c r="AJ185" s="647">
        <f t="shared" si="228"/>
        <v>0</v>
      </c>
      <c r="AK185" s="647">
        <f t="shared" si="228"/>
        <v>0</v>
      </c>
      <c r="AL185" s="647">
        <f t="shared" si="228"/>
        <v>0</v>
      </c>
      <c r="AM185" s="647">
        <f t="shared" si="228"/>
        <v>0</v>
      </c>
      <c r="AN185" s="647">
        <f t="shared" si="228"/>
        <v>0</v>
      </c>
      <c r="AO185" s="647">
        <f t="shared" si="228"/>
        <v>0</v>
      </c>
      <c r="AP185" s="647">
        <f t="shared" si="228"/>
        <v>0</v>
      </c>
      <c r="AQ185" s="647">
        <f t="shared" si="228"/>
        <v>0</v>
      </c>
      <c r="AR185" s="647">
        <f t="shared" si="228"/>
        <v>0</v>
      </c>
      <c r="AS185" s="647">
        <f t="shared" si="228"/>
        <v>0</v>
      </c>
      <c r="AT185" s="647">
        <f t="shared" si="229"/>
        <v>0</v>
      </c>
      <c r="AU185" s="647">
        <f t="shared" si="229"/>
        <v>0</v>
      </c>
      <c r="AV185" s="647">
        <f t="shared" si="229"/>
        <v>0</v>
      </c>
      <c r="AW185" s="647">
        <f t="shared" si="229"/>
        <v>0</v>
      </c>
      <c r="AX185" s="651">
        <f t="shared" si="229"/>
        <v>0</v>
      </c>
      <c r="AY185" s="652">
        <f t="shared" si="229"/>
        <v>0</v>
      </c>
      <c r="BA185" s="339">
        <f t="shared" si="230"/>
        <v>0</v>
      </c>
      <c r="BB185" s="340" t="str">
        <f t="shared" si="231"/>
        <v>-</v>
      </c>
    </row>
    <row r="186" spans="2:54" s="1" customFormat="1" ht="14.4" x14ac:dyDescent="0.3">
      <c r="B186" s="287" t="s">
        <v>412</v>
      </c>
      <c r="C186" s="355" t="s">
        <v>413</v>
      </c>
      <c r="D186" s="644">
        <f>SUM('Forma 9'!$W$181,'Forma 9'!$Z$181,'Forma 4'!$F$184,'Forma 4'!$G$184,'Forma 12'!$W$182,'Forma 12'!$Z$182,)</f>
        <v>0</v>
      </c>
      <c r="E186" s="645"/>
      <c r="F186" s="645"/>
      <c r="G186" s="645"/>
      <c r="H186" s="646">
        <f t="shared" si="209"/>
        <v>0</v>
      </c>
      <c r="I186" s="545">
        <f t="shared" si="210"/>
        <v>0</v>
      </c>
      <c r="J186" s="545">
        <f t="shared" si="211"/>
        <v>0</v>
      </c>
      <c r="K186" s="545">
        <f t="shared" si="212"/>
        <v>0</v>
      </c>
      <c r="L186" s="647">
        <f t="shared" si="213"/>
        <v>0</v>
      </c>
      <c r="M186" s="647">
        <f t="shared" si="214"/>
        <v>0</v>
      </c>
      <c r="N186" s="647">
        <f t="shared" si="215"/>
        <v>0</v>
      </c>
      <c r="O186" s="647">
        <f t="shared" si="216"/>
        <v>0</v>
      </c>
      <c r="P186" s="647">
        <f t="shared" si="217"/>
        <v>0</v>
      </c>
      <c r="Q186" s="647">
        <f t="shared" si="218"/>
        <v>0</v>
      </c>
      <c r="R186" s="647">
        <f t="shared" si="219"/>
        <v>0</v>
      </c>
      <c r="S186" s="647">
        <f t="shared" si="220"/>
        <v>0</v>
      </c>
      <c r="T186" s="647">
        <f t="shared" si="221"/>
        <v>0</v>
      </c>
      <c r="U186" s="647">
        <f t="shared" si="222"/>
        <v>0</v>
      </c>
      <c r="V186" s="647">
        <f t="shared" si="223"/>
        <v>0</v>
      </c>
      <c r="W186" s="647">
        <f t="shared" si="224"/>
        <v>0</v>
      </c>
      <c r="X186" s="647">
        <f t="shared" si="225"/>
        <v>0</v>
      </c>
      <c r="Y186" s="647">
        <f t="shared" si="226"/>
        <v>0</v>
      </c>
      <c r="Z186" s="648">
        <f t="shared" si="227"/>
        <v>0</v>
      </c>
      <c r="AA186" s="648">
        <f t="shared" si="227"/>
        <v>0</v>
      </c>
      <c r="AB186" s="648">
        <f t="shared" si="227"/>
        <v>0</v>
      </c>
      <c r="AC186" s="649">
        <f t="shared" si="227"/>
        <v>0</v>
      </c>
      <c r="AD186" s="649">
        <f t="shared" si="227"/>
        <v>0</v>
      </c>
      <c r="AE186" s="650">
        <f t="shared" si="227"/>
        <v>0</v>
      </c>
      <c r="AF186" s="646">
        <f t="shared" si="227"/>
        <v>0</v>
      </c>
      <c r="AG186" s="545">
        <f t="shared" si="227"/>
        <v>0</v>
      </c>
      <c r="AH186" s="545">
        <f t="shared" si="227"/>
        <v>0</v>
      </c>
      <c r="AI186" s="545">
        <f t="shared" si="227"/>
        <v>0</v>
      </c>
      <c r="AJ186" s="647">
        <f t="shared" si="228"/>
        <v>0</v>
      </c>
      <c r="AK186" s="647">
        <f t="shared" si="228"/>
        <v>0</v>
      </c>
      <c r="AL186" s="647">
        <f t="shared" si="228"/>
        <v>0</v>
      </c>
      <c r="AM186" s="647">
        <f t="shared" si="228"/>
        <v>0</v>
      </c>
      <c r="AN186" s="647">
        <f t="shared" si="228"/>
        <v>0</v>
      </c>
      <c r="AO186" s="647">
        <f t="shared" si="228"/>
        <v>0</v>
      </c>
      <c r="AP186" s="647">
        <f t="shared" si="228"/>
        <v>0</v>
      </c>
      <c r="AQ186" s="647">
        <f t="shared" si="228"/>
        <v>0</v>
      </c>
      <c r="AR186" s="647">
        <f t="shared" si="228"/>
        <v>0</v>
      </c>
      <c r="AS186" s="647">
        <f t="shared" si="228"/>
        <v>0</v>
      </c>
      <c r="AT186" s="647">
        <f t="shared" si="229"/>
        <v>0</v>
      </c>
      <c r="AU186" s="647">
        <f t="shared" si="229"/>
        <v>0</v>
      </c>
      <c r="AV186" s="647">
        <f t="shared" si="229"/>
        <v>0</v>
      </c>
      <c r="AW186" s="647">
        <f t="shared" si="229"/>
        <v>0</v>
      </c>
      <c r="AX186" s="651">
        <f t="shared" si="229"/>
        <v>0</v>
      </c>
      <c r="AY186" s="652">
        <f t="shared" si="229"/>
        <v>0</v>
      </c>
      <c r="BA186" s="339">
        <f t="shared" si="230"/>
        <v>0</v>
      </c>
      <c r="BB186" s="340" t="str">
        <f t="shared" si="231"/>
        <v>-</v>
      </c>
    </row>
    <row r="187" spans="2:54" s="1" customFormat="1" ht="14.4" x14ac:dyDescent="0.3">
      <c r="B187" s="287" t="s">
        <v>414</v>
      </c>
      <c r="C187" s="355" t="s">
        <v>415</v>
      </c>
      <c r="D187" s="644">
        <f>SUM('Forma 9'!$W$182,'Forma 9'!$Z$182,'Forma 4'!$F$185,'Forma 4'!$G$185,'Forma 12'!$W$183,'Forma 12'!$Z$183,)</f>
        <v>0</v>
      </c>
      <c r="E187" s="645"/>
      <c r="F187" s="645"/>
      <c r="G187" s="645"/>
      <c r="H187" s="646">
        <f t="shared" si="209"/>
        <v>0</v>
      </c>
      <c r="I187" s="545">
        <f t="shared" si="210"/>
        <v>0</v>
      </c>
      <c r="J187" s="545">
        <f t="shared" si="211"/>
        <v>0</v>
      </c>
      <c r="K187" s="545">
        <f t="shared" si="212"/>
        <v>0</v>
      </c>
      <c r="L187" s="647">
        <f t="shared" si="213"/>
        <v>0</v>
      </c>
      <c r="M187" s="647">
        <f t="shared" si="214"/>
        <v>0</v>
      </c>
      <c r="N187" s="647">
        <f t="shared" si="215"/>
        <v>0</v>
      </c>
      <c r="O187" s="647">
        <f t="shared" si="216"/>
        <v>0</v>
      </c>
      <c r="P187" s="647">
        <f t="shared" si="217"/>
        <v>0</v>
      </c>
      <c r="Q187" s="647">
        <f t="shared" si="218"/>
        <v>0</v>
      </c>
      <c r="R187" s="647">
        <f t="shared" si="219"/>
        <v>0</v>
      </c>
      <c r="S187" s="647">
        <f t="shared" si="220"/>
        <v>0</v>
      </c>
      <c r="T187" s="647">
        <f t="shared" si="221"/>
        <v>0</v>
      </c>
      <c r="U187" s="647">
        <f t="shared" si="222"/>
        <v>0</v>
      </c>
      <c r="V187" s="647">
        <f t="shared" si="223"/>
        <v>0</v>
      </c>
      <c r="W187" s="647">
        <f t="shared" si="224"/>
        <v>0</v>
      </c>
      <c r="X187" s="647">
        <f t="shared" si="225"/>
        <v>0</v>
      </c>
      <c r="Y187" s="647">
        <f t="shared" si="226"/>
        <v>0</v>
      </c>
      <c r="Z187" s="648">
        <f t="shared" si="227"/>
        <v>0</v>
      </c>
      <c r="AA187" s="648">
        <f t="shared" si="227"/>
        <v>0</v>
      </c>
      <c r="AB187" s="648">
        <f t="shared" si="227"/>
        <v>0</v>
      </c>
      <c r="AC187" s="649">
        <f t="shared" si="227"/>
        <v>0</v>
      </c>
      <c r="AD187" s="649">
        <f t="shared" si="227"/>
        <v>0</v>
      </c>
      <c r="AE187" s="650">
        <f t="shared" si="227"/>
        <v>0</v>
      </c>
      <c r="AF187" s="646">
        <f t="shared" si="227"/>
        <v>0</v>
      </c>
      <c r="AG187" s="545">
        <f t="shared" si="227"/>
        <v>0</v>
      </c>
      <c r="AH187" s="545">
        <f t="shared" si="227"/>
        <v>0</v>
      </c>
      <c r="AI187" s="545">
        <f t="shared" si="227"/>
        <v>0</v>
      </c>
      <c r="AJ187" s="647">
        <f t="shared" si="228"/>
        <v>0</v>
      </c>
      <c r="AK187" s="647">
        <f t="shared" si="228"/>
        <v>0</v>
      </c>
      <c r="AL187" s="647">
        <f t="shared" si="228"/>
        <v>0</v>
      </c>
      <c r="AM187" s="647">
        <f t="shared" si="228"/>
        <v>0</v>
      </c>
      <c r="AN187" s="647">
        <f t="shared" si="228"/>
        <v>0</v>
      </c>
      <c r="AO187" s="647">
        <f t="shared" si="228"/>
        <v>0</v>
      </c>
      <c r="AP187" s="647">
        <f t="shared" si="228"/>
        <v>0</v>
      </c>
      <c r="AQ187" s="647">
        <f t="shared" si="228"/>
        <v>0</v>
      </c>
      <c r="AR187" s="647">
        <f t="shared" si="228"/>
        <v>0</v>
      </c>
      <c r="AS187" s="647">
        <f t="shared" si="228"/>
        <v>0</v>
      </c>
      <c r="AT187" s="647">
        <f t="shared" si="229"/>
        <v>0</v>
      </c>
      <c r="AU187" s="647">
        <f t="shared" si="229"/>
        <v>0</v>
      </c>
      <c r="AV187" s="647">
        <f t="shared" si="229"/>
        <v>0</v>
      </c>
      <c r="AW187" s="647">
        <f t="shared" si="229"/>
        <v>0</v>
      </c>
      <c r="AX187" s="651">
        <f t="shared" si="229"/>
        <v>0</v>
      </c>
      <c r="AY187" s="652">
        <f t="shared" si="229"/>
        <v>0</v>
      </c>
      <c r="BA187" s="339">
        <f t="shared" si="230"/>
        <v>0</v>
      </c>
      <c r="BB187" s="340" t="str">
        <f t="shared" si="231"/>
        <v>-</v>
      </c>
    </row>
    <row r="188" spans="2:54" s="1" customFormat="1" ht="14.4" x14ac:dyDescent="0.3">
      <c r="B188" s="287" t="s">
        <v>416</v>
      </c>
      <c r="C188" s="358" t="s">
        <v>417</v>
      </c>
      <c r="D188" s="644">
        <f>SUM('Forma 9'!$W$183,'Forma 9'!$Z$183,'Forma 4'!$F$186,'Forma 4'!$G$186,'Forma 12'!$W$184,'Forma 12'!$Z$184,)</f>
        <v>0</v>
      </c>
      <c r="E188" s="645"/>
      <c r="F188" s="645"/>
      <c r="G188" s="645"/>
      <c r="H188" s="646">
        <f t="shared" si="209"/>
        <v>0</v>
      </c>
      <c r="I188" s="545">
        <f t="shared" si="210"/>
        <v>0</v>
      </c>
      <c r="J188" s="545">
        <f t="shared" si="211"/>
        <v>0</v>
      </c>
      <c r="K188" s="545">
        <f t="shared" si="212"/>
        <v>0</v>
      </c>
      <c r="L188" s="647">
        <f t="shared" si="213"/>
        <v>0</v>
      </c>
      <c r="M188" s="647">
        <f t="shared" si="214"/>
        <v>0</v>
      </c>
      <c r="N188" s="647">
        <f t="shared" si="215"/>
        <v>0</v>
      </c>
      <c r="O188" s="647">
        <f t="shared" si="216"/>
        <v>0</v>
      </c>
      <c r="P188" s="647">
        <f t="shared" si="217"/>
        <v>0</v>
      </c>
      <c r="Q188" s="647">
        <f t="shared" si="218"/>
        <v>0</v>
      </c>
      <c r="R188" s="647">
        <f t="shared" si="219"/>
        <v>0</v>
      </c>
      <c r="S188" s="647">
        <f t="shared" si="220"/>
        <v>0</v>
      </c>
      <c r="T188" s="647">
        <f t="shared" si="221"/>
        <v>0</v>
      </c>
      <c r="U188" s="647">
        <f t="shared" si="222"/>
        <v>0</v>
      </c>
      <c r="V188" s="647">
        <f t="shared" si="223"/>
        <v>0</v>
      </c>
      <c r="W188" s="647">
        <f t="shared" si="224"/>
        <v>0</v>
      </c>
      <c r="X188" s="647">
        <f t="shared" si="225"/>
        <v>0</v>
      </c>
      <c r="Y188" s="647">
        <f t="shared" si="226"/>
        <v>0</v>
      </c>
      <c r="Z188" s="648">
        <f t="shared" si="227"/>
        <v>0</v>
      </c>
      <c r="AA188" s="648">
        <f t="shared" si="227"/>
        <v>0</v>
      </c>
      <c r="AB188" s="648">
        <f t="shared" si="227"/>
        <v>0</v>
      </c>
      <c r="AC188" s="649">
        <f t="shared" si="227"/>
        <v>0</v>
      </c>
      <c r="AD188" s="649">
        <f t="shared" si="227"/>
        <v>0</v>
      </c>
      <c r="AE188" s="650">
        <f t="shared" si="227"/>
        <v>0</v>
      </c>
      <c r="AF188" s="646">
        <f t="shared" si="227"/>
        <v>0</v>
      </c>
      <c r="AG188" s="545">
        <f t="shared" si="227"/>
        <v>0</v>
      </c>
      <c r="AH188" s="545">
        <f t="shared" si="227"/>
        <v>0</v>
      </c>
      <c r="AI188" s="545">
        <f t="shared" si="227"/>
        <v>0</v>
      </c>
      <c r="AJ188" s="647">
        <f t="shared" si="228"/>
        <v>0</v>
      </c>
      <c r="AK188" s="647">
        <f t="shared" si="228"/>
        <v>0</v>
      </c>
      <c r="AL188" s="647">
        <f t="shared" si="228"/>
        <v>0</v>
      </c>
      <c r="AM188" s="647">
        <f t="shared" si="228"/>
        <v>0</v>
      </c>
      <c r="AN188" s="647">
        <f t="shared" si="228"/>
        <v>0</v>
      </c>
      <c r="AO188" s="647">
        <f t="shared" si="228"/>
        <v>0</v>
      </c>
      <c r="AP188" s="647">
        <f t="shared" si="228"/>
        <v>0</v>
      </c>
      <c r="AQ188" s="647">
        <f t="shared" si="228"/>
        <v>0</v>
      </c>
      <c r="AR188" s="647">
        <f t="shared" si="228"/>
        <v>0</v>
      </c>
      <c r="AS188" s="647">
        <f t="shared" si="228"/>
        <v>0</v>
      </c>
      <c r="AT188" s="647">
        <f t="shared" si="229"/>
        <v>0</v>
      </c>
      <c r="AU188" s="647">
        <f t="shared" si="229"/>
        <v>0</v>
      </c>
      <c r="AV188" s="647">
        <f t="shared" si="229"/>
        <v>0</v>
      </c>
      <c r="AW188" s="647">
        <f t="shared" si="229"/>
        <v>0</v>
      </c>
      <c r="AX188" s="651">
        <f t="shared" si="229"/>
        <v>0</v>
      </c>
      <c r="AY188" s="652">
        <f t="shared" si="229"/>
        <v>0</v>
      </c>
      <c r="BA188" s="339">
        <f t="shared" si="230"/>
        <v>0</v>
      </c>
      <c r="BB188" s="340" t="str">
        <f t="shared" si="231"/>
        <v>-</v>
      </c>
    </row>
    <row r="189" spans="2:54" s="1" customFormat="1" ht="14.4" x14ac:dyDescent="0.3">
      <c r="B189" s="305" t="s">
        <v>418</v>
      </c>
      <c r="C189" s="358" t="s">
        <v>419</v>
      </c>
      <c r="D189" s="644">
        <f>SUM('Forma 9'!$W$184,'Forma 9'!$Z$184,'Forma 4'!$F$187,'Forma 4'!$G$187,'Forma 12'!$W$185,'Forma 12'!$Z$185,)</f>
        <v>0</v>
      </c>
      <c r="E189" s="645"/>
      <c r="F189" s="645"/>
      <c r="G189" s="645"/>
      <c r="H189" s="646">
        <f t="shared" si="209"/>
        <v>0</v>
      </c>
      <c r="I189" s="545">
        <f t="shared" si="210"/>
        <v>0</v>
      </c>
      <c r="J189" s="545">
        <f t="shared" si="211"/>
        <v>0</v>
      </c>
      <c r="K189" s="545">
        <f t="shared" si="212"/>
        <v>0</v>
      </c>
      <c r="L189" s="647">
        <f t="shared" si="213"/>
        <v>0</v>
      </c>
      <c r="M189" s="647">
        <f t="shared" si="214"/>
        <v>0</v>
      </c>
      <c r="N189" s="647">
        <f t="shared" si="215"/>
        <v>0</v>
      </c>
      <c r="O189" s="647">
        <f t="shared" si="216"/>
        <v>0</v>
      </c>
      <c r="P189" s="647">
        <f t="shared" si="217"/>
        <v>0</v>
      </c>
      <c r="Q189" s="647">
        <f t="shared" si="218"/>
        <v>0</v>
      </c>
      <c r="R189" s="647">
        <f t="shared" si="219"/>
        <v>0</v>
      </c>
      <c r="S189" s="647">
        <f t="shared" si="220"/>
        <v>0</v>
      </c>
      <c r="T189" s="647">
        <f t="shared" si="221"/>
        <v>0</v>
      </c>
      <c r="U189" s="647">
        <f t="shared" si="222"/>
        <v>0</v>
      </c>
      <c r="V189" s="647">
        <f t="shared" si="223"/>
        <v>0</v>
      </c>
      <c r="W189" s="647">
        <f t="shared" si="224"/>
        <v>0</v>
      </c>
      <c r="X189" s="647">
        <f t="shared" si="225"/>
        <v>0</v>
      </c>
      <c r="Y189" s="647">
        <f t="shared" si="226"/>
        <v>0</v>
      </c>
      <c r="Z189" s="648">
        <f t="shared" ref="Z189:AI194" si="232">IFERROR(($E189*(Z$20/$E$20)),"0")+IFERROR(($F189*(Z$21/$F$21)),"0")+IFERROR(($G189*(Z$22/$G$22)),"0")</f>
        <v>0</v>
      </c>
      <c r="AA189" s="648">
        <f t="shared" si="232"/>
        <v>0</v>
      </c>
      <c r="AB189" s="648">
        <f t="shared" si="232"/>
        <v>0</v>
      </c>
      <c r="AC189" s="649">
        <f t="shared" si="232"/>
        <v>0</v>
      </c>
      <c r="AD189" s="649">
        <f t="shared" si="232"/>
        <v>0</v>
      </c>
      <c r="AE189" s="650">
        <f t="shared" si="232"/>
        <v>0</v>
      </c>
      <c r="AF189" s="646">
        <f t="shared" si="232"/>
        <v>0</v>
      </c>
      <c r="AG189" s="545">
        <f t="shared" si="232"/>
        <v>0</v>
      </c>
      <c r="AH189" s="545">
        <f t="shared" si="232"/>
        <v>0</v>
      </c>
      <c r="AI189" s="545">
        <f t="shared" si="232"/>
        <v>0</v>
      </c>
      <c r="AJ189" s="647">
        <f t="shared" ref="AJ189:AS194" si="233">IFERROR(($E189*(AJ$20/$E$20)),"0")+IFERROR(($F189*(AJ$21/$F$21)),"0")+IFERROR(($G189*(AJ$22/$G$22)),"0")</f>
        <v>0</v>
      </c>
      <c r="AK189" s="647">
        <f t="shared" si="233"/>
        <v>0</v>
      </c>
      <c r="AL189" s="647">
        <f t="shared" si="233"/>
        <v>0</v>
      </c>
      <c r="AM189" s="647">
        <f t="shared" si="233"/>
        <v>0</v>
      </c>
      <c r="AN189" s="647">
        <f t="shared" si="233"/>
        <v>0</v>
      </c>
      <c r="AO189" s="647">
        <f t="shared" si="233"/>
        <v>0</v>
      </c>
      <c r="AP189" s="647">
        <f t="shared" si="233"/>
        <v>0</v>
      </c>
      <c r="AQ189" s="647">
        <f t="shared" si="233"/>
        <v>0</v>
      </c>
      <c r="AR189" s="647">
        <f t="shared" si="233"/>
        <v>0</v>
      </c>
      <c r="AS189" s="647">
        <f t="shared" si="233"/>
        <v>0</v>
      </c>
      <c r="AT189" s="647">
        <f t="shared" ref="AT189:AY194" si="234">IFERROR(($E189*(AT$20/$E$20)),"0")+IFERROR(($F189*(AT$21/$F$21)),"0")+IFERROR(($G189*(AT$22/$G$22)),"0")</f>
        <v>0</v>
      </c>
      <c r="AU189" s="647">
        <f t="shared" si="234"/>
        <v>0</v>
      </c>
      <c r="AV189" s="647">
        <f t="shared" si="234"/>
        <v>0</v>
      </c>
      <c r="AW189" s="647">
        <f t="shared" si="234"/>
        <v>0</v>
      </c>
      <c r="AX189" s="651">
        <f t="shared" si="234"/>
        <v>0</v>
      </c>
      <c r="AY189" s="652">
        <f t="shared" si="234"/>
        <v>0</v>
      </c>
      <c r="BA189" s="339">
        <f t="shared" si="230"/>
        <v>0</v>
      </c>
      <c r="BB189" s="340" t="str">
        <f t="shared" si="231"/>
        <v>-</v>
      </c>
    </row>
    <row r="190" spans="2:54" s="1" customFormat="1" ht="14.4" x14ac:dyDescent="0.3">
      <c r="B190" s="305" t="s">
        <v>420</v>
      </c>
      <c r="C190" s="358" t="s">
        <v>421</v>
      </c>
      <c r="D190" s="644">
        <f>SUM('Forma 9'!$W$185,'Forma 9'!$Z$185,'Forma 4'!$F$188,'Forma 4'!$G$188,'Forma 12'!$W$186,'Forma 12'!$Z$186,)</f>
        <v>0</v>
      </c>
      <c r="E190" s="645"/>
      <c r="F190" s="645"/>
      <c r="G190" s="645"/>
      <c r="H190" s="646">
        <f t="shared" si="209"/>
        <v>0</v>
      </c>
      <c r="I190" s="545">
        <f t="shared" si="210"/>
        <v>0</v>
      </c>
      <c r="J190" s="545">
        <f t="shared" si="211"/>
        <v>0</v>
      </c>
      <c r="K190" s="545">
        <f t="shared" si="212"/>
        <v>0</v>
      </c>
      <c r="L190" s="647">
        <f t="shared" si="213"/>
        <v>0</v>
      </c>
      <c r="M190" s="647">
        <f t="shared" si="214"/>
        <v>0</v>
      </c>
      <c r="N190" s="647">
        <f t="shared" si="215"/>
        <v>0</v>
      </c>
      <c r="O190" s="647">
        <f t="shared" si="216"/>
        <v>0</v>
      </c>
      <c r="P190" s="647">
        <f t="shared" si="217"/>
        <v>0</v>
      </c>
      <c r="Q190" s="647">
        <f t="shared" si="218"/>
        <v>0</v>
      </c>
      <c r="R190" s="647">
        <f t="shared" si="219"/>
        <v>0</v>
      </c>
      <c r="S190" s="647">
        <f t="shared" si="220"/>
        <v>0</v>
      </c>
      <c r="T190" s="647">
        <f t="shared" si="221"/>
        <v>0</v>
      </c>
      <c r="U190" s="647">
        <f t="shared" si="222"/>
        <v>0</v>
      </c>
      <c r="V190" s="647">
        <f t="shared" si="223"/>
        <v>0</v>
      </c>
      <c r="W190" s="647">
        <f t="shared" si="224"/>
        <v>0</v>
      </c>
      <c r="X190" s="647">
        <f t="shared" si="225"/>
        <v>0</v>
      </c>
      <c r="Y190" s="647">
        <f t="shared" si="226"/>
        <v>0</v>
      </c>
      <c r="Z190" s="648">
        <f t="shared" si="232"/>
        <v>0</v>
      </c>
      <c r="AA190" s="648">
        <f t="shared" si="232"/>
        <v>0</v>
      </c>
      <c r="AB190" s="648">
        <f t="shared" si="232"/>
        <v>0</v>
      </c>
      <c r="AC190" s="649">
        <f t="shared" si="232"/>
        <v>0</v>
      </c>
      <c r="AD190" s="649">
        <f t="shared" si="232"/>
        <v>0</v>
      </c>
      <c r="AE190" s="650">
        <f t="shared" si="232"/>
        <v>0</v>
      </c>
      <c r="AF190" s="646">
        <f t="shared" si="232"/>
        <v>0</v>
      </c>
      <c r="AG190" s="545">
        <f t="shared" si="232"/>
        <v>0</v>
      </c>
      <c r="AH190" s="545">
        <f t="shared" si="232"/>
        <v>0</v>
      </c>
      <c r="AI190" s="545">
        <f t="shared" si="232"/>
        <v>0</v>
      </c>
      <c r="AJ190" s="647">
        <f t="shared" si="233"/>
        <v>0</v>
      </c>
      <c r="AK190" s="647">
        <f t="shared" si="233"/>
        <v>0</v>
      </c>
      <c r="AL190" s="647">
        <f t="shared" si="233"/>
        <v>0</v>
      </c>
      <c r="AM190" s="647">
        <f t="shared" si="233"/>
        <v>0</v>
      </c>
      <c r="AN190" s="647">
        <f t="shared" si="233"/>
        <v>0</v>
      </c>
      <c r="AO190" s="647">
        <f t="shared" si="233"/>
        <v>0</v>
      </c>
      <c r="AP190" s="647">
        <f t="shared" si="233"/>
        <v>0</v>
      </c>
      <c r="AQ190" s="647">
        <f t="shared" si="233"/>
        <v>0</v>
      </c>
      <c r="AR190" s="647">
        <f t="shared" si="233"/>
        <v>0</v>
      </c>
      <c r="AS190" s="647">
        <f t="shared" si="233"/>
        <v>0</v>
      </c>
      <c r="AT190" s="647">
        <f t="shared" si="234"/>
        <v>0</v>
      </c>
      <c r="AU190" s="647">
        <f t="shared" si="234"/>
        <v>0</v>
      </c>
      <c r="AV190" s="647">
        <f t="shared" si="234"/>
        <v>0</v>
      </c>
      <c r="AW190" s="647">
        <f t="shared" si="234"/>
        <v>0</v>
      </c>
      <c r="AX190" s="651">
        <f t="shared" si="234"/>
        <v>0</v>
      </c>
      <c r="AY190" s="652">
        <f t="shared" si="234"/>
        <v>0</v>
      </c>
      <c r="BA190" s="339">
        <f t="shared" si="230"/>
        <v>0</v>
      </c>
      <c r="BB190" s="340" t="str">
        <f t="shared" si="231"/>
        <v>-</v>
      </c>
    </row>
    <row r="191" spans="2:54" s="1" customFormat="1" ht="14.4" x14ac:dyDescent="0.3">
      <c r="B191" s="305" t="s">
        <v>422</v>
      </c>
      <c r="C191" s="358" t="s">
        <v>423</v>
      </c>
      <c r="D191" s="644">
        <f>SUM('Forma 9'!$W$186,'Forma 9'!$Z$186,'Forma 4'!$F$189,'Forma 4'!$G$189,'Forma 12'!$W$187,'Forma 12'!$Z$187,)</f>
        <v>0</v>
      </c>
      <c r="E191" s="645"/>
      <c r="F191" s="645"/>
      <c r="G191" s="645"/>
      <c r="H191" s="646">
        <f t="shared" si="209"/>
        <v>0</v>
      </c>
      <c r="I191" s="545">
        <f t="shared" si="210"/>
        <v>0</v>
      </c>
      <c r="J191" s="545">
        <f t="shared" si="211"/>
        <v>0</v>
      </c>
      <c r="K191" s="545">
        <f t="shared" si="212"/>
        <v>0</v>
      </c>
      <c r="L191" s="647">
        <f t="shared" si="213"/>
        <v>0</v>
      </c>
      <c r="M191" s="647">
        <f t="shared" si="214"/>
        <v>0</v>
      </c>
      <c r="N191" s="647">
        <f t="shared" si="215"/>
        <v>0</v>
      </c>
      <c r="O191" s="647">
        <f t="shared" si="216"/>
        <v>0</v>
      </c>
      <c r="P191" s="647">
        <f t="shared" si="217"/>
        <v>0</v>
      </c>
      <c r="Q191" s="647">
        <f t="shared" si="218"/>
        <v>0</v>
      </c>
      <c r="R191" s="647">
        <f t="shared" si="219"/>
        <v>0</v>
      </c>
      <c r="S191" s="647">
        <f t="shared" si="220"/>
        <v>0</v>
      </c>
      <c r="T191" s="647">
        <f t="shared" si="221"/>
        <v>0</v>
      </c>
      <c r="U191" s="647">
        <f t="shared" si="222"/>
        <v>0</v>
      </c>
      <c r="V191" s="647">
        <f t="shared" si="223"/>
        <v>0</v>
      </c>
      <c r="W191" s="647">
        <f t="shared" si="224"/>
        <v>0</v>
      </c>
      <c r="X191" s="647">
        <f t="shared" si="225"/>
        <v>0</v>
      </c>
      <c r="Y191" s="647">
        <f t="shared" si="226"/>
        <v>0</v>
      </c>
      <c r="Z191" s="648">
        <f t="shared" si="232"/>
        <v>0</v>
      </c>
      <c r="AA191" s="648">
        <f t="shared" si="232"/>
        <v>0</v>
      </c>
      <c r="AB191" s="648">
        <f t="shared" si="232"/>
        <v>0</v>
      </c>
      <c r="AC191" s="649">
        <f t="shared" si="232"/>
        <v>0</v>
      </c>
      <c r="AD191" s="649">
        <f t="shared" si="232"/>
        <v>0</v>
      </c>
      <c r="AE191" s="650">
        <f t="shared" si="232"/>
        <v>0</v>
      </c>
      <c r="AF191" s="646">
        <f t="shared" si="232"/>
        <v>0</v>
      </c>
      <c r="AG191" s="545">
        <f t="shared" si="232"/>
        <v>0</v>
      </c>
      <c r="AH191" s="545">
        <f t="shared" si="232"/>
        <v>0</v>
      </c>
      <c r="AI191" s="545">
        <f t="shared" si="232"/>
        <v>0</v>
      </c>
      <c r="AJ191" s="647">
        <f t="shared" si="233"/>
        <v>0</v>
      </c>
      <c r="AK191" s="647">
        <f t="shared" si="233"/>
        <v>0</v>
      </c>
      <c r="AL191" s="647">
        <f t="shared" si="233"/>
        <v>0</v>
      </c>
      <c r="AM191" s="647">
        <f t="shared" si="233"/>
        <v>0</v>
      </c>
      <c r="AN191" s="647">
        <f t="shared" si="233"/>
        <v>0</v>
      </c>
      <c r="AO191" s="647">
        <f t="shared" si="233"/>
        <v>0</v>
      </c>
      <c r="AP191" s="647">
        <f t="shared" si="233"/>
        <v>0</v>
      </c>
      <c r="AQ191" s="647">
        <f t="shared" si="233"/>
        <v>0</v>
      </c>
      <c r="AR191" s="647">
        <f t="shared" si="233"/>
        <v>0</v>
      </c>
      <c r="AS191" s="647">
        <f t="shared" si="233"/>
        <v>0</v>
      </c>
      <c r="AT191" s="647">
        <f t="shared" si="234"/>
        <v>0</v>
      </c>
      <c r="AU191" s="647">
        <f t="shared" si="234"/>
        <v>0</v>
      </c>
      <c r="AV191" s="647">
        <f t="shared" si="234"/>
        <v>0</v>
      </c>
      <c r="AW191" s="647">
        <f t="shared" si="234"/>
        <v>0</v>
      </c>
      <c r="AX191" s="651">
        <f t="shared" si="234"/>
        <v>0</v>
      </c>
      <c r="AY191" s="652">
        <f t="shared" si="234"/>
        <v>0</v>
      </c>
      <c r="BA191" s="339">
        <f t="shared" si="230"/>
        <v>0</v>
      </c>
      <c r="BB191" s="340" t="str">
        <f t="shared" si="231"/>
        <v>-</v>
      </c>
    </row>
    <row r="192" spans="2:54" s="1" customFormat="1" ht="14.4" x14ac:dyDescent="0.3">
      <c r="B192" s="305" t="s">
        <v>424</v>
      </c>
      <c r="C192" s="358" t="s">
        <v>425</v>
      </c>
      <c r="D192" s="644">
        <f>SUM('Forma 9'!$W$187,'Forma 9'!$Z$187,'Forma 4'!$F$190,'Forma 4'!$G$190,'Forma 12'!$W$188,'Forma 12'!$Z$188)</f>
        <v>0</v>
      </c>
      <c r="E192" s="645"/>
      <c r="F192" s="645"/>
      <c r="G192" s="645"/>
      <c r="H192" s="646">
        <f t="shared" si="209"/>
        <v>0</v>
      </c>
      <c r="I192" s="545">
        <f t="shared" si="210"/>
        <v>0</v>
      </c>
      <c r="J192" s="545">
        <f t="shared" si="211"/>
        <v>0</v>
      </c>
      <c r="K192" s="545">
        <f t="shared" si="212"/>
        <v>0</v>
      </c>
      <c r="L192" s="647">
        <f t="shared" si="213"/>
        <v>0</v>
      </c>
      <c r="M192" s="647">
        <f t="shared" si="214"/>
        <v>0</v>
      </c>
      <c r="N192" s="647">
        <f t="shared" si="215"/>
        <v>0</v>
      </c>
      <c r="O192" s="647">
        <f t="shared" si="216"/>
        <v>0</v>
      </c>
      <c r="P192" s="647">
        <f t="shared" si="217"/>
        <v>0</v>
      </c>
      <c r="Q192" s="647">
        <f t="shared" si="218"/>
        <v>0</v>
      </c>
      <c r="R192" s="647">
        <f t="shared" si="219"/>
        <v>0</v>
      </c>
      <c r="S192" s="647">
        <f t="shared" si="220"/>
        <v>0</v>
      </c>
      <c r="T192" s="647">
        <f t="shared" si="221"/>
        <v>0</v>
      </c>
      <c r="U192" s="647">
        <f t="shared" si="222"/>
        <v>0</v>
      </c>
      <c r="V192" s="647">
        <f t="shared" si="223"/>
        <v>0</v>
      </c>
      <c r="W192" s="647">
        <f t="shared" si="224"/>
        <v>0</v>
      </c>
      <c r="X192" s="647">
        <f t="shared" si="225"/>
        <v>0</v>
      </c>
      <c r="Y192" s="647">
        <f t="shared" si="226"/>
        <v>0</v>
      </c>
      <c r="Z192" s="648">
        <f t="shared" si="232"/>
        <v>0</v>
      </c>
      <c r="AA192" s="648">
        <f t="shared" si="232"/>
        <v>0</v>
      </c>
      <c r="AB192" s="648">
        <f t="shared" si="232"/>
        <v>0</v>
      </c>
      <c r="AC192" s="649">
        <f t="shared" si="232"/>
        <v>0</v>
      </c>
      <c r="AD192" s="649">
        <f t="shared" si="232"/>
        <v>0</v>
      </c>
      <c r="AE192" s="650">
        <f t="shared" si="232"/>
        <v>0</v>
      </c>
      <c r="AF192" s="646">
        <f t="shared" si="232"/>
        <v>0</v>
      </c>
      <c r="AG192" s="545">
        <f t="shared" si="232"/>
        <v>0</v>
      </c>
      <c r="AH192" s="545">
        <f t="shared" si="232"/>
        <v>0</v>
      </c>
      <c r="AI192" s="545">
        <f t="shared" si="232"/>
        <v>0</v>
      </c>
      <c r="AJ192" s="647">
        <f t="shared" si="233"/>
        <v>0</v>
      </c>
      <c r="AK192" s="647">
        <f t="shared" si="233"/>
        <v>0</v>
      </c>
      <c r="AL192" s="647">
        <f t="shared" si="233"/>
        <v>0</v>
      </c>
      <c r="AM192" s="647">
        <f t="shared" si="233"/>
        <v>0</v>
      </c>
      <c r="AN192" s="647">
        <f t="shared" si="233"/>
        <v>0</v>
      </c>
      <c r="AO192" s="647">
        <f t="shared" si="233"/>
        <v>0</v>
      </c>
      <c r="AP192" s="647">
        <f t="shared" si="233"/>
        <v>0</v>
      </c>
      <c r="AQ192" s="647">
        <f t="shared" si="233"/>
        <v>0</v>
      </c>
      <c r="AR192" s="647">
        <f t="shared" si="233"/>
        <v>0</v>
      </c>
      <c r="AS192" s="647">
        <f t="shared" si="233"/>
        <v>0</v>
      </c>
      <c r="AT192" s="647">
        <f t="shared" si="234"/>
        <v>0</v>
      </c>
      <c r="AU192" s="647">
        <f t="shared" si="234"/>
        <v>0</v>
      </c>
      <c r="AV192" s="647">
        <f t="shared" si="234"/>
        <v>0</v>
      </c>
      <c r="AW192" s="647">
        <f t="shared" si="234"/>
        <v>0</v>
      </c>
      <c r="AX192" s="651">
        <f t="shared" si="234"/>
        <v>0</v>
      </c>
      <c r="AY192" s="652">
        <f t="shared" si="234"/>
        <v>0</v>
      </c>
      <c r="BA192" s="339">
        <f t="shared" si="230"/>
        <v>0</v>
      </c>
      <c r="BB192" s="340" t="str">
        <f t="shared" si="231"/>
        <v>-</v>
      </c>
    </row>
    <row r="193" spans="2:54" s="1" customFormat="1" ht="14.4" x14ac:dyDescent="0.3">
      <c r="B193" s="305" t="s">
        <v>426</v>
      </c>
      <c r="C193" s="362" t="str">
        <f>'Forma 2'!$C$183</f>
        <v>Kitos pastoviosios sąnaudos (nurodyti)</v>
      </c>
      <c r="D193" s="644">
        <f>SUM('Forma 9'!$W$188,'Forma 9'!$Z$188,'Forma 4'!$F$191,'Forma 4'!$G$191,'Forma 12'!$W$189,'Forma 12'!$Z$189,)</f>
        <v>68.449641189234953</v>
      </c>
      <c r="E193" s="645"/>
      <c r="F193" s="645"/>
      <c r="G193" s="645"/>
      <c r="H193" s="646">
        <f t="shared" si="209"/>
        <v>0</v>
      </c>
      <c r="I193" s="545">
        <f t="shared" si="210"/>
        <v>0</v>
      </c>
      <c r="J193" s="545">
        <f t="shared" si="211"/>
        <v>0</v>
      </c>
      <c r="K193" s="545">
        <f t="shared" si="212"/>
        <v>0</v>
      </c>
      <c r="L193" s="647">
        <f t="shared" si="213"/>
        <v>0</v>
      </c>
      <c r="M193" s="647">
        <f t="shared" si="214"/>
        <v>0</v>
      </c>
      <c r="N193" s="647">
        <f t="shared" si="215"/>
        <v>0</v>
      </c>
      <c r="O193" s="647">
        <f t="shared" si="216"/>
        <v>0</v>
      </c>
      <c r="P193" s="647">
        <f t="shared" si="217"/>
        <v>0</v>
      </c>
      <c r="Q193" s="647">
        <f t="shared" si="218"/>
        <v>0</v>
      </c>
      <c r="R193" s="647">
        <f t="shared" si="219"/>
        <v>0</v>
      </c>
      <c r="S193" s="647">
        <f t="shared" si="220"/>
        <v>0</v>
      </c>
      <c r="T193" s="647">
        <f t="shared" si="221"/>
        <v>0</v>
      </c>
      <c r="U193" s="647">
        <f t="shared" si="222"/>
        <v>0</v>
      </c>
      <c r="V193" s="647">
        <f t="shared" si="223"/>
        <v>0</v>
      </c>
      <c r="W193" s="647">
        <f t="shared" si="224"/>
        <v>0</v>
      </c>
      <c r="X193" s="647">
        <f t="shared" si="225"/>
        <v>0</v>
      </c>
      <c r="Y193" s="647">
        <f t="shared" si="226"/>
        <v>0</v>
      </c>
      <c r="Z193" s="648">
        <f t="shared" si="232"/>
        <v>0</v>
      </c>
      <c r="AA193" s="648">
        <f t="shared" si="232"/>
        <v>0</v>
      </c>
      <c r="AB193" s="648">
        <f t="shared" si="232"/>
        <v>0</v>
      </c>
      <c r="AC193" s="649">
        <f t="shared" si="232"/>
        <v>0</v>
      </c>
      <c r="AD193" s="649">
        <f t="shared" si="232"/>
        <v>0</v>
      </c>
      <c r="AE193" s="650">
        <f t="shared" si="232"/>
        <v>0</v>
      </c>
      <c r="AF193" s="646">
        <f t="shared" si="232"/>
        <v>0</v>
      </c>
      <c r="AG193" s="545">
        <f t="shared" si="232"/>
        <v>0</v>
      </c>
      <c r="AH193" s="545">
        <f t="shared" si="232"/>
        <v>0</v>
      </c>
      <c r="AI193" s="545">
        <f t="shared" si="232"/>
        <v>0</v>
      </c>
      <c r="AJ193" s="647">
        <f t="shared" si="233"/>
        <v>0</v>
      </c>
      <c r="AK193" s="647">
        <f t="shared" si="233"/>
        <v>0</v>
      </c>
      <c r="AL193" s="647">
        <f t="shared" si="233"/>
        <v>0</v>
      </c>
      <c r="AM193" s="647">
        <f t="shared" si="233"/>
        <v>0</v>
      </c>
      <c r="AN193" s="647">
        <f t="shared" si="233"/>
        <v>0</v>
      </c>
      <c r="AO193" s="647">
        <f t="shared" si="233"/>
        <v>0</v>
      </c>
      <c r="AP193" s="647">
        <f t="shared" si="233"/>
        <v>0</v>
      </c>
      <c r="AQ193" s="647">
        <f t="shared" si="233"/>
        <v>0</v>
      </c>
      <c r="AR193" s="647">
        <f t="shared" si="233"/>
        <v>0</v>
      </c>
      <c r="AS193" s="647">
        <f t="shared" si="233"/>
        <v>0</v>
      </c>
      <c r="AT193" s="647">
        <f t="shared" si="234"/>
        <v>0</v>
      </c>
      <c r="AU193" s="647">
        <f t="shared" si="234"/>
        <v>0</v>
      </c>
      <c r="AV193" s="647">
        <f t="shared" si="234"/>
        <v>0</v>
      </c>
      <c r="AW193" s="647">
        <f t="shared" si="234"/>
        <v>0</v>
      </c>
      <c r="AX193" s="651">
        <f t="shared" si="234"/>
        <v>0</v>
      </c>
      <c r="AY193" s="652">
        <f t="shared" si="234"/>
        <v>0</v>
      </c>
      <c r="BA193" s="339">
        <f t="shared" si="230"/>
        <v>68.449641189234953</v>
      </c>
      <c r="BB193" s="340" t="str">
        <f t="shared" si="231"/>
        <v>Prašome paskirstyti likusias sąnaudas</v>
      </c>
    </row>
    <row r="194" spans="2:54" s="1" customFormat="1" ht="14.4" x14ac:dyDescent="0.3">
      <c r="B194" s="363" t="s">
        <v>428</v>
      </c>
      <c r="C194" s="364" t="str">
        <f>'Forma 2'!$C$184</f>
        <v/>
      </c>
      <c r="D194" s="662">
        <f>SUM('Forma 9'!$W$189,'Forma 9'!$Z$189,'Forma 4'!$F$192,'Forma 4'!$G$192,'Forma 12'!$W$190,'Forma 12'!$Z$190,)</f>
        <v>0</v>
      </c>
      <c r="E194" s="663"/>
      <c r="F194" s="663"/>
      <c r="G194" s="663"/>
      <c r="H194" s="664">
        <f t="shared" si="209"/>
        <v>0</v>
      </c>
      <c r="I194" s="665">
        <f t="shared" si="210"/>
        <v>0</v>
      </c>
      <c r="J194" s="665">
        <f t="shared" si="211"/>
        <v>0</v>
      </c>
      <c r="K194" s="665">
        <f t="shared" si="212"/>
        <v>0</v>
      </c>
      <c r="L194" s="666">
        <f t="shared" si="213"/>
        <v>0</v>
      </c>
      <c r="M194" s="666">
        <f t="shared" si="214"/>
        <v>0</v>
      </c>
      <c r="N194" s="666">
        <f t="shared" si="215"/>
        <v>0</v>
      </c>
      <c r="O194" s="666">
        <f t="shared" si="216"/>
        <v>0</v>
      </c>
      <c r="P194" s="666">
        <f t="shared" si="217"/>
        <v>0</v>
      </c>
      <c r="Q194" s="666">
        <f t="shared" si="218"/>
        <v>0</v>
      </c>
      <c r="R194" s="666">
        <f t="shared" si="219"/>
        <v>0</v>
      </c>
      <c r="S194" s="666">
        <f t="shared" si="220"/>
        <v>0</v>
      </c>
      <c r="T194" s="666">
        <f t="shared" si="221"/>
        <v>0</v>
      </c>
      <c r="U194" s="666">
        <f t="shared" si="222"/>
        <v>0</v>
      </c>
      <c r="V194" s="666">
        <f t="shared" si="223"/>
        <v>0</v>
      </c>
      <c r="W194" s="666">
        <f t="shared" si="224"/>
        <v>0</v>
      </c>
      <c r="X194" s="666">
        <f t="shared" si="225"/>
        <v>0</v>
      </c>
      <c r="Y194" s="666">
        <f t="shared" si="226"/>
        <v>0</v>
      </c>
      <c r="Z194" s="667">
        <f t="shared" si="232"/>
        <v>0</v>
      </c>
      <c r="AA194" s="667">
        <f t="shared" si="232"/>
        <v>0</v>
      </c>
      <c r="AB194" s="667">
        <f t="shared" si="232"/>
        <v>0</v>
      </c>
      <c r="AC194" s="668">
        <f t="shared" si="232"/>
        <v>0</v>
      </c>
      <c r="AD194" s="668">
        <f t="shared" si="232"/>
        <v>0</v>
      </c>
      <c r="AE194" s="669">
        <f t="shared" si="232"/>
        <v>0</v>
      </c>
      <c r="AF194" s="664">
        <f t="shared" si="232"/>
        <v>0</v>
      </c>
      <c r="AG194" s="665">
        <f t="shared" si="232"/>
        <v>0</v>
      </c>
      <c r="AH194" s="665">
        <f t="shared" si="232"/>
        <v>0</v>
      </c>
      <c r="AI194" s="665">
        <f t="shared" si="232"/>
        <v>0</v>
      </c>
      <c r="AJ194" s="666">
        <f t="shared" si="233"/>
        <v>0</v>
      </c>
      <c r="AK194" s="666">
        <f t="shared" si="233"/>
        <v>0</v>
      </c>
      <c r="AL194" s="666">
        <f t="shared" si="233"/>
        <v>0</v>
      </c>
      <c r="AM194" s="666">
        <f t="shared" si="233"/>
        <v>0</v>
      </c>
      <c r="AN194" s="666">
        <f t="shared" si="233"/>
        <v>0</v>
      </c>
      <c r="AO194" s="666">
        <f t="shared" si="233"/>
        <v>0</v>
      </c>
      <c r="AP194" s="666">
        <f t="shared" si="233"/>
        <v>0</v>
      </c>
      <c r="AQ194" s="666">
        <f t="shared" si="233"/>
        <v>0</v>
      </c>
      <c r="AR194" s="666">
        <f t="shared" si="233"/>
        <v>0</v>
      </c>
      <c r="AS194" s="666">
        <f t="shared" si="233"/>
        <v>0</v>
      </c>
      <c r="AT194" s="666">
        <f t="shared" si="234"/>
        <v>0</v>
      </c>
      <c r="AU194" s="666">
        <f t="shared" si="234"/>
        <v>0</v>
      </c>
      <c r="AV194" s="666">
        <f t="shared" si="234"/>
        <v>0</v>
      </c>
      <c r="AW194" s="666">
        <f t="shared" si="234"/>
        <v>0</v>
      </c>
      <c r="AX194" s="670">
        <f t="shared" si="234"/>
        <v>0</v>
      </c>
      <c r="AY194" s="671">
        <f t="shared" si="234"/>
        <v>0</v>
      </c>
      <c r="BA194" s="339">
        <f t="shared" si="230"/>
        <v>0</v>
      </c>
      <c r="BB194" s="340" t="str">
        <f t="shared" si="231"/>
        <v>-</v>
      </c>
    </row>
    <row r="195" spans="2:54" s="1" customFormat="1" ht="14.4" x14ac:dyDescent="0.3">
      <c r="B195" s="1239" t="s">
        <v>429</v>
      </c>
      <c r="C195" s="1240"/>
      <c r="D195" s="672">
        <f t="shared" ref="D195:AY195" si="235">SUM(D178,D175,D164,D151,D145,D137,D124,D97,D69,D61,D57,D53,D50,D30,D23)</f>
        <v>49953.675850085143</v>
      </c>
      <c r="E195" s="672">
        <f t="shared" si="235"/>
        <v>0</v>
      </c>
      <c r="F195" s="672">
        <f t="shared" si="235"/>
        <v>0</v>
      </c>
      <c r="G195" s="672">
        <f t="shared" si="235"/>
        <v>0</v>
      </c>
      <c r="H195" s="673">
        <f t="shared" si="235"/>
        <v>0</v>
      </c>
      <c r="I195" s="674">
        <f t="shared" si="235"/>
        <v>0</v>
      </c>
      <c r="J195" s="674">
        <f t="shared" si="235"/>
        <v>0</v>
      </c>
      <c r="K195" s="674">
        <f t="shared" si="235"/>
        <v>0</v>
      </c>
      <c r="L195" s="675">
        <f t="shared" si="235"/>
        <v>0</v>
      </c>
      <c r="M195" s="675">
        <f t="shared" si="235"/>
        <v>0</v>
      </c>
      <c r="N195" s="675">
        <f t="shared" si="235"/>
        <v>0</v>
      </c>
      <c r="O195" s="675">
        <f t="shared" si="235"/>
        <v>0</v>
      </c>
      <c r="P195" s="675">
        <f t="shared" si="235"/>
        <v>0</v>
      </c>
      <c r="Q195" s="675">
        <f t="shared" si="235"/>
        <v>0</v>
      </c>
      <c r="R195" s="675">
        <f t="shared" si="235"/>
        <v>0</v>
      </c>
      <c r="S195" s="675">
        <f t="shared" si="235"/>
        <v>0</v>
      </c>
      <c r="T195" s="675">
        <f t="shared" si="235"/>
        <v>0</v>
      </c>
      <c r="U195" s="675">
        <f t="shared" si="235"/>
        <v>0</v>
      </c>
      <c r="V195" s="675">
        <f t="shared" si="235"/>
        <v>0</v>
      </c>
      <c r="W195" s="675">
        <f t="shared" si="235"/>
        <v>0</v>
      </c>
      <c r="X195" s="675">
        <f t="shared" si="235"/>
        <v>0</v>
      </c>
      <c r="Y195" s="675">
        <f t="shared" si="235"/>
        <v>0</v>
      </c>
      <c r="Z195" s="675">
        <f t="shared" si="235"/>
        <v>0</v>
      </c>
      <c r="AA195" s="675">
        <f t="shared" si="235"/>
        <v>0</v>
      </c>
      <c r="AB195" s="675">
        <f t="shared" si="235"/>
        <v>0</v>
      </c>
      <c r="AC195" s="676">
        <f t="shared" si="235"/>
        <v>0</v>
      </c>
      <c r="AD195" s="676">
        <f t="shared" si="235"/>
        <v>0</v>
      </c>
      <c r="AE195" s="677">
        <f t="shared" si="235"/>
        <v>0</v>
      </c>
      <c r="AF195" s="678">
        <f t="shared" si="235"/>
        <v>0</v>
      </c>
      <c r="AG195" s="679">
        <f t="shared" si="235"/>
        <v>0</v>
      </c>
      <c r="AH195" s="679">
        <f t="shared" si="235"/>
        <v>0</v>
      </c>
      <c r="AI195" s="679">
        <f t="shared" si="235"/>
        <v>0</v>
      </c>
      <c r="AJ195" s="434">
        <f t="shared" si="235"/>
        <v>0</v>
      </c>
      <c r="AK195" s="434">
        <f t="shared" si="235"/>
        <v>0</v>
      </c>
      <c r="AL195" s="434">
        <f t="shared" si="235"/>
        <v>0</v>
      </c>
      <c r="AM195" s="434">
        <f t="shared" si="235"/>
        <v>0</v>
      </c>
      <c r="AN195" s="434">
        <f t="shared" si="235"/>
        <v>0</v>
      </c>
      <c r="AO195" s="434">
        <f t="shared" si="235"/>
        <v>0</v>
      </c>
      <c r="AP195" s="434">
        <f t="shared" si="235"/>
        <v>0</v>
      </c>
      <c r="AQ195" s="434">
        <f t="shared" si="235"/>
        <v>0</v>
      </c>
      <c r="AR195" s="434">
        <f t="shared" si="235"/>
        <v>0</v>
      </c>
      <c r="AS195" s="434">
        <f t="shared" si="235"/>
        <v>0</v>
      </c>
      <c r="AT195" s="434">
        <f t="shared" si="235"/>
        <v>0</v>
      </c>
      <c r="AU195" s="434">
        <f t="shared" si="235"/>
        <v>0</v>
      </c>
      <c r="AV195" s="434">
        <f t="shared" si="235"/>
        <v>0</v>
      </c>
      <c r="AW195" s="434">
        <f t="shared" si="235"/>
        <v>0</v>
      </c>
      <c r="AX195" s="435">
        <f t="shared" si="235"/>
        <v>0</v>
      </c>
      <c r="AY195" s="680">
        <f t="shared" si="235"/>
        <v>0</v>
      </c>
      <c r="BA195" s="339">
        <f t="shared" si="230"/>
        <v>49953.675850085143</v>
      </c>
      <c r="BB195" s="340" t="str">
        <f t="shared" si="231"/>
        <v>Prašome paskirstyti likusias sąnaudas</v>
      </c>
    </row>
    <row r="197" spans="2:54" s="1" customFormat="1" ht="13.8" x14ac:dyDescent="0.25">
      <c r="B197" s="1223" t="s">
        <v>68</v>
      </c>
      <c r="C197" s="1223"/>
    </row>
    <row r="198" spans="2:54" s="1" customFormat="1" ht="13.8" x14ac:dyDescent="0.25">
      <c r="B198" s="1230" t="s">
        <v>456</v>
      </c>
      <c r="C198" s="1230"/>
    </row>
    <row r="199" spans="2:54" s="1" customFormat="1" ht="13.8" x14ac:dyDescent="0.25">
      <c r="B199" s="1230" t="s">
        <v>499</v>
      </c>
      <c r="C199" s="1230"/>
    </row>
    <row r="200" spans="2:54" s="1" customFormat="1" ht="13.8" x14ac:dyDescent="0.25">
      <c r="B200" s="1230" t="s">
        <v>515</v>
      </c>
      <c r="C200" s="1230"/>
    </row>
    <row r="201" spans="2:54" s="1" customFormat="1" ht="13.8" x14ac:dyDescent="0.25">
      <c r="B201" s="1230" t="s">
        <v>516</v>
      </c>
      <c r="C201" s="1230"/>
    </row>
  </sheetData>
  <mergeCells count="88">
    <mergeCell ref="AE13:AE18"/>
    <mergeCell ref="Q10:T12"/>
    <mergeCell ref="Q13:Q18"/>
    <mergeCell ref="R13:R18"/>
    <mergeCell ref="S13:S18"/>
    <mergeCell ref="T13:T18"/>
    <mergeCell ref="U10:U12"/>
    <mergeCell ref="U13:U18"/>
    <mergeCell ref="V13:V18"/>
    <mergeCell ref="V10:X12"/>
    <mergeCell ref="W13:W18"/>
    <mergeCell ref="X13:X18"/>
    <mergeCell ref="Y13:Y18"/>
    <mergeCell ref="F10:F12"/>
    <mergeCell ref="H15:H18"/>
    <mergeCell ref="H13:I14"/>
    <mergeCell ref="F13:F18"/>
    <mergeCell ref="Y10:Y12"/>
    <mergeCell ref="G10:G12"/>
    <mergeCell ref="G13:G18"/>
    <mergeCell ref="K15:K18"/>
    <mergeCell ref="L13:L18"/>
    <mergeCell ref="M13:M18"/>
    <mergeCell ref="M10:O12"/>
    <mergeCell ref="B201:C201"/>
    <mergeCell ref="B19:C19"/>
    <mergeCell ref="B20:C20"/>
    <mergeCell ref="B21:C21"/>
    <mergeCell ref="B22:C22"/>
    <mergeCell ref="B195:C195"/>
    <mergeCell ref="B200:C200"/>
    <mergeCell ref="B198:C198"/>
    <mergeCell ref="B199:C199"/>
    <mergeCell ref="H9:AE9"/>
    <mergeCell ref="I15:I18"/>
    <mergeCell ref="J15:J18"/>
    <mergeCell ref="J13:K14"/>
    <mergeCell ref="P10:P12"/>
    <mergeCell ref="P13:P18"/>
    <mergeCell ref="N13:N18"/>
    <mergeCell ref="O13:O18"/>
    <mergeCell ref="H10:L12"/>
    <mergeCell ref="Z13:Z18"/>
    <mergeCell ref="Z10:AB12"/>
    <mergeCell ref="AA13:AA18"/>
    <mergeCell ref="AB13:AB18"/>
    <mergeCell ref="AC10:AE12"/>
    <mergeCell ref="AC13:AC18"/>
    <mergeCell ref="AD13:AD18"/>
    <mergeCell ref="B9:C18"/>
    <mergeCell ref="B197:C197"/>
    <mergeCell ref="D13:D18"/>
    <mergeCell ref="D10:D12"/>
    <mergeCell ref="E13:E18"/>
    <mergeCell ref="E10:E12"/>
    <mergeCell ref="AO13:AO18"/>
    <mergeCell ref="AP13:AP18"/>
    <mergeCell ref="AQ13:AQ18"/>
    <mergeCell ref="AR13:AR18"/>
    <mergeCell ref="AS10:AS12"/>
    <mergeCell ref="AS13:AS18"/>
    <mergeCell ref="AF13:AG14"/>
    <mergeCell ref="AF15:AF18"/>
    <mergeCell ref="AF9:AX9"/>
    <mergeCell ref="AF10:AJ12"/>
    <mergeCell ref="AG15:AG18"/>
    <mergeCell ref="AH15:AH18"/>
    <mergeCell ref="AH13:AI14"/>
    <mergeCell ref="AI15:AI18"/>
    <mergeCell ref="AJ13:AJ18"/>
    <mergeCell ref="AK10:AM12"/>
    <mergeCell ref="AK13:AK18"/>
    <mergeCell ref="AL13:AL18"/>
    <mergeCell ref="AM13:AM18"/>
    <mergeCell ref="AN13:AN18"/>
    <mergeCell ref="AN10:AN12"/>
    <mergeCell ref="AO10:AR12"/>
    <mergeCell ref="BA7:BB7"/>
    <mergeCell ref="BA8:BB22"/>
    <mergeCell ref="AY9:AY18"/>
    <mergeCell ref="AT10:AV12"/>
    <mergeCell ref="AU13:AU18"/>
    <mergeCell ref="AV13:AV18"/>
    <mergeCell ref="AW13:AW18"/>
    <mergeCell ref="AW10:AW12"/>
    <mergeCell ref="AX13:AX18"/>
    <mergeCell ref="AX10:AX12"/>
    <mergeCell ref="AT13:AT18"/>
  </mergeCells>
  <pageMargins left="0.69999998807907104" right="0.69999998807907104" top="0.75" bottom="0.75" header="0.30000001192092901" footer="0.30000001192092901"/>
  <pageSetup scale="1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204"/>
  <sheetViews>
    <sheetView topLeftCell="A172" zoomScale="85" zoomScaleNormal="85" workbookViewId="0">
      <selection activeCell="Z66" sqref="Z66:Z90"/>
    </sheetView>
  </sheetViews>
  <sheetFormatPr defaultColWidth="9.109375" defaultRowHeight="15" customHeight="1" x14ac:dyDescent="0.3"/>
  <cols>
    <col min="1" max="1" width="2.33203125" style="323" customWidth="1"/>
    <col min="2" max="2" width="11.33203125" style="323" customWidth="1"/>
    <col min="3" max="3" width="82.109375" style="323" customWidth="1"/>
    <col min="4" max="4" width="13.88671875" style="323" customWidth="1"/>
    <col min="5" max="5" width="11" style="323" customWidth="1"/>
    <col min="6" max="6" width="10.5546875" style="323" customWidth="1"/>
    <col min="7" max="7" width="9.88671875" style="323" customWidth="1"/>
    <col min="8" max="8" width="11.5546875" style="323" customWidth="1"/>
    <col min="9" max="9" width="9.109375" style="323" customWidth="1"/>
    <col min="10" max="10" width="10.33203125" style="323" customWidth="1"/>
    <col min="11" max="11" width="10.109375" style="323" customWidth="1"/>
    <col min="12" max="12" width="9.109375" style="323" customWidth="1"/>
    <col min="13" max="13" width="13.44140625" style="323" customWidth="1"/>
    <col min="14" max="14" width="12.6640625" style="323" customWidth="1"/>
    <col min="15" max="15" width="10.5546875" style="323" customWidth="1"/>
    <col min="16" max="16" width="11.88671875" style="323" customWidth="1"/>
    <col min="17" max="17" width="9.109375" style="323" customWidth="1"/>
    <col min="18" max="18" width="14.5546875" style="323" customWidth="1"/>
    <col min="19" max="19" width="12.6640625" style="323" customWidth="1"/>
    <col min="20" max="20" width="12.109375" style="323" customWidth="1"/>
    <col min="21" max="21" width="9.109375" style="323" customWidth="1"/>
    <col min="22" max="22" width="15.44140625" style="323" customWidth="1"/>
    <col min="23" max="25" width="9.109375" style="323" bestFit="1" customWidth="1"/>
    <col min="26" max="26" width="9.109375" style="770" bestFit="1" customWidth="1"/>
    <col min="27" max="27" width="9.109375" style="323" bestFit="1" customWidth="1"/>
    <col min="28" max="28" width="14.6640625" style="323" customWidth="1"/>
    <col min="29" max="29" width="11.44140625" style="323" customWidth="1"/>
    <col min="30" max="30" width="12" style="323" customWidth="1"/>
    <col min="31" max="31" width="11.6640625" style="323" customWidth="1"/>
    <col min="32" max="32" width="12.33203125" style="323" customWidth="1"/>
    <col min="33" max="33" width="9.109375" style="323" bestFit="1" customWidth="1"/>
    <col min="34" max="34" width="10.5546875" style="323" customWidth="1"/>
    <col min="35" max="35" width="10.6640625" style="323" customWidth="1"/>
    <col min="36" max="36" width="9.109375" style="323" bestFit="1" customWidth="1"/>
    <col min="37" max="37" width="13.44140625" style="323" customWidth="1"/>
    <col min="38" max="38" width="10.5546875" style="323" customWidth="1"/>
    <col min="39" max="39" width="10.44140625" style="323" customWidth="1"/>
    <col min="40" max="40" width="10.109375" style="323" customWidth="1"/>
    <col min="41" max="41" width="9.109375" style="323" bestFit="1" customWidth="1"/>
    <col min="42" max="42" width="15.33203125" style="323" customWidth="1"/>
    <col min="43" max="43" width="11.5546875" style="323" customWidth="1"/>
    <col min="44" max="44" width="10.5546875" style="323" customWidth="1"/>
    <col min="45" max="45" width="9.109375" style="323" bestFit="1" customWidth="1"/>
    <col min="46" max="47" width="14.88671875" style="323" customWidth="1"/>
    <col min="48" max="16384" width="9.109375" style="1"/>
  </cols>
  <sheetData>
    <row r="1" spans="1:47" ht="14.4" x14ac:dyDescent="0.3">
      <c r="A1" s="325" t="s">
        <v>0</v>
      </c>
      <c r="B1" s="326"/>
      <c r="C1" s="326"/>
      <c r="D1" s="326"/>
      <c r="E1" s="326"/>
      <c r="F1" s="326"/>
      <c r="G1" s="326"/>
      <c r="H1" s="326"/>
      <c r="I1" s="326"/>
      <c r="J1" s="326"/>
      <c r="K1" s="326"/>
      <c r="L1" s="326"/>
      <c r="M1" s="326"/>
      <c r="N1" s="326"/>
      <c r="O1" s="326"/>
      <c r="P1" s="326"/>
      <c r="Q1" s="326"/>
      <c r="R1" s="326"/>
      <c r="S1" s="326"/>
      <c r="T1" s="326"/>
      <c r="U1" s="326"/>
      <c r="V1" s="326"/>
      <c r="W1" s="326"/>
      <c r="X1" s="326"/>
      <c r="Y1" s="326"/>
      <c r="Z1" s="768"/>
      <c r="AA1" s="326"/>
      <c r="AB1" s="326"/>
      <c r="AC1" s="326"/>
      <c r="AD1" s="326"/>
      <c r="AE1" s="326"/>
      <c r="AF1" s="326"/>
      <c r="AG1" s="326"/>
      <c r="AH1" s="326"/>
      <c r="AI1" s="326"/>
      <c r="AJ1" s="326"/>
      <c r="AK1" s="326"/>
      <c r="AL1" s="326"/>
      <c r="AM1" s="326"/>
      <c r="AN1" s="326"/>
      <c r="AO1" s="326"/>
      <c r="AP1" s="326"/>
      <c r="AQ1" s="326"/>
      <c r="AR1" s="326"/>
      <c r="AS1" s="326"/>
      <c r="AT1" s="326"/>
      <c r="AU1" s="326"/>
    </row>
    <row r="2" spans="1:47" ht="14.4" x14ac:dyDescent="0.3">
      <c r="A2" s="325" t="s">
        <v>1</v>
      </c>
      <c r="B2" s="326"/>
      <c r="C2" s="326"/>
      <c r="D2" s="326"/>
      <c r="E2" s="326"/>
      <c r="F2" s="326"/>
      <c r="G2" s="326"/>
      <c r="H2" s="326"/>
      <c r="I2" s="326"/>
      <c r="J2" s="326"/>
      <c r="K2" s="326"/>
      <c r="L2" s="326"/>
      <c r="M2" s="326"/>
      <c r="N2" s="326"/>
      <c r="O2" s="326"/>
      <c r="P2" s="326"/>
      <c r="Q2" s="326"/>
      <c r="R2" s="326"/>
      <c r="S2" s="326"/>
      <c r="T2" s="326"/>
      <c r="U2" s="326"/>
      <c r="V2" s="326"/>
      <c r="W2" s="326"/>
      <c r="X2" s="326"/>
      <c r="Y2" s="326"/>
      <c r="Z2" s="768"/>
      <c r="AA2" s="326"/>
      <c r="AB2" s="326"/>
      <c r="AC2" s="326"/>
      <c r="AD2" s="326"/>
      <c r="AE2" s="326"/>
      <c r="AF2" s="326"/>
      <c r="AG2" s="326"/>
      <c r="AH2" s="326"/>
      <c r="AI2" s="326"/>
      <c r="AJ2" s="326"/>
      <c r="AK2" s="326"/>
      <c r="AL2" s="326"/>
      <c r="AM2" s="326"/>
      <c r="AN2" s="326"/>
      <c r="AO2" s="326"/>
      <c r="AP2" s="326"/>
      <c r="AQ2" s="326"/>
      <c r="AR2" s="326"/>
      <c r="AS2" s="326"/>
      <c r="AT2" s="326"/>
      <c r="AU2" s="326"/>
    </row>
    <row r="3" spans="1:47" ht="14.4" x14ac:dyDescent="0.3">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768"/>
      <c r="AA3" s="326"/>
      <c r="AB3" s="326"/>
      <c r="AC3" s="326"/>
      <c r="AD3" s="326"/>
      <c r="AE3" s="326"/>
      <c r="AF3" s="326"/>
      <c r="AG3" s="326"/>
      <c r="AH3" s="326"/>
      <c r="AI3" s="326"/>
      <c r="AJ3" s="326"/>
      <c r="AK3" s="326"/>
      <c r="AL3" s="326"/>
      <c r="AM3" s="326"/>
      <c r="AN3" s="326"/>
      <c r="AO3" s="326"/>
      <c r="AP3" s="326"/>
      <c r="AQ3" s="326"/>
      <c r="AR3" s="326"/>
      <c r="AS3" s="326"/>
      <c r="AT3" s="326"/>
      <c r="AU3" s="326"/>
    </row>
    <row r="4" spans="1:47" ht="14.4" x14ac:dyDescent="0.3">
      <c r="A4" s="326"/>
      <c r="B4" s="326"/>
      <c r="C4" s="326"/>
      <c r="D4" s="326"/>
      <c r="E4" s="326"/>
      <c r="F4" s="326"/>
      <c r="G4" s="326"/>
      <c r="H4" s="326"/>
      <c r="I4" s="326"/>
      <c r="J4" s="326"/>
      <c r="K4" s="326"/>
      <c r="L4" s="326"/>
      <c r="M4" s="326"/>
      <c r="N4" s="326"/>
      <c r="O4" s="326"/>
      <c r="P4" s="326"/>
      <c r="Q4" s="326"/>
      <c r="R4" s="326"/>
      <c r="S4" s="326"/>
      <c r="T4" s="326"/>
      <c r="U4" s="326"/>
      <c r="V4" s="326"/>
      <c r="W4" s="326"/>
      <c r="X4" s="326"/>
      <c r="Y4" s="326"/>
      <c r="Z4" s="768"/>
      <c r="AA4" s="326"/>
      <c r="AB4" s="326"/>
      <c r="AC4" s="326"/>
      <c r="AD4" s="326"/>
      <c r="AE4" s="326"/>
      <c r="AF4" s="326"/>
      <c r="AG4" s="326"/>
      <c r="AH4" s="326"/>
      <c r="AI4" s="326"/>
      <c r="AJ4" s="326"/>
      <c r="AK4" s="326"/>
      <c r="AL4" s="326"/>
      <c r="AM4" s="326"/>
      <c r="AN4" s="326"/>
      <c r="AO4" s="326"/>
      <c r="AP4" s="326"/>
      <c r="AQ4" s="326"/>
      <c r="AR4" s="326"/>
      <c r="AS4" s="326"/>
      <c r="AT4" s="326"/>
      <c r="AU4" s="326"/>
    </row>
    <row r="5" spans="1:47" ht="14.4" x14ac:dyDescent="0.3">
      <c r="A5" s="328" t="s">
        <v>517</v>
      </c>
      <c r="B5" s="326"/>
      <c r="C5" s="326"/>
      <c r="D5" s="326"/>
      <c r="E5" s="326"/>
      <c r="F5" s="326"/>
      <c r="G5" s="326"/>
      <c r="H5" s="326"/>
      <c r="I5" s="326"/>
      <c r="J5" s="326"/>
      <c r="K5" s="326"/>
      <c r="L5" s="326"/>
      <c r="M5" s="326"/>
      <c r="N5" s="326"/>
      <c r="O5" s="326"/>
      <c r="P5" s="326"/>
      <c r="Q5" s="326"/>
      <c r="R5" s="326"/>
      <c r="S5" s="326"/>
      <c r="T5" s="326"/>
      <c r="U5" s="326"/>
      <c r="V5" s="326"/>
      <c r="W5" s="326"/>
      <c r="X5" s="326"/>
      <c r="Y5" s="326"/>
      <c r="Z5" s="768"/>
      <c r="AA5" s="326"/>
      <c r="AB5" s="326"/>
      <c r="AC5" s="326"/>
      <c r="AD5" s="326"/>
      <c r="AE5" s="326"/>
      <c r="AF5" s="326"/>
      <c r="AG5" s="326"/>
      <c r="AH5" s="326"/>
      <c r="AI5" s="326"/>
      <c r="AJ5" s="326"/>
      <c r="AK5" s="326"/>
      <c r="AL5" s="326"/>
      <c r="AM5" s="326"/>
      <c r="AN5" s="326"/>
      <c r="AO5" s="326"/>
      <c r="AP5" s="326"/>
      <c r="AQ5" s="326"/>
      <c r="AR5" s="326"/>
      <c r="AS5" s="326"/>
      <c r="AT5" s="326"/>
      <c r="AU5" s="326"/>
    </row>
    <row r="6" spans="1:47" ht="14.4" x14ac:dyDescent="0.3">
      <c r="A6" s="326"/>
      <c r="B6" s="326"/>
      <c r="C6" s="326"/>
      <c r="D6" s="326"/>
      <c r="E6" s="326"/>
      <c r="F6" s="326"/>
      <c r="G6" s="326"/>
      <c r="H6" s="326"/>
      <c r="I6" s="326"/>
      <c r="J6" s="326"/>
      <c r="K6" s="326"/>
      <c r="L6" s="326"/>
      <c r="M6" s="326"/>
      <c r="N6" s="326"/>
      <c r="O6" s="326"/>
      <c r="P6" s="326"/>
      <c r="Q6" s="326"/>
      <c r="R6" s="326"/>
      <c r="S6" s="326"/>
      <c r="T6" s="326"/>
      <c r="U6" s="326"/>
      <c r="V6" s="326"/>
      <c r="W6" s="326"/>
      <c r="X6" s="326"/>
      <c r="Y6" s="326"/>
      <c r="Z6" s="768"/>
      <c r="AA6" s="326"/>
      <c r="AB6" s="326"/>
      <c r="AC6" s="326"/>
      <c r="AD6" s="326"/>
      <c r="AE6" s="326"/>
      <c r="AF6" s="326"/>
      <c r="AG6" s="326"/>
      <c r="AH6" s="326"/>
      <c r="AI6" s="326"/>
      <c r="AJ6" s="326"/>
      <c r="AK6" s="326"/>
      <c r="AL6" s="326"/>
      <c r="AM6" s="326"/>
      <c r="AN6" s="326"/>
      <c r="AO6" s="326"/>
      <c r="AP6" s="326"/>
      <c r="AQ6" s="326"/>
      <c r="AR6" s="326"/>
      <c r="AS6" s="326"/>
      <c r="AT6" s="326"/>
      <c r="AU6" s="326"/>
    </row>
    <row r="7" spans="1:47" s="329" customFormat="1" ht="15.6" x14ac:dyDescent="0.25">
      <c r="B7" s="1107"/>
      <c r="C7" s="1107"/>
      <c r="D7" s="1107"/>
      <c r="E7" s="1107"/>
      <c r="F7" s="1107"/>
      <c r="G7" s="1107"/>
      <c r="H7" s="1107"/>
      <c r="I7" s="1107"/>
      <c r="J7" s="1107"/>
      <c r="K7" s="1107"/>
      <c r="L7" s="1107"/>
      <c r="M7" s="1107"/>
      <c r="N7" s="1107"/>
      <c r="O7" s="1107"/>
      <c r="P7" s="1107"/>
      <c r="Q7" s="1107"/>
      <c r="R7" s="1107"/>
      <c r="S7" s="1107"/>
      <c r="T7" s="1107"/>
      <c r="U7" s="1107"/>
      <c r="V7" s="1107"/>
      <c r="Z7" s="769"/>
    </row>
    <row r="8" spans="1:47" s="329" customFormat="1" ht="13.2" x14ac:dyDescent="0.25">
      <c r="X8" s="535" t="s">
        <v>518</v>
      </c>
      <c r="Z8" s="769"/>
    </row>
    <row r="9" spans="1:47" s="331" customFormat="1" ht="15" customHeight="1" x14ac:dyDescent="0.25">
      <c r="B9" s="1076" t="s">
        <v>116</v>
      </c>
      <c r="C9" s="1077"/>
      <c r="D9" s="1082" t="s">
        <v>519</v>
      </c>
      <c r="E9" s="1243" t="s">
        <v>6</v>
      </c>
      <c r="F9" s="1244"/>
      <c r="G9" s="1244"/>
      <c r="H9" s="1244"/>
      <c r="I9" s="1245"/>
      <c r="J9" s="1245"/>
      <c r="K9" s="1245"/>
      <c r="L9" s="1245"/>
      <c r="M9" s="1245"/>
      <c r="N9" s="1245"/>
      <c r="O9" s="1245"/>
      <c r="P9" s="1245"/>
      <c r="Q9" s="1245"/>
      <c r="R9" s="1245"/>
      <c r="S9" s="1245"/>
      <c r="T9" s="1245"/>
      <c r="U9" s="1245"/>
      <c r="V9" s="1245"/>
      <c r="W9" s="1245"/>
      <c r="X9" s="1245"/>
      <c r="Y9" s="1245"/>
      <c r="Z9" s="1245"/>
      <c r="AA9" s="1245"/>
      <c r="AB9" s="1246"/>
      <c r="AC9" s="1260" t="str">
        <f>'Forma 9'!$AC$9</f>
        <v>CŠT sistema 1</v>
      </c>
      <c r="AD9" s="1261"/>
      <c r="AE9" s="1261"/>
      <c r="AF9" s="1261"/>
      <c r="AG9" s="1261"/>
      <c r="AH9" s="1261"/>
      <c r="AI9" s="1261"/>
      <c r="AJ9" s="1261"/>
      <c r="AK9" s="1261"/>
      <c r="AL9" s="1261"/>
      <c r="AM9" s="1261"/>
      <c r="AN9" s="1261"/>
      <c r="AO9" s="1261"/>
      <c r="AP9" s="1261"/>
      <c r="AQ9" s="1261"/>
      <c r="AR9" s="1261"/>
      <c r="AS9" s="1261"/>
      <c r="AT9" s="1261"/>
      <c r="AU9" s="1262"/>
    </row>
    <row r="10" spans="1:47" s="331" customFormat="1" ht="13.5" customHeight="1" x14ac:dyDescent="0.3">
      <c r="B10" s="1078"/>
      <c r="C10" s="1079"/>
      <c r="D10" s="1083"/>
      <c r="E10" s="1170" t="s">
        <v>491</v>
      </c>
      <c r="F10" s="1171"/>
      <c r="G10" s="1171"/>
      <c r="H10" s="1171"/>
      <c r="I10" s="1165"/>
      <c r="J10" s="1165" t="s">
        <v>10</v>
      </c>
      <c r="K10" s="1165"/>
      <c r="L10" s="1165"/>
      <c r="M10" s="1145" t="s">
        <v>492</v>
      </c>
      <c r="N10" s="1165" t="s">
        <v>12</v>
      </c>
      <c r="O10" s="1165"/>
      <c r="P10" s="1165"/>
      <c r="Q10" s="1165"/>
      <c r="R10" s="1145" t="s">
        <v>493</v>
      </c>
      <c r="S10" s="1165" t="s">
        <v>14</v>
      </c>
      <c r="T10" s="1165"/>
      <c r="U10" s="1165"/>
      <c r="V10" s="1165" t="s">
        <v>15</v>
      </c>
      <c r="W10" s="1165" t="s">
        <v>16</v>
      </c>
      <c r="X10" s="1165"/>
      <c r="Y10" s="1165"/>
      <c r="Z10" s="1158" t="s">
        <v>17</v>
      </c>
      <c r="AA10" s="1166"/>
      <c r="AB10" s="1167"/>
      <c r="AC10" s="1170" t="s">
        <v>491</v>
      </c>
      <c r="AD10" s="1171"/>
      <c r="AE10" s="1171"/>
      <c r="AF10" s="1171"/>
      <c r="AG10" s="1165"/>
      <c r="AH10" s="1165" t="s">
        <v>10</v>
      </c>
      <c r="AI10" s="1165"/>
      <c r="AJ10" s="1165"/>
      <c r="AK10" s="1145" t="s">
        <v>492</v>
      </c>
      <c r="AL10" s="1165" t="s">
        <v>12</v>
      </c>
      <c r="AM10" s="1165"/>
      <c r="AN10" s="1165"/>
      <c r="AO10" s="1165"/>
      <c r="AP10" s="1145" t="s">
        <v>493</v>
      </c>
      <c r="AQ10" s="1165" t="s">
        <v>14</v>
      </c>
      <c r="AR10" s="1165"/>
      <c r="AS10" s="1165"/>
      <c r="AT10" s="1165" t="s">
        <v>15</v>
      </c>
      <c r="AU10" s="1187" t="s">
        <v>31</v>
      </c>
    </row>
    <row r="11" spans="1:47" s="331" customFormat="1" ht="13.2" x14ac:dyDescent="0.3">
      <c r="B11" s="1078"/>
      <c r="C11" s="1079"/>
      <c r="D11" s="1083"/>
      <c r="E11" s="1170"/>
      <c r="F11" s="1171"/>
      <c r="G11" s="1171"/>
      <c r="H11" s="1171"/>
      <c r="I11" s="1165"/>
      <c r="J11" s="1165"/>
      <c r="K11" s="1165"/>
      <c r="L11" s="1165"/>
      <c r="M11" s="1142"/>
      <c r="N11" s="1165"/>
      <c r="O11" s="1165"/>
      <c r="P11" s="1165"/>
      <c r="Q11" s="1165"/>
      <c r="R11" s="1142"/>
      <c r="S11" s="1165"/>
      <c r="T11" s="1165"/>
      <c r="U11" s="1165"/>
      <c r="V11" s="1165"/>
      <c r="W11" s="1165"/>
      <c r="X11" s="1165"/>
      <c r="Y11" s="1165"/>
      <c r="Z11" s="1069"/>
      <c r="AA11" s="1070"/>
      <c r="AB11" s="1168"/>
      <c r="AC11" s="1170"/>
      <c r="AD11" s="1171"/>
      <c r="AE11" s="1171"/>
      <c r="AF11" s="1171"/>
      <c r="AG11" s="1165"/>
      <c r="AH11" s="1165"/>
      <c r="AI11" s="1165"/>
      <c r="AJ11" s="1165"/>
      <c r="AK11" s="1142"/>
      <c r="AL11" s="1165"/>
      <c r="AM11" s="1165"/>
      <c r="AN11" s="1165"/>
      <c r="AO11" s="1165"/>
      <c r="AP11" s="1142"/>
      <c r="AQ11" s="1165"/>
      <c r="AR11" s="1165"/>
      <c r="AS11" s="1165"/>
      <c r="AT11" s="1165"/>
      <c r="AU11" s="1187"/>
    </row>
    <row r="12" spans="1:47" s="331" customFormat="1" ht="42.75" customHeight="1" x14ac:dyDescent="0.3">
      <c r="B12" s="1078"/>
      <c r="C12" s="1079"/>
      <c r="D12" s="1083"/>
      <c r="E12" s="1170"/>
      <c r="F12" s="1171"/>
      <c r="G12" s="1171"/>
      <c r="H12" s="1171"/>
      <c r="I12" s="1165"/>
      <c r="J12" s="1165"/>
      <c r="K12" s="1165"/>
      <c r="L12" s="1165"/>
      <c r="M12" s="1164"/>
      <c r="N12" s="1165"/>
      <c r="O12" s="1165"/>
      <c r="P12" s="1165"/>
      <c r="Q12" s="1165"/>
      <c r="R12" s="1164"/>
      <c r="S12" s="1165"/>
      <c r="T12" s="1165"/>
      <c r="U12" s="1165"/>
      <c r="V12" s="1165"/>
      <c r="W12" s="1165"/>
      <c r="X12" s="1165"/>
      <c r="Y12" s="1165"/>
      <c r="Z12" s="1072"/>
      <c r="AA12" s="1073"/>
      <c r="AB12" s="1169"/>
      <c r="AC12" s="1170"/>
      <c r="AD12" s="1171"/>
      <c r="AE12" s="1171"/>
      <c r="AF12" s="1171"/>
      <c r="AG12" s="1165"/>
      <c r="AH12" s="1165"/>
      <c r="AI12" s="1165"/>
      <c r="AJ12" s="1165"/>
      <c r="AK12" s="1164"/>
      <c r="AL12" s="1165"/>
      <c r="AM12" s="1165"/>
      <c r="AN12" s="1165"/>
      <c r="AO12" s="1165"/>
      <c r="AP12" s="1164"/>
      <c r="AQ12" s="1165"/>
      <c r="AR12" s="1165"/>
      <c r="AS12" s="1165"/>
      <c r="AT12" s="1165"/>
      <c r="AU12" s="1187"/>
    </row>
    <row r="13" spans="1:47" s="331" customFormat="1" ht="13.5" customHeight="1" x14ac:dyDescent="0.3">
      <c r="B13" s="1078"/>
      <c r="C13" s="1079"/>
      <c r="D13" s="1083"/>
      <c r="E13" s="1174" t="s">
        <v>20</v>
      </c>
      <c r="F13" s="1159"/>
      <c r="G13" s="1158" t="s">
        <v>21</v>
      </c>
      <c r="H13" s="1159"/>
      <c r="I13" s="1145" t="str">
        <f>'Forma 9'!$I$13</f>
        <v xml:space="preserve">... paslauga (produktas) </v>
      </c>
      <c r="J13" s="1141" t="s">
        <v>22</v>
      </c>
      <c r="K13" s="1141" t="s">
        <v>23</v>
      </c>
      <c r="L13" s="1141" t="str">
        <f>'Forma 9'!$L$13</f>
        <v xml:space="preserve">... paslauga (produktas) </v>
      </c>
      <c r="M13" s="1145" t="str">
        <f>'Forma 9'!$M$13</f>
        <v xml:space="preserve">... paslauga (produktas) </v>
      </c>
      <c r="N13" s="1141" t="s">
        <v>24</v>
      </c>
      <c r="O13" s="1145" t="s">
        <v>25</v>
      </c>
      <c r="P13" s="1145" t="s">
        <v>26</v>
      </c>
      <c r="Q13" s="1141" t="str">
        <f>'Forma 9'!$Q$13</f>
        <v xml:space="preserve">... paslauga (produktas) </v>
      </c>
      <c r="R13" s="1165" t="str">
        <f>'Forma 9'!$R$13</f>
        <v xml:space="preserve">... paslauga (produktas) </v>
      </c>
      <c r="S13" s="1141" t="s">
        <v>495</v>
      </c>
      <c r="T13" s="1141" t="s">
        <v>28</v>
      </c>
      <c r="U13" s="1141" t="str">
        <f>'Forma 9'!$U$13</f>
        <v xml:space="preserve">... paslauga (produktas) </v>
      </c>
      <c r="V13" s="1141" t="str">
        <f>'Forma 9'!$V$13</f>
        <v xml:space="preserve">... paslauga (produktas) </v>
      </c>
      <c r="W13" s="1141" t="s">
        <v>29</v>
      </c>
      <c r="X13" s="1145" t="s">
        <v>66</v>
      </c>
      <c r="Y13" s="1141" t="str">
        <f>'Forma 9'!$Y$13</f>
        <v xml:space="preserve">... paslauga (produktas) </v>
      </c>
      <c r="Z13" s="1263" t="s">
        <v>29</v>
      </c>
      <c r="AA13" s="1145" t="s">
        <v>31</v>
      </c>
      <c r="AB13" s="1266" t="str">
        <f>'Forma 9'!$AB$13</f>
        <v>Daugiabučių namų modernizacija, BŪ veikla</v>
      </c>
      <c r="AC13" s="1174" t="s">
        <v>20</v>
      </c>
      <c r="AD13" s="1159"/>
      <c r="AE13" s="1158" t="s">
        <v>21</v>
      </c>
      <c r="AF13" s="1159"/>
      <c r="AG13" s="1145" t="str">
        <f>'Forma 9'!$AG$13</f>
        <v xml:space="preserve">... paslauga (produktas) </v>
      </c>
      <c r="AH13" s="1141" t="s">
        <v>22</v>
      </c>
      <c r="AI13" s="1141" t="s">
        <v>23</v>
      </c>
      <c r="AJ13" s="1141" t="str">
        <f>'Forma 9'!$AJ$13</f>
        <v xml:space="preserve">... paslauga (produktas) </v>
      </c>
      <c r="AK13" s="1145" t="str">
        <f>'Forma 9'!$AK$13</f>
        <v xml:space="preserve">... paslauga (produktas) </v>
      </c>
      <c r="AL13" s="1141" t="s">
        <v>24</v>
      </c>
      <c r="AM13" s="1145" t="s">
        <v>25</v>
      </c>
      <c r="AN13" s="1145" t="s">
        <v>26</v>
      </c>
      <c r="AO13" s="1141">
        <f>'Forma 9'!$I$133</f>
        <v>0</v>
      </c>
      <c r="AP13" s="1165">
        <f>'Forma 9'!$I$134</f>
        <v>0</v>
      </c>
      <c r="AQ13" s="1141" t="s">
        <v>495</v>
      </c>
      <c r="AR13" s="1141" t="s">
        <v>28</v>
      </c>
      <c r="AS13" s="1141">
        <f>'Forma 9'!$I$135</f>
        <v>0</v>
      </c>
      <c r="AT13" s="1141">
        <f>'Forma 9'!$I$136</f>
        <v>0</v>
      </c>
      <c r="AU13" s="1145" t="s">
        <v>31</v>
      </c>
    </row>
    <row r="14" spans="1:47" s="331" customFormat="1" ht="27" customHeight="1" x14ac:dyDescent="0.3">
      <c r="B14" s="1078"/>
      <c r="C14" s="1079"/>
      <c r="D14" s="1083"/>
      <c r="E14" s="1090"/>
      <c r="F14" s="1074"/>
      <c r="G14" s="1072"/>
      <c r="H14" s="1074"/>
      <c r="I14" s="1142"/>
      <c r="J14" s="1142"/>
      <c r="K14" s="1142"/>
      <c r="L14" s="1142"/>
      <c r="M14" s="1142"/>
      <c r="N14" s="1142"/>
      <c r="O14" s="1142"/>
      <c r="P14" s="1142"/>
      <c r="Q14" s="1142"/>
      <c r="R14" s="1194"/>
      <c r="S14" s="1142"/>
      <c r="T14" s="1142"/>
      <c r="U14" s="1142"/>
      <c r="V14" s="1142"/>
      <c r="W14" s="1142"/>
      <c r="X14" s="1142"/>
      <c r="Y14" s="1142"/>
      <c r="Z14" s="1264"/>
      <c r="AA14" s="1180"/>
      <c r="AB14" s="1267"/>
      <c r="AC14" s="1090"/>
      <c r="AD14" s="1074"/>
      <c r="AE14" s="1072"/>
      <c r="AF14" s="1074"/>
      <c r="AG14" s="1142"/>
      <c r="AH14" s="1142"/>
      <c r="AI14" s="1142"/>
      <c r="AJ14" s="1142"/>
      <c r="AK14" s="1142"/>
      <c r="AL14" s="1142"/>
      <c r="AM14" s="1142"/>
      <c r="AN14" s="1142"/>
      <c r="AO14" s="1142"/>
      <c r="AP14" s="1194"/>
      <c r="AQ14" s="1142"/>
      <c r="AR14" s="1142"/>
      <c r="AS14" s="1142"/>
      <c r="AT14" s="1142"/>
      <c r="AU14" s="1180"/>
    </row>
    <row r="15" spans="1:47" s="331" customFormat="1" ht="15" customHeight="1" x14ac:dyDescent="0.3">
      <c r="B15" s="1078"/>
      <c r="C15" s="1079"/>
      <c r="D15" s="1083"/>
      <c r="E15" s="1152" t="s">
        <v>496</v>
      </c>
      <c r="F15" s="1155" t="s">
        <v>497</v>
      </c>
      <c r="G15" s="1145" t="s">
        <v>496</v>
      </c>
      <c r="H15" s="1145" t="s">
        <v>497</v>
      </c>
      <c r="I15" s="1142"/>
      <c r="J15" s="1142"/>
      <c r="K15" s="1142"/>
      <c r="L15" s="1142"/>
      <c r="M15" s="1142"/>
      <c r="N15" s="1142"/>
      <c r="O15" s="1142"/>
      <c r="P15" s="1142"/>
      <c r="Q15" s="1142"/>
      <c r="R15" s="1194"/>
      <c r="S15" s="1142"/>
      <c r="T15" s="1142"/>
      <c r="U15" s="1142"/>
      <c r="V15" s="1142"/>
      <c r="W15" s="1142"/>
      <c r="X15" s="1142"/>
      <c r="Y15" s="1142"/>
      <c r="Z15" s="1264"/>
      <c r="AA15" s="1180"/>
      <c r="AB15" s="1267"/>
      <c r="AC15" s="1152" t="s">
        <v>496</v>
      </c>
      <c r="AD15" s="1155" t="s">
        <v>497</v>
      </c>
      <c r="AE15" s="1145" t="s">
        <v>496</v>
      </c>
      <c r="AF15" s="1145" t="s">
        <v>497</v>
      </c>
      <c r="AG15" s="1142"/>
      <c r="AH15" s="1142"/>
      <c r="AI15" s="1142"/>
      <c r="AJ15" s="1142"/>
      <c r="AK15" s="1142"/>
      <c r="AL15" s="1142"/>
      <c r="AM15" s="1142"/>
      <c r="AN15" s="1142"/>
      <c r="AO15" s="1142"/>
      <c r="AP15" s="1194"/>
      <c r="AQ15" s="1142"/>
      <c r="AR15" s="1142"/>
      <c r="AS15" s="1142"/>
      <c r="AT15" s="1142"/>
      <c r="AU15" s="1180"/>
    </row>
    <row r="16" spans="1:47" s="331" customFormat="1" ht="15" customHeight="1" x14ac:dyDescent="0.3">
      <c r="B16" s="1078"/>
      <c r="C16" s="1079"/>
      <c r="D16" s="1083"/>
      <c r="E16" s="1153"/>
      <c r="F16" s="1156"/>
      <c r="G16" s="1142"/>
      <c r="H16" s="1142"/>
      <c r="I16" s="1142"/>
      <c r="J16" s="1142"/>
      <c r="K16" s="1142"/>
      <c r="L16" s="1142"/>
      <c r="M16" s="1142"/>
      <c r="N16" s="1142"/>
      <c r="O16" s="1142"/>
      <c r="P16" s="1142"/>
      <c r="Q16" s="1142"/>
      <c r="R16" s="1194"/>
      <c r="S16" s="1142"/>
      <c r="T16" s="1142"/>
      <c r="U16" s="1142"/>
      <c r="V16" s="1142"/>
      <c r="W16" s="1142"/>
      <c r="X16" s="1142"/>
      <c r="Y16" s="1142"/>
      <c r="Z16" s="1264"/>
      <c r="AA16" s="1180"/>
      <c r="AB16" s="1267"/>
      <c r="AC16" s="1153"/>
      <c r="AD16" s="1156"/>
      <c r="AE16" s="1142"/>
      <c r="AF16" s="1142"/>
      <c r="AG16" s="1142"/>
      <c r="AH16" s="1142"/>
      <c r="AI16" s="1142"/>
      <c r="AJ16" s="1142"/>
      <c r="AK16" s="1142"/>
      <c r="AL16" s="1142"/>
      <c r="AM16" s="1142"/>
      <c r="AN16" s="1142"/>
      <c r="AO16" s="1142"/>
      <c r="AP16" s="1194"/>
      <c r="AQ16" s="1142"/>
      <c r="AR16" s="1142"/>
      <c r="AS16" s="1142"/>
      <c r="AT16" s="1142"/>
      <c r="AU16" s="1180"/>
    </row>
    <row r="17" spans="2:47" s="681" customFormat="1" ht="51" customHeight="1" x14ac:dyDescent="0.3">
      <c r="B17" s="1080"/>
      <c r="C17" s="1081"/>
      <c r="D17" s="1084"/>
      <c r="E17" s="1154"/>
      <c r="F17" s="1157"/>
      <c r="G17" s="1143"/>
      <c r="H17" s="1143"/>
      <c r="I17" s="1143"/>
      <c r="J17" s="1143"/>
      <c r="K17" s="1143"/>
      <c r="L17" s="1143"/>
      <c r="M17" s="1143"/>
      <c r="N17" s="1143"/>
      <c r="O17" s="1143"/>
      <c r="P17" s="1143"/>
      <c r="Q17" s="1143"/>
      <c r="R17" s="1195"/>
      <c r="S17" s="1143"/>
      <c r="T17" s="1143"/>
      <c r="U17" s="1143"/>
      <c r="V17" s="1143"/>
      <c r="W17" s="1143"/>
      <c r="X17" s="1143"/>
      <c r="Y17" s="1143"/>
      <c r="Z17" s="1265"/>
      <c r="AA17" s="1181"/>
      <c r="AB17" s="1268"/>
      <c r="AC17" s="1154"/>
      <c r="AD17" s="1157"/>
      <c r="AE17" s="1143"/>
      <c r="AF17" s="1143"/>
      <c r="AG17" s="1143"/>
      <c r="AH17" s="1143"/>
      <c r="AI17" s="1143"/>
      <c r="AJ17" s="1143"/>
      <c r="AK17" s="1143"/>
      <c r="AL17" s="1143"/>
      <c r="AM17" s="1143"/>
      <c r="AN17" s="1143"/>
      <c r="AO17" s="1143"/>
      <c r="AP17" s="1195"/>
      <c r="AQ17" s="1143"/>
      <c r="AR17" s="1143"/>
      <c r="AS17" s="1143"/>
      <c r="AT17" s="1143"/>
      <c r="AU17" s="1181"/>
    </row>
    <row r="18" spans="2:47" s="682" customFormat="1" ht="15.6" x14ac:dyDescent="0.25">
      <c r="B18" s="1258" t="s">
        <v>520</v>
      </c>
      <c r="C18" s="1259"/>
      <c r="D18" s="683">
        <f>SUM(E18:AB18)</f>
        <v>3033248.1800000006</v>
      </c>
      <c r="E18" s="684">
        <f t="shared" ref="E18:V18" si="0">SUM(AC18)</f>
        <v>1274734.5400000003</v>
      </c>
      <c r="F18" s="685">
        <f t="shared" si="0"/>
        <v>0</v>
      </c>
      <c r="G18" s="685">
        <f t="shared" si="0"/>
        <v>0</v>
      </c>
      <c r="H18" s="685">
        <f t="shared" si="0"/>
        <v>0</v>
      </c>
      <c r="I18" s="686">
        <f t="shared" si="0"/>
        <v>0</v>
      </c>
      <c r="J18" s="686">
        <f t="shared" si="0"/>
        <v>319368.44999999995</v>
      </c>
      <c r="K18" s="686">
        <f t="shared" si="0"/>
        <v>0</v>
      </c>
      <c r="L18" s="686">
        <f t="shared" si="0"/>
        <v>0</v>
      </c>
      <c r="M18" s="686">
        <f t="shared" si="0"/>
        <v>58101.819999999992</v>
      </c>
      <c r="N18" s="686">
        <f t="shared" si="0"/>
        <v>34521.85</v>
      </c>
      <c r="O18" s="686">
        <f t="shared" si="0"/>
        <v>0</v>
      </c>
      <c r="P18" s="686">
        <f t="shared" si="0"/>
        <v>89502.51999999999</v>
      </c>
      <c r="Q18" s="686">
        <f t="shared" si="0"/>
        <v>0</v>
      </c>
      <c r="R18" s="686">
        <f t="shared" si="0"/>
        <v>0</v>
      </c>
      <c r="S18" s="686">
        <f t="shared" si="0"/>
        <v>21644.81</v>
      </c>
      <c r="T18" s="686">
        <f t="shared" si="0"/>
        <v>0</v>
      </c>
      <c r="U18" s="686">
        <f t="shared" si="0"/>
        <v>0</v>
      </c>
      <c r="V18" s="686">
        <f t="shared" si="0"/>
        <v>0</v>
      </c>
      <c r="W18" s="686">
        <f>SUM('Forma 9'!$W$64,'Forma 9'!$W$92,'Forma 9'!$W$119,'Forma 9'!$W$132,'Forma 9'!$W$140,'Forma 9'!$W$146,'Forma 9'!$W$159,'Forma 9'!$W$170,'Forma 9'!$W$173,'Forma 10'!$W$64,'Forma 10'!$W$92,'Forma 10'!$W$119,'Forma 10'!$W$132,'Forma 10'!$W$140,'Forma 10'!$W$146,'Forma 10'!$W$159,'Forma 10'!$W$170,'Forma 10'!$W$173,'Forma 4'!$J$67,'Forma 4'!$J$95,'Forma 4'!$J$122,'Forma 4'!$J$135,'Forma 4'!$J$143,'Forma 4'!$J$149,'Forma 4'!$J$162,'Forma 4'!$J$173,'Forma 4'!$J$176,'Forma 4'!$N$67,'Forma 4'!$N$95,'Forma 4'!$N$122,'Forma 4'!$N$135,'Forma 4'!$N$143,'Forma 4'!$N$149,'Forma 4'!$N$162,'Forma 4'!$N$173,'Forma 4'!$N$176,'Forma 4'!$R$67,'Forma 4'!$R$95,'Forma 4'!$R$122,'Forma 4'!$R$135,'Forma 4'!$R$143,'Forma 4'!$R$149,'Forma 4'!$R$162,'Forma 4'!$R$173,'Forma 4'!$R$176,)</f>
        <v>0</v>
      </c>
      <c r="X18" s="686">
        <f>SUM('Forma 9'!$X$64,'Forma 9'!$X$92,'Forma 9'!$X$119,'Forma 9'!$X$132,'Forma 9'!$X$140,'Forma 9'!$X$146,'Forma 9'!$X$159,'Forma 9'!$X$170,'Forma 9'!$X$173,'Forma 10'!$X$64,'Forma 10'!$X$92,'Forma 10'!$X$119,'Forma 10'!$X$132,'Forma 10'!$X$140,'Forma 10'!$X$146,'Forma 10'!$X$159,'Forma 10'!$X$170,'Forma 10'!$X$173,)</f>
        <v>0</v>
      </c>
      <c r="Y18" s="686">
        <f>SUM('Forma 9'!$Y$64,'Forma 9'!$Y$92,'Forma 9'!$Y$119,'Forma 9'!$Y$132,'Forma 9'!$Y$140,'Forma 9'!$Y$146,'Forma 9'!$Y$159,'Forma 9'!$Y$170,'Forma 9'!$Y$173,'Forma 10'!$Y$64,'Forma 10'!$Y$92,'Forma 10'!$Y$119,'Forma 10'!$Y$132,'Forma 10'!$Y$140,'Forma 10'!$Y$146,'Forma 10'!$Y$159,'Forma 10'!$Y$170,'Forma 10'!$Y$173,)</f>
        <v>0</v>
      </c>
      <c r="Z18" s="773">
        <f>SUM('Forma 9'!$Z$64,'Forma 9'!$Z$92,'Forma 9'!$Z$119,'Forma 9'!$Z$132,'Forma 9'!$Z$140,'Forma 9'!$Z$146,'Forma 9'!$Z$159,'Forma 9'!$Z$170,'Forma 9'!$Z$173,'Forma 10'!$Z$64,'Forma 10'!$Z$92,'Forma 10'!$Z$119,'Forma 10'!$Z$132,'Forma 10'!$Z$140,'Forma 10'!$Z$146,'Forma 10'!$Z$159,'Forma 10'!$Z$170,'Forma 10'!$Z$173,'Forma 4'!$K$67,'Forma 4'!$K$95,'Forma 4'!$K$122,'Forma 4'!$K$135,'Forma 4'!$K$143,'Forma 4'!$K$149,'Forma 4'!$K$162,'Forma 4'!$K$173,'Forma 4'!$K$176,'Forma 4'!$O$67,'Forma 4'!$O$95,'Forma 4'!$O$122,'Forma 4'!$O$135,'Forma 4'!$O$143,'Forma 4'!$O$149,'Forma 4'!$O$162,'Forma 4'!$O$173,'Forma 4'!$O$176,'Forma 4'!$S$67,'Forma 4'!$S$95,'Forma 4'!$S$122,'Forma 4'!$S$135,'Forma 4'!$S$143,'Forma 4'!$S$149,'Forma 4'!$S$162,'Forma 4'!$S$173,'Forma 4'!$S$176,)</f>
        <v>18330.77</v>
      </c>
      <c r="AA18" s="686">
        <f>SUM(AU18)</f>
        <v>0</v>
      </c>
      <c r="AB18" s="687">
        <f>SUM('Forma 9'!$AB$64,'Forma 9'!$AB$92,'Forma 9'!$AB$119,'Forma 9'!$AB$132,'Forma 9'!$AB$140,'Forma 9'!$AB$146,'Forma 9'!$AB$159,'Forma 9'!$AB$170,'Forma 9'!$AB$173,'Forma 10'!$AB$64,'Forma 10'!$AB$92,'Forma 10'!$AB$119,'Forma 10'!$AB$132,'Forma 10'!$AB$140,'Forma 10'!$AB$146,'Forma 10'!$AB$159,'Forma 10'!$AB$170,'Forma 10'!$AB$173,)</f>
        <v>1217043.4200000002</v>
      </c>
      <c r="AC18" s="684">
        <f>SUM('Forma 9'!$AC$64,'Forma 9'!$AC$92,'Forma 9'!$AC$119,'Forma 9'!$AC$132,'Forma 9'!$AC$140,'Forma 9'!$AC$146,'Forma 9'!$AC$159,'Forma 9'!$AC$170,'Forma 9'!$AC$173,'Forma 10'!$AC$64,'Forma 10'!$AC$92,'Forma 10'!$AC$119,'Forma 10'!$AC$132,'Forma 10'!$AC$140,'Forma 10'!$AC$146,'Forma 10'!$AC$159,'Forma 10'!$AC$170,'Forma 10'!$AC$173,)</f>
        <v>1274734.5400000003</v>
      </c>
      <c r="AD18" s="685">
        <f>SUM('Forma 9'!$AD$64,'Forma 9'!$AD$92,'Forma 9'!$AD$119,'Forma 9'!$AD$132,'Forma 9'!$AD$140,'Forma 9'!$AD$146,'Forma 9'!$AD$170,'Forma 9'!$AD$173,'Forma 9'!$AD$159)+IF(AND('Forma 4'!$H$9='Forma 4'!$AD$10,'Forma 4'!$H$11='Forma 4'!$AD$20),SUM('Forma 4'!$I$67,'Forma 4'!$I$95,'Forma 4'!$I$122,'Forma 4'!$I$135,'Forma 4'!$I$143,'Forma 4'!$I$149,'Forma 4'!$I$162,'Forma 4'!$I$173,'Forma 4'!$I$176),0)+IF(AND('Forma 4'!$L$9='Forma 4'!$AD$10,'Forma 4'!$L$11='Forma 4'!$AD$20),SUM('Forma 4'!$M$67,'Forma 4'!$M$95,'Forma 4'!$M$122,'Forma 4'!$M$135,'Forma 4'!$M$143,'Forma 4'!$M$149,'Forma 4'!$M$162,'Forma 4'!$M$173,'Forma 4'!$M$176),0)+IF(AND('Forma 4'!$P$9='Forma 4'!$AD$10,'Forma 4'!$P$11='Forma 4'!$AD$20),SUM('Forma 4'!$Q$67,'Forma 4'!$Q$95,'Forma 4'!$Q$122,'Forma 4'!$Q$135,'Forma 4'!$Q$143,'Forma 4'!$Q$149,'Forma 4'!$Q$162,'Forma 4'!$Q$173,'Forma 4'!$Q$176),0)</f>
        <v>0</v>
      </c>
      <c r="AE18" s="685">
        <f>SUM('Forma 9'!$AE$64,'Forma 9'!$AE$92,'Forma 9'!$AE$119,'Forma 9'!$AE$132,'Forma 9'!$AE$140,'Forma 9'!$AE$146,'Forma 9'!$AE$159,'Forma 9'!$AE$170,'Forma 9'!$AE$173,'Forma 10'!$AE$64,'Forma 10'!$AE$92,'Forma 10'!$AE$119,'Forma 10'!$AE$132,'Forma 10'!$AE$140,'Forma 10'!$AE$146,'Forma 10'!$AE$159,'Forma 10'!$AE$170,'Forma 10'!$AE$173,)</f>
        <v>0</v>
      </c>
      <c r="AF18" s="685">
        <f>SUM('Forma 9'!$AF$64,'Forma 9'!$AF$92,'Forma 9'!$AF$119,'Forma 9'!$AF$132,'Forma 9'!$AF$140,'Forma 9'!$AF$146,'Forma 9'!$AF$170,'Forma 9'!$AF$173,'Forma 9'!$AF$159)+IF(AND('Forma 4'!$H$9='Forma 4'!$AD$10,'Forma 4'!$H$11='Forma 4'!$AD$21),SUM('Forma 4'!$I$67,'Forma 4'!$I$95,'Forma 4'!$I$122,'Forma 4'!$I$135,'Forma 4'!$I$143,'Forma 4'!$I$149,'Forma 4'!$I$162,'Forma 4'!$I$173,'Forma 4'!$I$176),0)+IF(AND('Forma 4'!$L$9='Forma 4'!$AD$10,'Forma 4'!$L$11='Forma 4'!$AD$21),SUM('Forma 4'!$M$67,'Forma 4'!$M$95,'Forma 4'!$M$122,'Forma 4'!$M$135,'Forma 4'!$M$143,'Forma 4'!$M$149,'Forma 4'!$M$162,'Forma 4'!$M$173,'Forma 4'!$M$176),0)+IF(AND('Forma 4'!$P$9='Forma 4'!$AD$10,'Forma 4'!$P$11='Forma 4'!$AD$21),SUM('Forma 4'!$Q$67,'Forma 4'!$Q$95,'Forma 4'!$Q$122,'Forma 4'!$Q$135,'Forma 4'!$Q$143,'Forma 4'!$Q$149,'Forma 4'!$Q$162,'Forma 4'!$Q$173,'Forma 4'!$Q$176),0)</f>
        <v>0</v>
      </c>
      <c r="AG18" s="686">
        <f>SUM('Forma 9'!$AG$64,'Forma 9'!$AG$92,'Forma 9'!$AG$119,'Forma 9'!$AG$132,'Forma 9'!$AG$140,'Forma 9'!$AG$146,'Forma 9'!$AG$159,'Forma 9'!$AG$170,'Forma 9'!$AG$173,'Forma 10'!$AG$64,'Forma 10'!$AG$92,'Forma 10'!$AG$119,'Forma 10'!$AG$132,'Forma 10'!$AG$140,'Forma 10'!$AG$146,'Forma 10'!$AG$159,'Forma 10'!$AG$170,'Forma 10'!$AG$173,)</f>
        <v>0</v>
      </c>
      <c r="AH18" s="686">
        <f>SUM('Forma 9'!$AH$64,'Forma 9'!$AH$92,'Forma 9'!$AH$119,'Forma 9'!$AH$132,'Forma 9'!$AH$140,'Forma 9'!$AH$146,'Forma 9'!$AH$159,'Forma 9'!$AH$170,'Forma 9'!$AH$173,'Forma 10'!$AH$64,'Forma 10'!$AH$92,'Forma 10'!$AH$119,'Forma 10'!$AH$132,'Forma 10'!$AH$140,'Forma 10'!$AH$146,'Forma 10'!$AH$159,'Forma 10'!$AH$170,'Forma 10'!$AH$173,)</f>
        <v>319368.44999999995</v>
      </c>
      <c r="AI18" s="686">
        <f>SUM('Forma 9'!$AI$64,'Forma 9'!$AI$92,'Forma 9'!$AI$119,'Forma 9'!$AI$132,'Forma 9'!$AI$140,'Forma 9'!$AI$146,'Forma 9'!$AI$159,'Forma 9'!$AI$170,'Forma 9'!$AI$173,'Forma 10'!$AI$64,'Forma 10'!$AI$92,'Forma 10'!$AI$119,'Forma 10'!$AI$132,'Forma 10'!$AI$140,'Forma 10'!$AI$146,'Forma 10'!$AI$159,'Forma 10'!$AI$170,'Forma 10'!$AI$173,)</f>
        <v>0</v>
      </c>
      <c r="AJ18" s="686">
        <f>SUM('Forma 9'!$AJ$64,'Forma 9'!$AJ$92,'Forma 9'!$AJ$119,'Forma 9'!$AJ$132,'Forma 9'!$AJ$140,'Forma 9'!$AJ$146,'Forma 9'!$AJ$159,'Forma 9'!$AJ$170,'Forma 9'!$AJ$173,'Forma 10'!$AJ$64,'Forma 10'!$AJ$92,'Forma 10'!$AJ$119,'Forma 10'!$AJ$132,'Forma 10'!$AJ$140,'Forma 10'!$AJ$146,'Forma 10'!$AJ$159,'Forma 10'!$AJ$170,'Forma 10'!$AJ$173,)</f>
        <v>0</v>
      </c>
      <c r="AK18" s="686">
        <f>SUM('Forma 9'!$AK$64,'Forma 9'!$AK$92,'Forma 9'!$AK$119,'Forma 9'!$AK$132,'Forma 9'!$AK$140,'Forma 9'!$AK$146,'Forma 9'!$AK$159,'Forma 9'!$AK$170,'Forma 9'!$AK$173,'Forma 10'!$AK$64,'Forma 10'!$AK$92,'Forma 10'!$AK$119,'Forma 10'!$AK$132,'Forma 10'!$AK$140,'Forma 10'!$AK$146,'Forma 10'!$AK$159,'Forma 10'!$AK$170,'Forma 10'!$AK$173,)</f>
        <v>58101.819999999992</v>
      </c>
      <c r="AL18" s="686">
        <f>SUM('Forma 9'!$AL$64,'Forma 9'!$AL$92,'Forma 9'!$AL$119,'Forma 9'!$AL$132,'Forma 9'!$AL$140,'Forma 9'!$AL$146,'Forma 9'!$AL$159,'Forma 9'!$AL$170,'Forma 9'!$AL$173,'Forma 10'!$AL$64,'Forma 10'!$AL$92,'Forma 10'!$AL$119,'Forma 10'!$AL$132,'Forma 10'!$AL$140,'Forma 10'!$AL$146,'Forma 10'!$AL$159,'Forma 10'!$AL$170,'Forma 10'!$AL$173,)</f>
        <v>34521.85</v>
      </c>
      <c r="AM18" s="686">
        <f>SUM('Forma 9'!$AM$64,'Forma 9'!$AM$92,'Forma 9'!$AM$119,'Forma 9'!$AM$132,'Forma 9'!$AM$140,'Forma 9'!$AM$146,'Forma 9'!$AM$159,'Forma 9'!$AM$170,'Forma 9'!$AM$173,'Forma 10'!$AM$64,'Forma 10'!$AM$92,'Forma 10'!$AM$119,'Forma 10'!$AM$132,'Forma 10'!$AM$140,'Forma 10'!$AM$146,'Forma 10'!$AM$159,'Forma 10'!$AM$170,'Forma 10'!$AM$173,)</f>
        <v>0</v>
      </c>
      <c r="AN18" s="686">
        <f>SUM('Forma 9'!$AN$64,'Forma 9'!$AN$92,'Forma 9'!$AN$119,'Forma 9'!$AN$132,'Forma 9'!$AN$140,'Forma 9'!$AN$146,'Forma 9'!$AN$159,'Forma 9'!$AN$170,'Forma 9'!$AN$173,'Forma 10'!$AN$64,'Forma 10'!$AN$92,'Forma 10'!$AN$119,'Forma 10'!$AN$132,'Forma 10'!$AN$140,'Forma 10'!$AN$146,'Forma 10'!$AN$159,'Forma 10'!$AN$170,'Forma 10'!$AN$173,)</f>
        <v>89502.51999999999</v>
      </c>
      <c r="AO18" s="686">
        <f>SUM('Forma 9'!$AO$64,'Forma 9'!$AO$92,'Forma 9'!$AO$119,'Forma 9'!$AO$132,'Forma 9'!$AO$140,'Forma 9'!$AO$146,'Forma 9'!$AO$159,'Forma 9'!$AO$170,'Forma 9'!$AO$173,'Forma 10'!$AO$64,'Forma 10'!$AO$92,'Forma 10'!$AO$119,'Forma 10'!$AO$132,'Forma 10'!$AO$140,'Forma 10'!$AO$146,'Forma 10'!$AO$159,'Forma 10'!$AO$170,'Forma 10'!$AO$173,)</f>
        <v>0</v>
      </c>
      <c r="AP18" s="686">
        <f>SUM('Forma 9'!$AP$64,'Forma 9'!$AP$92,'Forma 9'!$AP$119,'Forma 9'!$AP$132,'Forma 9'!$AP$140,'Forma 9'!$AP$146,'Forma 9'!$AP$159,'Forma 9'!$AP$170,'Forma 9'!$AP$173,'Forma 10'!$AP$64,'Forma 10'!$AP$92,'Forma 10'!$AP$119,'Forma 10'!$AP$132,'Forma 10'!$AP$140,'Forma 10'!$AP$146,'Forma 10'!$AP$159,'Forma 10'!$AP$170,'Forma 10'!$AP$173,)</f>
        <v>0</v>
      </c>
      <c r="AQ18" s="686">
        <f>SUM('Forma 9'!$AQ$64,'Forma 9'!$AQ$92,'Forma 9'!$AQ$119,'Forma 9'!$AQ$132,'Forma 9'!$AQ$140,'Forma 9'!$AQ$146,'Forma 9'!$AQ$159,'Forma 9'!$AQ$170,'Forma 9'!$AQ$173,'Forma 10'!$AQ$64,'Forma 10'!$AQ$92,'Forma 10'!$AQ$119,'Forma 10'!$AQ$132,'Forma 10'!$AQ$140,'Forma 10'!$AQ$146,'Forma 10'!$AQ$159,'Forma 10'!$AQ$170,'Forma 10'!$AQ$173,)</f>
        <v>21644.81</v>
      </c>
      <c r="AR18" s="686">
        <f>SUM('Forma 9'!$AR$64,'Forma 9'!$AR$92,'Forma 9'!$AR$119,'Forma 9'!$AR$132,'Forma 9'!$AR$140,'Forma 9'!$AR$146,'Forma 9'!$AR$159,'Forma 9'!$AR$170,'Forma 9'!$AR$173,'Forma 10'!$AR$64,'Forma 10'!$AR$92,'Forma 10'!$AR$119,'Forma 10'!$AR$132,'Forma 10'!$AR$140,'Forma 10'!$AR$146,'Forma 10'!$AR$159,'Forma 10'!$AR$170,'Forma 10'!$AR$173,)</f>
        <v>0</v>
      </c>
      <c r="AS18" s="686">
        <f>SUM('Forma 9'!$AS$64,'Forma 9'!$AS$92,'Forma 9'!$AS$119,'Forma 9'!$AS$132,'Forma 9'!$AS$140,'Forma 9'!$AS$146,'Forma 9'!$AS$159,'Forma 9'!$AS$170,'Forma 9'!$AS$173,'Forma 10'!$AS$64,'Forma 10'!$AS$92,'Forma 10'!$AS$119,'Forma 10'!$AS$132,'Forma 10'!$AS$140,'Forma 10'!$AS$146,'Forma 10'!$AS$159,'Forma 10'!$AS$170,'Forma 10'!$AS$173,)</f>
        <v>0</v>
      </c>
      <c r="AT18" s="686">
        <f>SUM('Forma 9'!$AT$64,'Forma 9'!$AT$92,'Forma 9'!$AT$119,'Forma 9'!$AT$132,'Forma 9'!$AT$140,'Forma 9'!$AT$146,'Forma 9'!$AT$159,'Forma 9'!$AT$170,'Forma 9'!$AT$173,'Forma 10'!$AT$64,'Forma 10'!$AT$92,'Forma 10'!$AT$119,'Forma 10'!$AT$132,'Forma 10'!$AT$140,'Forma 10'!$AT$146,'Forma 10'!$AT$159,'Forma 10'!$AT$170,'Forma 10'!$AT$173,)</f>
        <v>0</v>
      </c>
      <c r="AU18" s="688">
        <f>SUM('Forma 9'!$AU$64,'Forma 9'!$AU$92,'Forma 9'!$AU$119,'Forma 9'!$AU$132,'Forma 9'!$AU$140,'Forma 9'!$AU$146,'Forma 9'!$AU$159,'Forma 9'!$AU$170,'Forma 9'!$AU$173,'Forma 10'!$AU$64,'Forma 10'!$AU$92,'Forma 10'!$AU$119,'Forma 10'!$AU$132,'Forma 10'!$AU$140,'Forma 10'!$AU$146,'Forma 10'!$AU$159,'Forma 10'!$AU$170,'Forma 10'!$AU$173,)</f>
        <v>0</v>
      </c>
    </row>
    <row r="19" spans="2:47" s="329" customFormat="1" ht="13.2" x14ac:dyDescent="0.25">
      <c r="B19" s="332" t="s">
        <v>117</v>
      </c>
      <c r="C19" s="387" t="s">
        <v>118</v>
      </c>
      <c r="D19" s="392"/>
      <c r="E19" s="389">
        <f t="shared" ref="E19:AU19" si="1">SUM(E20:E25)</f>
        <v>0</v>
      </c>
      <c r="F19" s="642">
        <f t="shared" si="1"/>
        <v>0</v>
      </c>
      <c r="G19" s="642">
        <f t="shared" si="1"/>
        <v>0</v>
      </c>
      <c r="H19" s="642">
        <f t="shared" si="1"/>
        <v>0</v>
      </c>
      <c r="I19" s="390">
        <f t="shared" si="1"/>
        <v>0</v>
      </c>
      <c r="J19" s="390">
        <f t="shared" si="1"/>
        <v>0</v>
      </c>
      <c r="K19" s="390">
        <f t="shared" si="1"/>
        <v>0</v>
      </c>
      <c r="L19" s="390">
        <f t="shared" si="1"/>
        <v>0</v>
      </c>
      <c r="M19" s="390">
        <f t="shared" si="1"/>
        <v>0</v>
      </c>
      <c r="N19" s="390">
        <f t="shared" si="1"/>
        <v>0</v>
      </c>
      <c r="O19" s="390">
        <f t="shared" si="1"/>
        <v>0</v>
      </c>
      <c r="P19" s="390">
        <f t="shared" si="1"/>
        <v>0</v>
      </c>
      <c r="Q19" s="390">
        <f t="shared" si="1"/>
        <v>0</v>
      </c>
      <c r="R19" s="390">
        <f t="shared" si="1"/>
        <v>0</v>
      </c>
      <c r="S19" s="390">
        <f t="shared" si="1"/>
        <v>0</v>
      </c>
      <c r="T19" s="390">
        <f t="shared" si="1"/>
        <v>0</v>
      </c>
      <c r="U19" s="390">
        <f t="shared" si="1"/>
        <v>0</v>
      </c>
      <c r="V19" s="390">
        <f t="shared" si="1"/>
        <v>0</v>
      </c>
      <c r="W19" s="390">
        <f t="shared" si="1"/>
        <v>0</v>
      </c>
      <c r="X19" s="390">
        <f t="shared" si="1"/>
        <v>0</v>
      </c>
      <c r="Y19" s="390">
        <f t="shared" si="1"/>
        <v>0</v>
      </c>
      <c r="Z19" s="774">
        <f t="shared" si="1"/>
        <v>0</v>
      </c>
      <c r="AA19" s="390">
        <f t="shared" si="1"/>
        <v>0</v>
      </c>
      <c r="AB19" s="689">
        <f t="shared" si="1"/>
        <v>0</v>
      </c>
      <c r="AC19" s="389">
        <f t="shared" si="1"/>
        <v>0</v>
      </c>
      <c r="AD19" s="642">
        <f t="shared" si="1"/>
        <v>0</v>
      </c>
      <c r="AE19" s="642">
        <f t="shared" si="1"/>
        <v>0</v>
      </c>
      <c r="AF19" s="642">
        <f t="shared" si="1"/>
        <v>0</v>
      </c>
      <c r="AG19" s="390">
        <f t="shared" si="1"/>
        <v>0</v>
      </c>
      <c r="AH19" s="390">
        <f t="shared" si="1"/>
        <v>0</v>
      </c>
      <c r="AI19" s="390">
        <f t="shared" si="1"/>
        <v>0</v>
      </c>
      <c r="AJ19" s="390">
        <f t="shared" si="1"/>
        <v>0</v>
      </c>
      <c r="AK19" s="390">
        <f t="shared" si="1"/>
        <v>0</v>
      </c>
      <c r="AL19" s="390">
        <f t="shared" si="1"/>
        <v>0</v>
      </c>
      <c r="AM19" s="390">
        <f t="shared" si="1"/>
        <v>0</v>
      </c>
      <c r="AN19" s="390">
        <f t="shared" si="1"/>
        <v>0</v>
      </c>
      <c r="AO19" s="390">
        <f t="shared" si="1"/>
        <v>0</v>
      </c>
      <c r="AP19" s="390">
        <f t="shared" si="1"/>
        <v>0</v>
      </c>
      <c r="AQ19" s="390">
        <f t="shared" si="1"/>
        <v>0</v>
      </c>
      <c r="AR19" s="390">
        <f t="shared" si="1"/>
        <v>0</v>
      </c>
      <c r="AS19" s="390">
        <f t="shared" si="1"/>
        <v>0</v>
      </c>
      <c r="AT19" s="390">
        <f t="shared" si="1"/>
        <v>0</v>
      </c>
      <c r="AU19" s="390">
        <f t="shared" si="1"/>
        <v>0</v>
      </c>
    </row>
    <row r="20" spans="2:47" s="329" customFormat="1" ht="13.2" x14ac:dyDescent="0.25">
      <c r="B20" s="260" t="s">
        <v>119</v>
      </c>
      <c r="C20" s="347" t="s">
        <v>120</v>
      </c>
      <c r="D20" s="561"/>
      <c r="E20" s="690">
        <f t="shared" ref="E20:N25" si="2">SUM(AC20)</f>
        <v>0</v>
      </c>
      <c r="F20" s="691">
        <f t="shared" si="2"/>
        <v>0</v>
      </c>
      <c r="G20" s="691">
        <f t="shared" si="2"/>
        <v>0</v>
      </c>
      <c r="H20" s="691">
        <f t="shared" si="2"/>
        <v>0</v>
      </c>
      <c r="I20" s="692">
        <f t="shared" si="2"/>
        <v>0</v>
      </c>
      <c r="J20" s="692">
        <f t="shared" si="2"/>
        <v>0</v>
      </c>
      <c r="K20" s="692">
        <f t="shared" si="2"/>
        <v>0</v>
      </c>
      <c r="L20" s="692">
        <f t="shared" si="2"/>
        <v>0</v>
      </c>
      <c r="M20" s="692">
        <f t="shared" si="2"/>
        <v>0</v>
      </c>
      <c r="N20" s="692">
        <f t="shared" si="2"/>
        <v>0</v>
      </c>
      <c r="O20" s="692">
        <f t="shared" ref="O20:V25" si="3">SUM(AM20)</f>
        <v>0</v>
      </c>
      <c r="P20" s="692">
        <f t="shared" si="3"/>
        <v>0</v>
      </c>
      <c r="Q20" s="692">
        <f t="shared" si="3"/>
        <v>0</v>
      </c>
      <c r="R20" s="692">
        <f t="shared" si="3"/>
        <v>0</v>
      </c>
      <c r="S20" s="692">
        <f t="shared" si="3"/>
        <v>0</v>
      </c>
      <c r="T20" s="692">
        <f t="shared" si="3"/>
        <v>0</v>
      </c>
      <c r="U20" s="692">
        <f t="shared" si="3"/>
        <v>0</v>
      </c>
      <c r="V20" s="692">
        <f t="shared" si="3"/>
        <v>0</v>
      </c>
      <c r="W20" s="692">
        <f t="shared" ref="W20:AF25" si="4">IFERROR((W$18/$D$18)*$D20,"0")</f>
        <v>0</v>
      </c>
      <c r="X20" s="692">
        <f t="shared" si="4"/>
        <v>0</v>
      </c>
      <c r="Y20" s="692">
        <f t="shared" si="4"/>
        <v>0</v>
      </c>
      <c r="Z20" s="760">
        <f t="shared" si="4"/>
        <v>0</v>
      </c>
      <c r="AA20" s="692">
        <f t="shared" si="4"/>
        <v>0</v>
      </c>
      <c r="AB20" s="693">
        <f t="shared" si="4"/>
        <v>0</v>
      </c>
      <c r="AC20" s="690">
        <f t="shared" si="4"/>
        <v>0</v>
      </c>
      <c r="AD20" s="691">
        <f t="shared" si="4"/>
        <v>0</v>
      </c>
      <c r="AE20" s="691">
        <f t="shared" si="4"/>
        <v>0</v>
      </c>
      <c r="AF20" s="691">
        <f t="shared" si="4"/>
        <v>0</v>
      </c>
      <c r="AG20" s="692">
        <f t="shared" ref="AG20:AU25" si="5">IFERROR((AG$18/$D$18)*$D20,"0")</f>
        <v>0</v>
      </c>
      <c r="AH20" s="692">
        <f t="shared" si="5"/>
        <v>0</v>
      </c>
      <c r="AI20" s="692">
        <f t="shared" si="5"/>
        <v>0</v>
      </c>
      <c r="AJ20" s="692">
        <f t="shared" si="5"/>
        <v>0</v>
      </c>
      <c r="AK20" s="692">
        <f t="shared" si="5"/>
        <v>0</v>
      </c>
      <c r="AL20" s="692">
        <f t="shared" si="5"/>
        <v>0</v>
      </c>
      <c r="AM20" s="692">
        <f t="shared" si="5"/>
        <v>0</v>
      </c>
      <c r="AN20" s="692">
        <f t="shared" si="5"/>
        <v>0</v>
      </c>
      <c r="AO20" s="692">
        <f t="shared" si="5"/>
        <v>0</v>
      </c>
      <c r="AP20" s="692">
        <f t="shared" si="5"/>
        <v>0</v>
      </c>
      <c r="AQ20" s="692">
        <f t="shared" si="5"/>
        <v>0</v>
      </c>
      <c r="AR20" s="692">
        <f t="shared" si="5"/>
        <v>0</v>
      </c>
      <c r="AS20" s="692">
        <f t="shared" si="5"/>
        <v>0</v>
      </c>
      <c r="AT20" s="692">
        <f t="shared" si="5"/>
        <v>0</v>
      </c>
      <c r="AU20" s="692">
        <f t="shared" si="5"/>
        <v>0</v>
      </c>
    </row>
    <row r="21" spans="2:47" s="329" customFormat="1" ht="13.2" x14ac:dyDescent="0.25">
      <c r="B21" s="268" t="s">
        <v>121</v>
      </c>
      <c r="C21" s="454" t="s">
        <v>122</v>
      </c>
      <c r="D21" s="561"/>
      <c r="E21" s="690">
        <f t="shared" si="2"/>
        <v>0</v>
      </c>
      <c r="F21" s="691">
        <f t="shared" si="2"/>
        <v>0</v>
      </c>
      <c r="G21" s="691">
        <f t="shared" si="2"/>
        <v>0</v>
      </c>
      <c r="H21" s="691">
        <f t="shared" si="2"/>
        <v>0</v>
      </c>
      <c r="I21" s="692">
        <f t="shared" si="2"/>
        <v>0</v>
      </c>
      <c r="J21" s="692">
        <f t="shared" si="2"/>
        <v>0</v>
      </c>
      <c r="K21" s="692">
        <f t="shared" si="2"/>
        <v>0</v>
      </c>
      <c r="L21" s="692">
        <f t="shared" si="2"/>
        <v>0</v>
      </c>
      <c r="M21" s="692">
        <f t="shared" si="2"/>
        <v>0</v>
      </c>
      <c r="N21" s="692">
        <f t="shared" si="2"/>
        <v>0</v>
      </c>
      <c r="O21" s="692">
        <f t="shared" si="3"/>
        <v>0</v>
      </c>
      <c r="P21" s="692">
        <f t="shared" si="3"/>
        <v>0</v>
      </c>
      <c r="Q21" s="692">
        <f t="shared" si="3"/>
        <v>0</v>
      </c>
      <c r="R21" s="692">
        <f t="shared" si="3"/>
        <v>0</v>
      </c>
      <c r="S21" s="692">
        <f t="shared" si="3"/>
        <v>0</v>
      </c>
      <c r="T21" s="692">
        <f t="shared" si="3"/>
        <v>0</v>
      </c>
      <c r="U21" s="692">
        <f t="shared" si="3"/>
        <v>0</v>
      </c>
      <c r="V21" s="692">
        <f t="shared" si="3"/>
        <v>0</v>
      </c>
      <c r="W21" s="692">
        <f t="shared" si="4"/>
        <v>0</v>
      </c>
      <c r="X21" s="692">
        <f t="shared" si="4"/>
        <v>0</v>
      </c>
      <c r="Y21" s="692">
        <f t="shared" si="4"/>
        <v>0</v>
      </c>
      <c r="Z21" s="760">
        <f t="shared" si="4"/>
        <v>0</v>
      </c>
      <c r="AA21" s="692">
        <f t="shared" si="4"/>
        <v>0</v>
      </c>
      <c r="AB21" s="693">
        <f t="shared" si="4"/>
        <v>0</v>
      </c>
      <c r="AC21" s="690">
        <f t="shared" si="4"/>
        <v>0</v>
      </c>
      <c r="AD21" s="691">
        <f t="shared" si="4"/>
        <v>0</v>
      </c>
      <c r="AE21" s="691">
        <f t="shared" si="4"/>
        <v>0</v>
      </c>
      <c r="AF21" s="691">
        <f t="shared" si="4"/>
        <v>0</v>
      </c>
      <c r="AG21" s="692">
        <f t="shared" si="5"/>
        <v>0</v>
      </c>
      <c r="AH21" s="692">
        <f t="shared" si="5"/>
        <v>0</v>
      </c>
      <c r="AI21" s="692">
        <f t="shared" si="5"/>
        <v>0</v>
      </c>
      <c r="AJ21" s="692">
        <f t="shared" si="5"/>
        <v>0</v>
      </c>
      <c r="AK21" s="692">
        <f t="shared" si="5"/>
        <v>0</v>
      </c>
      <c r="AL21" s="692">
        <f t="shared" si="5"/>
        <v>0</v>
      </c>
      <c r="AM21" s="692">
        <f t="shared" si="5"/>
        <v>0</v>
      </c>
      <c r="AN21" s="692">
        <f t="shared" si="5"/>
        <v>0</v>
      </c>
      <c r="AO21" s="692">
        <f t="shared" si="5"/>
        <v>0</v>
      </c>
      <c r="AP21" s="692">
        <f t="shared" si="5"/>
        <v>0</v>
      </c>
      <c r="AQ21" s="692">
        <f t="shared" si="5"/>
        <v>0</v>
      </c>
      <c r="AR21" s="692">
        <f t="shared" si="5"/>
        <v>0</v>
      </c>
      <c r="AS21" s="692">
        <f t="shared" si="5"/>
        <v>0</v>
      </c>
      <c r="AT21" s="692">
        <f t="shared" si="5"/>
        <v>0</v>
      </c>
      <c r="AU21" s="692">
        <f t="shared" si="5"/>
        <v>0</v>
      </c>
    </row>
    <row r="22" spans="2:47" s="329" customFormat="1" ht="13.2" x14ac:dyDescent="0.25">
      <c r="B22" s="268" t="s">
        <v>123</v>
      </c>
      <c r="C22" s="454" t="s">
        <v>124</v>
      </c>
      <c r="D22" s="561"/>
      <c r="E22" s="690">
        <f t="shared" si="2"/>
        <v>0</v>
      </c>
      <c r="F22" s="691">
        <f t="shared" si="2"/>
        <v>0</v>
      </c>
      <c r="G22" s="691">
        <f t="shared" si="2"/>
        <v>0</v>
      </c>
      <c r="H22" s="691">
        <f t="shared" si="2"/>
        <v>0</v>
      </c>
      <c r="I22" s="692">
        <f t="shared" si="2"/>
        <v>0</v>
      </c>
      <c r="J22" s="692">
        <f t="shared" si="2"/>
        <v>0</v>
      </c>
      <c r="K22" s="692">
        <f t="shared" si="2"/>
        <v>0</v>
      </c>
      <c r="L22" s="692">
        <f t="shared" si="2"/>
        <v>0</v>
      </c>
      <c r="M22" s="692">
        <f t="shared" si="2"/>
        <v>0</v>
      </c>
      <c r="N22" s="692">
        <f t="shared" si="2"/>
        <v>0</v>
      </c>
      <c r="O22" s="692">
        <f t="shared" si="3"/>
        <v>0</v>
      </c>
      <c r="P22" s="692">
        <f t="shared" si="3"/>
        <v>0</v>
      </c>
      <c r="Q22" s="692">
        <f t="shared" si="3"/>
        <v>0</v>
      </c>
      <c r="R22" s="692">
        <f t="shared" si="3"/>
        <v>0</v>
      </c>
      <c r="S22" s="692">
        <f t="shared" si="3"/>
        <v>0</v>
      </c>
      <c r="T22" s="692">
        <f t="shared" si="3"/>
        <v>0</v>
      </c>
      <c r="U22" s="692">
        <f t="shared" si="3"/>
        <v>0</v>
      </c>
      <c r="V22" s="692">
        <f t="shared" si="3"/>
        <v>0</v>
      </c>
      <c r="W22" s="692">
        <f t="shared" si="4"/>
        <v>0</v>
      </c>
      <c r="X22" s="692">
        <f t="shared" si="4"/>
        <v>0</v>
      </c>
      <c r="Y22" s="692">
        <f t="shared" si="4"/>
        <v>0</v>
      </c>
      <c r="Z22" s="760">
        <f t="shared" si="4"/>
        <v>0</v>
      </c>
      <c r="AA22" s="692">
        <f t="shared" si="4"/>
        <v>0</v>
      </c>
      <c r="AB22" s="693">
        <f t="shared" si="4"/>
        <v>0</v>
      </c>
      <c r="AC22" s="690">
        <f t="shared" si="4"/>
        <v>0</v>
      </c>
      <c r="AD22" s="691">
        <f t="shared" si="4"/>
        <v>0</v>
      </c>
      <c r="AE22" s="691">
        <f t="shared" si="4"/>
        <v>0</v>
      </c>
      <c r="AF22" s="691">
        <f t="shared" si="4"/>
        <v>0</v>
      </c>
      <c r="AG22" s="692">
        <f t="shared" si="5"/>
        <v>0</v>
      </c>
      <c r="AH22" s="692">
        <f t="shared" si="5"/>
        <v>0</v>
      </c>
      <c r="AI22" s="692">
        <f t="shared" si="5"/>
        <v>0</v>
      </c>
      <c r="AJ22" s="692">
        <f t="shared" si="5"/>
        <v>0</v>
      </c>
      <c r="AK22" s="692">
        <f t="shared" si="5"/>
        <v>0</v>
      </c>
      <c r="AL22" s="692">
        <f t="shared" si="5"/>
        <v>0</v>
      </c>
      <c r="AM22" s="692">
        <f t="shared" si="5"/>
        <v>0</v>
      </c>
      <c r="AN22" s="692">
        <f t="shared" si="5"/>
        <v>0</v>
      </c>
      <c r="AO22" s="692">
        <f t="shared" si="5"/>
        <v>0</v>
      </c>
      <c r="AP22" s="692">
        <f t="shared" si="5"/>
        <v>0</v>
      </c>
      <c r="AQ22" s="692">
        <f t="shared" si="5"/>
        <v>0</v>
      </c>
      <c r="AR22" s="692">
        <f t="shared" si="5"/>
        <v>0</v>
      </c>
      <c r="AS22" s="692">
        <f t="shared" si="5"/>
        <v>0</v>
      </c>
      <c r="AT22" s="692">
        <f t="shared" si="5"/>
        <v>0</v>
      </c>
      <c r="AU22" s="692">
        <f t="shared" si="5"/>
        <v>0</v>
      </c>
    </row>
    <row r="23" spans="2:47" s="329" customFormat="1" ht="13.2" x14ac:dyDescent="0.25">
      <c r="B23" s="268" t="s">
        <v>125</v>
      </c>
      <c r="C23" s="454" t="s">
        <v>126</v>
      </c>
      <c r="D23" s="561"/>
      <c r="E23" s="690">
        <f t="shared" si="2"/>
        <v>0</v>
      </c>
      <c r="F23" s="691">
        <f t="shared" si="2"/>
        <v>0</v>
      </c>
      <c r="G23" s="691">
        <f t="shared" si="2"/>
        <v>0</v>
      </c>
      <c r="H23" s="691">
        <f t="shared" si="2"/>
        <v>0</v>
      </c>
      <c r="I23" s="692">
        <f t="shared" si="2"/>
        <v>0</v>
      </c>
      <c r="J23" s="692">
        <f t="shared" si="2"/>
        <v>0</v>
      </c>
      <c r="K23" s="692">
        <f t="shared" si="2"/>
        <v>0</v>
      </c>
      <c r="L23" s="692">
        <f t="shared" si="2"/>
        <v>0</v>
      </c>
      <c r="M23" s="692">
        <f t="shared" si="2"/>
        <v>0</v>
      </c>
      <c r="N23" s="692">
        <f t="shared" si="2"/>
        <v>0</v>
      </c>
      <c r="O23" s="692">
        <f t="shared" si="3"/>
        <v>0</v>
      </c>
      <c r="P23" s="692">
        <f t="shared" si="3"/>
        <v>0</v>
      </c>
      <c r="Q23" s="692">
        <f t="shared" si="3"/>
        <v>0</v>
      </c>
      <c r="R23" s="692">
        <f t="shared" si="3"/>
        <v>0</v>
      </c>
      <c r="S23" s="692">
        <f t="shared" si="3"/>
        <v>0</v>
      </c>
      <c r="T23" s="692">
        <f t="shared" si="3"/>
        <v>0</v>
      </c>
      <c r="U23" s="692">
        <f t="shared" si="3"/>
        <v>0</v>
      </c>
      <c r="V23" s="692">
        <f t="shared" si="3"/>
        <v>0</v>
      </c>
      <c r="W23" s="692">
        <f t="shared" si="4"/>
        <v>0</v>
      </c>
      <c r="X23" s="692">
        <f t="shared" si="4"/>
        <v>0</v>
      </c>
      <c r="Y23" s="692">
        <f t="shared" si="4"/>
        <v>0</v>
      </c>
      <c r="Z23" s="760">
        <f t="shared" si="4"/>
        <v>0</v>
      </c>
      <c r="AA23" s="692">
        <f t="shared" si="4"/>
        <v>0</v>
      </c>
      <c r="AB23" s="693">
        <f t="shared" si="4"/>
        <v>0</v>
      </c>
      <c r="AC23" s="690">
        <f t="shared" si="4"/>
        <v>0</v>
      </c>
      <c r="AD23" s="691">
        <f t="shared" si="4"/>
        <v>0</v>
      </c>
      <c r="AE23" s="691">
        <f t="shared" si="4"/>
        <v>0</v>
      </c>
      <c r="AF23" s="691">
        <f t="shared" si="4"/>
        <v>0</v>
      </c>
      <c r="AG23" s="692">
        <f t="shared" si="5"/>
        <v>0</v>
      </c>
      <c r="AH23" s="692">
        <f t="shared" si="5"/>
        <v>0</v>
      </c>
      <c r="AI23" s="692">
        <f t="shared" si="5"/>
        <v>0</v>
      </c>
      <c r="AJ23" s="692">
        <f t="shared" si="5"/>
        <v>0</v>
      </c>
      <c r="AK23" s="692">
        <f t="shared" si="5"/>
        <v>0</v>
      </c>
      <c r="AL23" s="692">
        <f t="shared" si="5"/>
        <v>0</v>
      </c>
      <c r="AM23" s="692">
        <f t="shared" si="5"/>
        <v>0</v>
      </c>
      <c r="AN23" s="692">
        <f t="shared" si="5"/>
        <v>0</v>
      </c>
      <c r="AO23" s="692">
        <f t="shared" si="5"/>
        <v>0</v>
      </c>
      <c r="AP23" s="692">
        <f t="shared" si="5"/>
        <v>0</v>
      </c>
      <c r="AQ23" s="692">
        <f t="shared" si="5"/>
        <v>0</v>
      </c>
      <c r="AR23" s="692">
        <f t="shared" si="5"/>
        <v>0</v>
      </c>
      <c r="AS23" s="692">
        <f t="shared" si="5"/>
        <v>0</v>
      </c>
      <c r="AT23" s="692">
        <f t="shared" si="5"/>
        <v>0</v>
      </c>
      <c r="AU23" s="692">
        <f t="shared" si="5"/>
        <v>0</v>
      </c>
    </row>
    <row r="24" spans="2:47" s="329" customFormat="1" ht="13.2" x14ac:dyDescent="0.25">
      <c r="B24" s="268" t="s">
        <v>127</v>
      </c>
      <c r="C24" s="454" t="s">
        <v>128</v>
      </c>
      <c r="D24" s="561"/>
      <c r="E24" s="690">
        <f t="shared" si="2"/>
        <v>0</v>
      </c>
      <c r="F24" s="691">
        <f t="shared" si="2"/>
        <v>0</v>
      </c>
      <c r="G24" s="691">
        <f t="shared" si="2"/>
        <v>0</v>
      </c>
      <c r="H24" s="691">
        <f t="shared" si="2"/>
        <v>0</v>
      </c>
      <c r="I24" s="692">
        <f t="shared" si="2"/>
        <v>0</v>
      </c>
      <c r="J24" s="692">
        <f t="shared" si="2"/>
        <v>0</v>
      </c>
      <c r="K24" s="692">
        <f t="shared" si="2"/>
        <v>0</v>
      </c>
      <c r="L24" s="692">
        <f t="shared" si="2"/>
        <v>0</v>
      </c>
      <c r="M24" s="692">
        <f t="shared" si="2"/>
        <v>0</v>
      </c>
      <c r="N24" s="692">
        <f t="shared" si="2"/>
        <v>0</v>
      </c>
      <c r="O24" s="692">
        <f t="shared" si="3"/>
        <v>0</v>
      </c>
      <c r="P24" s="692">
        <f t="shared" si="3"/>
        <v>0</v>
      </c>
      <c r="Q24" s="692">
        <f t="shared" si="3"/>
        <v>0</v>
      </c>
      <c r="R24" s="692">
        <f t="shared" si="3"/>
        <v>0</v>
      </c>
      <c r="S24" s="692">
        <f t="shared" si="3"/>
        <v>0</v>
      </c>
      <c r="T24" s="692">
        <f t="shared" si="3"/>
        <v>0</v>
      </c>
      <c r="U24" s="692">
        <f t="shared" si="3"/>
        <v>0</v>
      </c>
      <c r="V24" s="692">
        <f t="shared" si="3"/>
        <v>0</v>
      </c>
      <c r="W24" s="692">
        <f t="shared" si="4"/>
        <v>0</v>
      </c>
      <c r="X24" s="692">
        <f t="shared" si="4"/>
        <v>0</v>
      </c>
      <c r="Y24" s="692">
        <f t="shared" si="4"/>
        <v>0</v>
      </c>
      <c r="Z24" s="760">
        <f t="shared" si="4"/>
        <v>0</v>
      </c>
      <c r="AA24" s="692">
        <f t="shared" si="4"/>
        <v>0</v>
      </c>
      <c r="AB24" s="693">
        <f t="shared" si="4"/>
        <v>0</v>
      </c>
      <c r="AC24" s="690">
        <f t="shared" si="4"/>
        <v>0</v>
      </c>
      <c r="AD24" s="691">
        <f t="shared" si="4"/>
        <v>0</v>
      </c>
      <c r="AE24" s="691">
        <f t="shared" si="4"/>
        <v>0</v>
      </c>
      <c r="AF24" s="691">
        <f t="shared" si="4"/>
        <v>0</v>
      </c>
      <c r="AG24" s="692">
        <f t="shared" si="5"/>
        <v>0</v>
      </c>
      <c r="AH24" s="692">
        <f t="shared" si="5"/>
        <v>0</v>
      </c>
      <c r="AI24" s="692">
        <f t="shared" si="5"/>
        <v>0</v>
      </c>
      <c r="AJ24" s="692">
        <f t="shared" si="5"/>
        <v>0</v>
      </c>
      <c r="AK24" s="692">
        <f t="shared" si="5"/>
        <v>0</v>
      </c>
      <c r="AL24" s="692">
        <f t="shared" si="5"/>
        <v>0</v>
      </c>
      <c r="AM24" s="692">
        <f t="shared" si="5"/>
        <v>0</v>
      </c>
      <c r="AN24" s="692">
        <f t="shared" si="5"/>
        <v>0</v>
      </c>
      <c r="AO24" s="692">
        <f t="shared" si="5"/>
        <v>0</v>
      </c>
      <c r="AP24" s="692">
        <f t="shared" si="5"/>
        <v>0</v>
      </c>
      <c r="AQ24" s="692">
        <f t="shared" si="5"/>
        <v>0</v>
      </c>
      <c r="AR24" s="692">
        <f t="shared" si="5"/>
        <v>0</v>
      </c>
      <c r="AS24" s="692">
        <f t="shared" si="5"/>
        <v>0</v>
      </c>
      <c r="AT24" s="692">
        <f t="shared" si="5"/>
        <v>0</v>
      </c>
      <c r="AU24" s="692">
        <f t="shared" si="5"/>
        <v>0</v>
      </c>
    </row>
    <row r="25" spans="2:47" s="329" customFormat="1" ht="13.2" x14ac:dyDescent="0.25">
      <c r="B25" s="260" t="s">
        <v>129</v>
      </c>
      <c r="C25" s="347" t="str">
        <f>'Forma 2'!$C$19</f>
        <v>Kitos sąnaudos, susijusios su šilumos įsigijimu (nurodyti)</v>
      </c>
      <c r="D25" s="561"/>
      <c r="E25" s="690">
        <f t="shared" si="2"/>
        <v>0</v>
      </c>
      <c r="F25" s="691">
        <f t="shared" si="2"/>
        <v>0</v>
      </c>
      <c r="G25" s="691">
        <f t="shared" si="2"/>
        <v>0</v>
      </c>
      <c r="H25" s="691">
        <f t="shared" si="2"/>
        <v>0</v>
      </c>
      <c r="I25" s="692">
        <f t="shared" si="2"/>
        <v>0</v>
      </c>
      <c r="J25" s="692">
        <f t="shared" si="2"/>
        <v>0</v>
      </c>
      <c r="K25" s="692">
        <f t="shared" si="2"/>
        <v>0</v>
      </c>
      <c r="L25" s="692">
        <f t="shared" si="2"/>
        <v>0</v>
      </c>
      <c r="M25" s="692">
        <f t="shared" si="2"/>
        <v>0</v>
      </c>
      <c r="N25" s="692">
        <f t="shared" si="2"/>
        <v>0</v>
      </c>
      <c r="O25" s="692">
        <f t="shared" si="3"/>
        <v>0</v>
      </c>
      <c r="P25" s="692">
        <f t="shared" si="3"/>
        <v>0</v>
      </c>
      <c r="Q25" s="692">
        <f t="shared" si="3"/>
        <v>0</v>
      </c>
      <c r="R25" s="692">
        <f t="shared" si="3"/>
        <v>0</v>
      </c>
      <c r="S25" s="692">
        <f t="shared" si="3"/>
        <v>0</v>
      </c>
      <c r="T25" s="692">
        <f t="shared" si="3"/>
        <v>0</v>
      </c>
      <c r="U25" s="692">
        <f t="shared" si="3"/>
        <v>0</v>
      </c>
      <c r="V25" s="692">
        <f t="shared" si="3"/>
        <v>0</v>
      </c>
      <c r="W25" s="692">
        <f t="shared" si="4"/>
        <v>0</v>
      </c>
      <c r="X25" s="692">
        <f t="shared" si="4"/>
        <v>0</v>
      </c>
      <c r="Y25" s="692">
        <f t="shared" si="4"/>
        <v>0</v>
      </c>
      <c r="Z25" s="760">
        <f t="shared" si="4"/>
        <v>0</v>
      </c>
      <c r="AA25" s="692">
        <f t="shared" si="4"/>
        <v>0</v>
      </c>
      <c r="AB25" s="693">
        <f t="shared" si="4"/>
        <v>0</v>
      </c>
      <c r="AC25" s="690">
        <f t="shared" si="4"/>
        <v>0</v>
      </c>
      <c r="AD25" s="691">
        <f t="shared" si="4"/>
        <v>0</v>
      </c>
      <c r="AE25" s="691">
        <f t="shared" si="4"/>
        <v>0</v>
      </c>
      <c r="AF25" s="691">
        <f t="shared" si="4"/>
        <v>0</v>
      </c>
      <c r="AG25" s="692">
        <f t="shared" si="5"/>
        <v>0</v>
      </c>
      <c r="AH25" s="692">
        <f t="shared" si="5"/>
        <v>0</v>
      </c>
      <c r="AI25" s="692">
        <f t="shared" si="5"/>
        <v>0</v>
      </c>
      <c r="AJ25" s="692">
        <f t="shared" si="5"/>
        <v>0</v>
      </c>
      <c r="AK25" s="692">
        <f t="shared" si="5"/>
        <v>0</v>
      </c>
      <c r="AL25" s="692">
        <f t="shared" si="5"/>
        <v>0</v>
      </c>
      <c r="AM25" s="692">
        <f t="shared" si="5"/>
        <v>0</v>
      </c>
      <c r="AN25" s="692">
        <f t="shared" si="5"/>
        <v>0</v>
      </c>
      <c r="AO25" s="692">
        <f t="shared" si="5"/>
        <v>0</v>
      </c>
      <c r="AP25" s="692">
        <f t="shared" si="5"/>
        <v>0</v>
      </c>
      <c r="AQ25" s="692">
        <f t="shared" si="5"/>
        <v>0</v>
      </c>
      <c r="AR25" s="692">
        <f t="shared" si="5"/>
        <v>0</v>
      </c>
      <c r="AS25" s="692">
        <f t="shared" si="5"/>
        <v>0</v>
      </c>
      <c r="AT25" s="692">
        <f t="shared" si="5"/>
        <v>0</v>
      </c>
      <c r="AU25" s="692">
        <f t="shared" si="5"/>
        <v>0</v>
      </c>
    </row>
    <row r="26" spans="2:47" s="329" customFormat="1" ht="13.2" x14ac:dyDescent="0.25">
      <c r="B26" s="271" t="s">
        <v>131</v>
      </c>
      <c r="C26" s="405" t="s">
        <v>132</v>
      </c>
      <c r="D26" s="396"/>
      <c r="E26" s="407">
        <f t="shared" ref="E26:AU26" si="6">SUM(E27:E45)</f>
        <v>0</v>
      </c>
      <c r="F26" s="303">
        <f t="shared" si="6"/>
        <v>0</v>
      </c>
      <c r="G26" s="303">
        <f t="shared" si="6"/>
        <v>0</v>
      </c>
      <c r="H26" s="303">
        <f t="shared" si="6"/>
        <v>0</v>
      </c>
      <c r="I26" s="308">
        <f t="shared" si="6"/>
        <v>0</v>
      </c>
      <c r="J26" s="308">
        <f t="shared" si="6"/>
        <v>0</v>
      </c>
      <c r="K26" s="308">
        <f t="shared" si="6"/>
        <v>0</v>
      </c>
      <c r="L26" s="308">
        <f t="shared" si="6"/>
        <v>0</v>
      </c>
      <c r="M26" s="308">
        <f t="shared" si="6"/>
        <v>0</v>
      </c>
      <c r="N26" s="308">
        <f t="shared" si="6"/>
        <v>0</v>
      </c>
      <c r="O26" s="308">
        <f t="shared" si="6"/>
        <v>0</v>
      </c>
      <c r="P26" s="308">
        <f t="shared" si="6"/>
        <v>0</v>
      </c>
      <c r="Q26" s="308">
        <f t="shared" si="6"/>
        <v>0</v>
      </c>
      <c r="R26" s="308">
        <f t="shared" si="6"/>
        <v>0</v>
      </c>
      <c r="S26" s="308">
        <f t="shared" si="6"/>
        <v>0</v>
      </c>
      <c r="T26" s="308">
        <f t="shared" si="6"/>
        <v>0</v>
      </c>
      <c r="U26" s="308">
        <f t="shared" si="6"/>
        <v>0</v>
      </c>
      <c r="V26" s="308">
        <f t="shared" si="6"/>
        <v>0</v>
      </c>
      <c r="W26" s="308">
        <f t="shared" si="6"/>
        <v>0</v>
      </c>
      <c r="X26" s="308">
        <f t="shared" si="6"/>
        <v>0</v>
      </c>
      <c r="Y26" s="308">
        <f t="shared" si="6"/>
        <v>0</v>
      </c>
      <c r="Z26" s="763">
        <f t="shared" si="6"/>
        <v>0</v>
      </c>
      <c r="AA26" s="308">
        <f t="shared" si="6"/>
        <v>0</v>
      </c>
      <c r="AB26" s="694">
        <f t="shared" si="6"/>
        <v>0</v>
      </c>
      <c r="AC26" s="407">
        <f t="shared" si="6"/>
        <v>0</v>
      </c>
      <c r="AD26" s="303">
        <f t="shared" si="6"/>
        <v>0</v>
      </c>
      <c r="AE26" s="303">
        <f t="shared" si="6"/>
        <v>0</v>
      </c>
      <c r="AF26" s="303">
        <f t="shared" si="6"/>
        <v>0</v>
      </c>
      <c r="AG26" s="308">
        <f t="shared" si="6"/>
        <v>0</v>
      </c>
      <c r="AH26" s="308">
        <f t="shared" si="6"/>
        <v>0</v>
      </c>
      <c r="AI26" s="308">
        <f t="shared" si="6"/>
        <v>0</v>
      </c>
      <c r="AJ26" s="308">
        <f t="shared" si="6"/>
        <v>0</v>
      </c>
      <c r="AK26" s="308">
        <f t="shared" si="6"/>
        <v>0</v>
      </c>
      <c r="AL26" s="308">
        <f t="shared" si="6"/>
        <v>0</v>
      </c>
      <c r="AM26" s="308">
        <f t="shared" si="6"/>
        <v>0</v>
      </c>
      <c r="AN26" s="308">
        <f t="shared" si="6"/>
        <v>0</v>
      </c>
      <c r="AO26" s="308">
        <f t="shared" si="6"/>
        <v>0</v>
      </c>
      <c r="AP26" s="308">
        <f t="shared" si="6"/>
        <v>0</v>
      </c>
      <c r="AQ26" s="308">
        <f t="shared" si="6"/>
        <v>0</v>
      </c>
      <c r="AR26" s="308">
        <f t="shared" si="6"/>
        <v>0</v>
      </c>
      <c r="AS26" s="308">
        <f t="shared" si="6"/>
        <v>0</v>
      </c>
      <c r="AT26" s="308">
        <f t="shared" si="6"/>
        <v>0</v>
      </c>
      <c r="AU26" s="308">
        <f t="shared" si="6"/>
        <v>0</v>
      </c>
    </row>
    <row r="27" spans="2:47" s="329" customFormat="1" ht="13.2" x14ac:dyDescent="0.25">
      <c r="B27" s="260" t="s">
        <v>133</v>
      </c>
      <c r="C27" s="355" t="s">
        <v>134</v>
      </c>
      <c r="D27" s="561"/>
      <c r="E27" s="690">
        <f t="shared" ref="E27:E45" si="7">SUM(AC27)</f>
        <v>0</v>
      </c>
      <c r="F27" s="691">
        <f t="shared" ref="F27:F45" si="8">SUM(AD27)</f>
        <v>0</v>
      </c>
      <c r="G27" s="691">
        <f t="shared" ref="G27:G45" si="9">SUM(AE27)</f>
        <v>0</v>
      </c>
      <c r="H27" s="691">
        <f t="shared" ref="H27:H45" si="10">SUM(AF27)</f>
        <v>0</v>
      </c>
      <c r="I27" s="692">
        <f t="shared" ref="I27:I45" si="11">SUM(AG27)</f>
        <v>0</v>
      </c>
      <c r="J27" s="692">
        <f t="shared" ref="J27:J45" si="12">SUM(AH27)</f>
        <v>0</v>
      </c>
      <c r="K27" s="692">
        <f t="shared" ref="K27:K45" si="13">SUM(AI27)</f>
        <v>0</v>
      </c>
      <c r="L27" s="692">
        <f t="shared" ref="L27:L45" si="14">SUM(AJ27)</f>
        <v>0</v>
      </c>
      <c r="M27" s="692">
        <f t="shared" ref="M27:M45" si="15">SUM(AK27)</f>
        <v>0</v>
      </c>
      <c r="N27" s="692">
        <f t="shared" ref="N27:N45" si="16">SUM(AL27)</f>
        <v>0</v>
      </c>
      <c r="O27" s="692">
        <f t="shared" ref="O27:O45" si="17">SUM(AM27)</f>
        <v>0</v>
      </c>
      <c r="P27" s="692">
        <f t="shared" ref="P27:P45" si="18">SUM(AN27)</f>
        <v>0</v>
      </c>
      <c r="Q27" s="692">
        <f t="shared" ref="Q27:Q45" si="19">SUM(AO27)</f>
        <v>0</v>
      </c>
      <c r="R27" s="692">
        <f t="shared" ref="R27:R45" si="20">SUM(AP27)</f>
        <v>0</v>
      </c>
      <c r="S27" s="692">
        <f t="shared" ref="S27:S45" si="21">SUM(AQ27)</f>
        <v>0</v>
      </c>
      <c r="T27" s="692">
        <f t="shared" ref="T27:T45" si="22">SUM(AR27)</f>
        <v>0</v>
      </c>
      <c r="U27" s="692">
        <f t="shared" ref="U27:U45" si="23">SUM(AS27)</f>
        <v>0</v>
      </c>
      <c r="V27" s="692">
        <f t="shared" ref="V27:V45" si="24">SUM(AT27)</f>
        <v>0</v>
      </c>
      <c r="W27" s="692">
        <f t="shared" ref="W27:AF36" si="25">IFERROR((W$18/$D$18)*$D27,"0")</f>
        <v>0</v>
      </c>
      <c r="X27" s="692">
        <f t="shared" si="25"/>
        <v>0</v>
      </c>
      <c r="Y27" s="692">
        <f t="shared" si="25"/>
        <v>0</v>
      </c>
      <c r="Z27" s="760">
        <f t="shared" si="25"/>
        <v>0</v>
      </c>
      <c r="AA27" s="692">
        <f t="shared" si="25"/>
        <v>0</v>
      </c>
      <c r="AB27" s="693">
        <f t="shared" si="25"/>
        <v>0</v>
      </c>
      <c r="AC27" s="690">
        <f t="shared" si="25"/>
        <v>0</v>
      </c>
      <c r="AD27" s="691">
        <f t="shared" si="25"/>
        <v>0</v>
      </c>
      <c r="AE27" s="691">
        <f t="shared" si="25"/>
        <v>0</v>
      </c>
      <c r="AF27" s="691">
        <f t="shared" si="25"/>
        <v>0</v>
      </c>
      <c r="AG27" s="692">
        <f t="shared" ref="AG27:AU36" si="26">IFERROR((AG$18/$D$18)*$D27,"0")</f>
        <v>0</v>
      </c>
      <c r="AH27" s="692">
        <f t="shared" si="26"/>
        <v>0</v>
      </c>
      <c r="AI27" s="692">
        <f t="shared" si="26"/>
        <v>0</v>
      </c>
      <c r="AJ27" s="692">
        <f t="shared" si="26"/>
        <v>0</v>
      </c>
      <c r="AK27" s="692">
        <f t="shared" si="26"/>
        <v>0</v>
      </c>
      <c r="AL27" s="692">
        <f t="shared" si="26"/>
        <v>0</v>
      </c>
      <c r="AM27" s="692">
        <f t="shared" si="26"/>
        <v>0</v>
      </c>
      <c r="AN27" s="692">
        <f t="shared" si="26"/>
        <v>0</v>
      </c>
      <c r="AO27" s="692">
        <f t="shared" si="26"/>
        <v>0</v>
      </c>
      <c r="AP27" s="692">
        <f t="shared" si="26"/>
        <v>0</v>
      </c>
      <c r="AQ27" s="692">
        <f t="shared" si="26"/>
        <v>0</v>
      </c>
      <c r="AR27" s="692">
        <f t="shared" si="26"/>
        <v>0</v>
      </c>
      <c r="AS27" s="692">
        <f t="shared" si="26"/>
        <v>0</v>
      </c>
      <c r="AT27" s="692">
        <f t="shared" si="26"/>
        <v>0</v>
      </c>
      <c r="AU27" s="692">
        <f t="shared" si="26"/>
        <v>0</v>
      </c>
    </row>
    <row r="28" spans="2:47" s="329" customFormat="1" ht="13.2" x14ac:dyDescent="0.25">
      <c r="B28" s="260" t="s">
        <v>135</v>
      </c>
      <c r="C28" s="355" t="s">
        <v>136</v>
      </c>
      <c r="D28" s="561"/>
      <c r="E28" s="690">
        <f t="shared" si="7"/>
        <v>0</v>
      </c>
      <c r="F28" s="691">
        <f t="shared" si="8"/>
        <v>0</v>
      </c>
      <c r="G28" s="691">
        <f t="shared" si="9"/>
        <v>0</v>
      </c>
      <c r="H28" s="691">
        <f t="shared" si="10"/>
        <v>0</v>
      </c>
      <c r="I28" s="692">
        <f t="shared" si="11"/>
        <v>0</v>
      </c>
      <c r="J28" s="692">
        <f t="shared" si="12"/>
        <v>0</v>
      </c>
      <c r="K28" s="692">
        <f t="shared" si="13"/>
        <v>0</v>
      </c>
      <c r="L28" s="692">
        <f t="shared" si="14"/>
        <v>0</v>
      </c>
      <c r="M28" s="692">
        <f t="shared" si="15"/>
        <v>0</v>
      </c>
      <c r="N28" s="692">
        <f t="shared" si="16"/>
        <v>0</v>
      </c>
      <c r="O28" s="692">
        <f t="shared" si="17"/>
        <v>0</v>
      </c>
      <c r="P28" s="692">
        <f t="shared" si="18"/>
        <v>0</v>
      </c>
      <c r="Q28" s="692">
        <f t="shared" si="19"/>
        <v>0</v>
      </c>
      <c r="R28" s="692">
        <f t="shared" si="20"/>
        <v>0</v>
      </c>
      <c r="S28" s="692">
        <f t="shared" si="21"/>
        <v>0</v>
      </c>
      <c r="T28" s="692">
        <f t="shared" si="22"/>
        <v>0</v>
      </c>
      <c r="U28" s="692">
        <f t="shared" si="23"/>
        <v>0</v>
      </c>
      <c r="V28" s="692">
        <f t="shared" si="24"/>
        <v>0</v>
      </c>
      <c r="W28" s="692">
        <f t="shared" si="25"/>
        <v>0</v>
      </c>
      <c r="X28" s="692">
        <f t="shared" si="25"/>
        <v>0</v>
      </c>
      <c r="Y28" s="692">
        <f t="shared" si="25"/>
        <v>0</v>
      </c>
      <c r="Z28" s="760">
        <f t="shared" si="25"/>
        <v>0</v>
      </c>
      <c r="AA28" s="692">
        <f t="shared" si="25"/>
        <v>0</v>
      </c>
      <c r="AB28" s="693">
        <f t="shared" si="25"/>
        <v>0</v>
      </c>
      <c r="AC28" s="690">
        <f t="shared" si="25"/>
        <v>0</v>
      </c>
      <c r="AD28" s="691">
        <f t="shared" si="25"/>
        <v>0</v>
      </c>
      <c r="AE28" s="691">
        <f t="shared" si="25"/>
        <v>0</v>
      </c>
      <c r="AF28" s="691">
        <f t="shared" si="25"/>
        <v>0</v>
      </c>
      <c r="AG28" s="692">
        <f t="shared" si="26"/>
        <v>0</v>
      </c>
      <c r="AH28" s="692">
        <f t="shared" si="26"/>
        <v>0</v>
      </c>
      <c r="AI28" s="692">
        <f t="shared" si="26"/>
        <v>0</v>
      </c>
      <c r="AJ28" s="692">
        <f t="shared" si="26"/>
        <v>0</v>
      </c>
      <c r="AK28" s="692">
        <f t="shared" si="26"/>
        <v>0</v>
      </c>
      <c r="AL28" s="692">
        <f t="shared" si="26"/>
        <v>0</v>
      </c>
      <c r="AM28" s="692">
        <f t="shared" si="26"/>
        <v>0</v>
      </c>
      <c r="AN28" s="692">
        <f t="shared" si="26"/>
        <v>0</v>
      </c>
      <c r="AO28" s="692">
        <f t="shared" si="26"/>
        <v>0</v>
      </c>
      <c r="AP28" s="692">
        <f t="shared" si="26"/>
        <v>0</v>
      </c>
      <c r="AQ28" s="692">
        <f t="shared" si="26"/>
        <v>0</v>
      </c>
      <c r="AR28" s="692">
        <f t="shared" si="26"/>
        <v>0</v>
      </c>
      <c r="AS28" s="692">
        <f t="shared" si="26"/>
        <v>0</v>
      </c>
      <c r="AT28" s="692">
        <f t="shared" si="26"/>
        <v>0</v>
      </c>
      <c r="AU28" s="692">
        <f t="shared" si="26"/>
        <v>0</v>
      </c>
    </row>
    <row r="29" spans="2:47" s="329" customFormat="1" ht="26.4" x14ac:dyDescent="0.25">
      <c r="B29" s="260" t="s">
        <v>137</v>
      </c>
      <c r="C29" s="355" t="s">
        <v>138</v>
      </c>
      <c r="D29" s="561"/>
      <c r="E29" s="690">
        <f t="shared" si="7"/>
        <v>0</v>
      </c>
      <c r="F29" s="691">
        <f t="shared" si="8"/>
        <v>0</v>
      </c>
      <c r="G29" s="691">
        <f t="shared" si="9"/>
        <v>0</v>
      </c>
      <c r="H29" s="691">
        <f t="shared" si="10"/>
        <v>0</v>
      </c>
      <c r="I29" s="692">
        <f t="shared" si="11"/>
        <v>0</v>
      </c>
      <c r="J29" s="692">
        <f t="shared" si="12"/>
        <v>0</v>
      </c>
      <c r="K29" s="692">
        <f t="shared" si="13"/>
        <v>0</v>
      </c>
      <c r="L29" s="692">
        <f t="shared" si="14"/>
        <v>0</v>
      </c>
      <c r="M29" s="692">
        <f t="shared" si="15"/>
        <v>0</v>
      </c>
      <c r="N29" s="692">
        <f t="shared" si="16"/>
        <v>0</v>
      </c>
      <c r="O29" s="692">
        <f t="shared" si="17"/>
        <v>0</v>
      </c>
      <c r="P29" s="692">
        <f t="shared" si="18"/>
        <v>0</v>
      </c>
      <c r="Q29" s="692">
        <f t="shared" si="19"/>
        <v>0</v>
      </c>
      <c r="R29" s="692">
        <f t="shared" si="20"/>
        <v>0</v>
      </c>
      <c r="S29" s="692">
        <f t="shared" si="21"/>
        <v>0</v>
      </c>
      <c r="T29" s="692">
        <f t="shared" si="22"/>
        <v>0</v>
      </c>
      <c r="U29" s="692">
        <f t="shared" si="23"/>
        <v>0</v>
      </c>
      <c r="V29" s="692">
        <f t="shared" si="24"/>
        <v>0</v>
      </c>
      <c r="W29" s="692">
        <f t="shared" si="25"/>
        <v>0</v>
      </c>
      <c r="X29" s="692">
        <f t="shared" si="25"/>
        <v>0</v>
      </c>
      <c r="Y29" s="692">
        <f t="shared" si="25"/>
        <v>0</v>
      </c>
      <c r="Z29" s="760">
        <f t="shared" si="25"/>
        <v>0</v>
      </c>
      <c r="AA29" s="692">
        <f t="shared" si="25"/>
        <v>0</v>
      </c>
      <c r="AB29" s="693">
        <f t="shared" si="25"/>
        <v>0</v>
      </c>
      <c r="AC29" s="690">
        <f t="shared" si="25"/>
        <v>0</v>
      </c>
      <c r="AD29" s="691">
        <f t="shared" si="25"/>
        <v>0</v>
      </c>
      <c r="AE29" s="691">
        <f t="shared" si="25"/>
        <v>0</v>
      </c>
      <c r="AF29" s="691">
        <f t="shared" si="25"/>
        <v>0</v>
      </c>
      <c r="AG29" s="692">
        <f t="shared" si="26"/>
        <v>0</v>
      </c>
      <c r="AH29" s="692">
        <f t="shared" si="26"/>
        <v>0</v>
      </c>
      <c r="AI29" s="692">
        <f t="shared" si="26"/>
        <v>0</v>
      </c>
      <c r="AJ29" s="692">
        <f t="shared" si="26"/>
        <v>0</v>
      </c>
      <c r="AK29" s="692">
        <f t="shared" si="26"/>
        <v>0</v>
      </c>
      <c r="AL29" s="692">
        <f t="shared" si="26"/>
        <v>0</v>
      </c>
      <c r="AM29" s="692">
        <f t="shared" si="26"/>
        <v>0</v>
      </c>
      <c r="AN29" s="692">
        <f t="shared" si="26"/>
        <v>0</v>
      </c>
      <c r="AO29" s="692">
        <f t="shared" si="26"/>
        <v>0</v>
      </c>
      <c r="AP29" s="692">
        <f t="shared" si="26"/>
        <v>0</v>
      </c>
      <c r="AQ29" s="692">
        <f t="shared" si="26"/>
        <v>0</v>
      </c>
      <c r="AR29" s="692">
        <f t="shared" si="26"/>
        <v>0</v>
      </c>
      <c r="AS29" s="692">
        <f t="shared" si="26"/>
        <v>0</v>
      </c>
      <c r="AT29" s="692">
        <f t="shared" si="26"/>
        <v>0</v>
      </c>
      <c r="AU29" s="692">
        <f t="shared" si="26"/>
        <v>0</v>
      </c>
    </row>
    <row r="30" spans="2:47" s="329" customFormat="1" ht="13.2" x14ac:dyDescent="0.25">
      <c r="B30" s="260" t="s">
        <v>139</v>
      </c>
      <c r="C30" s="355" t="s">
        <v>472</v>
      </c>
      <c r="D30" s="561"/>
      <c r="E30" s="690">
        <f t="shared" si="7"/>
        <v>0</v>
      </c>
      <c r="F30" s="691">
        <f t="shared" si="8"/>
        <v>0</v>
      </c>
      <c r="G30" s="691">
        <f t="shared" si="9"/>
        <v>0</v>
      </c>
      <c r="H30" s="691">
        <f t="shared" si="10"/>
        <v>0</v>
      </c>
      <c r="I30" s="692">
        <f t="shared" si="11"/>
        <v>0</v>
      </c>
      <c r="J30" s="692">
        <f t="shared" si="12"/>
        <v>0</v>
      </c>
      <c r="K30" s="692">
        <f t="shared" si="13"/>
        <v>0</v>
      </c>
      <c r="L30" s="692">
        <f t="shared" si="14"/>
        <v>0</v>
      </c>
      <c r="M30" s="692">
        <f t="shared" si="15"/>
        <v>0</v>
      </c>
      <c r="N30" s="692">
        <f t="shared" si="16"/>
        <v>0</v>
      </c>
      <c r="O30" s="692">
        <f t="shared" si="17"/>
        <v>0</v>
      </c>
      <c r="P30" s="692">
        <f t="shared" si="18"/>
        <v>0</v>
      </c>
      <c r="Q30" s="692">
        <f t="shared" si="19"/>
        <v>0</v>
      </c>
      <c r="R30" s="692">
        <f t="shared" si="20"/>
        <v>0</v>
      </c>
      <c r="S30" s="692">
        <f t="shared" si="21"/>
        <v>0</v>
      </c>
      <c r="T30" s="692">
        <f t="shared" si="22"/>
        <v>0</v>
      </c>
      <c r="U30" s="692">
        <f t="shared" si="23"/>
        <v>0</v>
      </c>
      <c r="V30" s="692">
        <f t="shared" si="24"/>
        <v>0</v>
      </c>
      <c r="W30" s="692">
        <f t="shared" si="25"/>
        <v>0</v>
      </c>
      <c r="X30" s="692">
        <f t="shared" si="25"/>
        <v>0</v>
      </c>
      <c r="Y30" s="692">
        <f t="shared" si="25"/>
        <v>0</v>
      </c>
      <c r="Z30" s="760">
        <f t="shared" si="25"/>
        <v>0</v>
      </c>
      <c r="AA30" s="692">
        <f t="shared" si="25"/>
        <v>0</v>
      </c>
      <c r="AB30" s="693">
        <f t="shared" si="25"/>
        <v>0</v>
      </c>
      <c r="AC30" s="690">
        <f t="shared" si="25"/>
        <v>0</v>
      </c>
      <c r="AD30" s="691">
        <f t="shared" si="25"/>
        <v>0</v>
      </c>
      <c r="AE30" s="691">
        <f t="shared" si="25"/>
        <v>0</v>
      </c>
      <c r="AF30" s="691">
        <f t="shared" si="25"/>
        <v>0</v>
      </c>
      <c r="AG30" s="692">
        <f t="shared" si="26"/>
        <v>0</v>
      </c>
      <c r="AH30" s="692">
        <f t="shared" si="26"/>
        <v>0</v>
      </c>
      <c r="AI30" s="692">
        <f t="shared" si="26"/>
        <v>0</v>
      </c>
      <c r="AJ30" s="692">
        <f t="shared" si="26"/>
        <v>0</v>
      </c>
      <c r="AK30" s="692">
        <f t="shared" si="26"/>
        <v>0</v>
      </c>
      <c r="AL30" s="692">
        <f t="shared" si="26"/>
        <v>0</v>
      </c>
      <c r="AM30" s="692">
        <f t="shared" si="26"/>
        <v>0</v>
      </c>
      <c r="AN30" s="692">
        <f t="shared" si="26"/>
        <v>0</v>
      </c>
      <c r="AO30" s="692">
        <f t="shared" si="26"/>
        <v>0</v>
      </c>
      <c r="AP30" s="692">
        <f t="shared" si="26"/>
        <v>0</v>
      </c>
      <c r="AQ30" s="692">
        <f t="shared" si="26"/>
        <v>0</v>
      </c>
      <c r="AR30" s="692">
        <f t="shared" si="26"/>
        <v>0</v>
      </c>
      <c r="AS30" s="692">
        <f t="shared" si="26"/>
        <v>0</v>
      </c>
      <c r="AT30" s="692">
        <f t="shared" si="26"/>
        <v>0</v>
      </c>
      <c r="AU30" s="692">
        <f t="shared" si="26"/>
        <v>0</v>
      </c>
    </row>
    <row r="31" spans="2:47" s="329" customFormat="1" ht="26.4" x14ac:dyDescent="0.25">
      <c r="B31" s="260" t="s">
        <v>141</v>
      </c>
      <c r="C31" s="355" t="s">
        <v>473</v>
      </c>
      <c r="D31" s="561"/>
      <c r="E31" s="690">
        <f t="shared" si="7"/>
        <v>0</v>
      </c>
      <c r="F31" s="691">
        <f t="shared" si="8"/>
        <v>0</v>
      </c>
      <c r="G31" s="691">
        <f t="shared" si="9"/>
        <v>0</v>
      </c>
      <c r="H31" s="691">
        <f t="shared" si="10"/>
        <v>0</v>
      </c>
      <c r="I31" s="692">
        <f t="shared" si="11"/>
        <v>0</v>
      </c>
      <c r="J31" s="692">
        <f t="shared" si="12"/>
        <v>0</v>
      </c>
      <c r="K31" s="692">
        <f t="shared" si="13"/>
        <v>0</v>
      </c>
      <c r="L31" s="692">
        <f t="shared" si="14"/>
        <v>0</v>
      </c>
      <c r="M31" s="692">
        <f t="shared" si="15"/>
        <v>0</v>
      </c>
      <c r="N31" s="692">
        <f t="shared" si="16"/>
        <v>0</v>
      </c>
      <c r="O31" s="692">
        <f t="shared" si="17"/>
        <v>0</v>
      </c>
      <c r="P31" s="692">
        <f t="shared" si="18"/>
        <v>0</v>
      </c>
      <c r="Q31" s="692">
        <f t="shared" si="19"/>
        <v>0</v>
      </c>
      <c r="R31" s="692">
        <f t="shared" si="20"/>
        <v>0</v>
      </c>
      <c r="S31" s="692">
        <f t="shared" si="21"/>
        <v>0</v>
      </c>
      <c r="T31" s="692">
        <f t="shared" si="22"/>
        <v>0</v>
      </c>
      <c r="U31" s="692">
        <f t="shared" si="23"/>
        <v>0</v>
      </c>
      <c r="V31" s="692">
        <f t="shared" si="24"/>
        <v>0</v>
      </c>
      <c r="W31" s="692">
        <f t="shared" si="25"/>
        <v>0</v>
      </c>
      <c r="X31" s="692">
        <f t="shared" si="25"/>
        <v>0</v>
      </c>
      <c r="Y31" s="692">
        <f t="shared" si="25"/>
        <v>0</v>
      </c>
      <c r="Z31" s="760">
        <f t="shared" si="25"/>
        <v>0</v>
      </c>
      <c r="AA31" s="692">
        <f t="shared" si="25"/>
        <v>0</v>
      </c>
      <c r="AB31" s="693">
        <f t="shared" si="25"/>
        <v>0</v>
      </c>
      <c r="AC31" s="690">
        <f t="shared" si="25"/>
        <v>0</v>
      </c>
      <c r="AD31" s="691">
        <f t="shared" si="25"/>
        <v>0</v>
      </c>
      <c r="AE31" s="691">
        <f t="shared" si="25"/>
        <v>0</v>
      </c>
      <c r="AF31" s="691">
        <f t="shared" si="25"/>
        <v>0</v>
      </c>
      <c r="AG31" s="692">
        <f t="shared" si="26"/>
        <v>0</v>
      </c>
      <c r="AH31" s="692">
        <f t="shared" si="26"/>
        <v>0</v>
      </c>
      <c r="AI31" s="692">
        <f t="shared" si="26"/>
        <v>0</v>
      </c>
      <c r="AJ31" s="692">
        <f t="shared" si="26"/>
        <v>0</v>
      </c>
      <c r="AK31" s="692">
        <f t="shared" si="26"/>
        <v>0</v>
      </c>
      <c r="AL31" s="692">
        <f t="shared" si="26"/>
        <v>0</v>
      </c>
      <c r="AM31" s="692">
        <f t="shared" si="26"/>
        <v>0</v>
      </c>
      <c r="AN31" s="692">
        <f t="shared" si="26"/>
        <v>0</v>
      </c>
      <c r="AO31" s="692">
        <f t="shared" si="26"/>
        <v>0</v>
      </c>
      <c r="AP31" s="692">
        <f t="shared" si="26"/>
        <v>0</v>
      </c>
      <c r="AQ31" s="692">
        <f t="shared" si="26"/>
        <v>0</v>
      </c>
      <c r="AR31" s="692">
        <f t="shared" si="26"/>
        <v>0</v>
      </c>
      <c r="AS31" s="692">
        <f t="shared" si="26"/>
        <v>0</v>
      </c>
      <c r="AT31" s="692">
        <f t="shared" si="26"/>
        <v>0</v>
      </c>
      <c r="AU31" s="692">
        <f t="shared" si="26"/>
        <v>0</v>
      </c>
    </row>
    <row r="32" spans="2:47" s="329" customFormat="1" ht="13.2" x14ac:dyDescent="0.25">
      <c r="B32" s="260" t="s">
        <v>143</v>
      </c>
      <c r="C32" s="355" t="s">
        <v>474</v>
      </c>
      <c r="D32" s="561"/>
      <c r="E32" s="690">
        <f t="shared" si="7"/>
        <v>0</v>
      </c>
      <c r="F32" s="691">
        <f t="shared" si="8"/>
        <v>0</v>
      </c>
      <c r="G32" s="691">
        <f t="shared" si="9"/>
        <v>0</v>
      </c>
      <c r="H32" s="691">
        <f t="shared" si="10"/>
        <v>0</v>
      </c>
      <c r="I32" s="692">
        <f t="shared" si="11"/>
        <v>0</v>
      </c>
      <c r="J32" s="692">
        <f t="shared" si="12"/>
        <v>0</v>
      </c>
      <c r="K32" s="692">
        <f t="shared" si="13"/>
        <v>0</v>
      </c>
      <c r="L32" s="692">
        <f t="shared" si="14"/>
        <v>0</v>
      </c>
      <c r="M32" s="692">
        <f t="shared" si="15"/>
        <v>0</v>
      </c>
      <c r="N32" s="692">
        <f t="shared" si="16"/>
        <v>0</v>
      </c>
      <c r="O32" s="692">
        <f t="shared" si="17"/>
        <v>0</v>
      </c>
      <c r="P32" s="692">
        <f t="shared" si="18"/>
        <v>0</v>
      </c>
      <c r="Q32" s="692">
        <f t="shared" si="19"/>
        <v>0</v>
      </c>
      <c r="R32" s="692">
        <f t="shared" si="20"/>
        <v>0</v>
      </c>
      <c r="S32" s="692">
        <f t="shared" si="21"/>
        <v>0</v>
      </c>
      <c r="T32" s="692">
        <f t="shared" si="22"/>
        <v>0</v>
      </c>
      <c r="U32" s="692">
        <f t="shared" si="23"/>
        <v>0</v>
      </c>
      <c r="V32" s="692">
        <f t="shared" si="24"/>
        <v>0</v>
      </c>
      <c r="W32" s="692">
        <f t="shared" si="25"/>
        <v>0</v>
      </c>
      <c r="X32" s="692">
        <f t="shared" si="25"/>
        <v>0</v>
      </c>
      <c r="Y32" s="692">
        <f t="shared" si="25"/>
        <v>0</v>
      </c>
      <c r="Z32" s="760">
        <f t="shared" si="25"/>
        <v>0</v>
      </c>
      <c r="AA32" s="692">
        <f t="shared" si="25"/>
        <v>0</v>
      </c>
      <c r="AB32" s="693">
        <f t="shared" si="25"/>
        <v>0</v>
      </c>
      <c r="AC32" s="690">
        <f t="shared" si="25"/>
        <v>0</v>
      </c>
      <c r="AD32" s="691">
        <f t="shared" si="25"/>
        <v>0</v>
      </c>
      <c r="AE32" s="691">
        <f t="shared" si="25"/>
        <v>0</v>
      </c>
      <c r="AF32" s="691">
        <f t="shared" si="25"/>
        <v>0</v>
      </c>
      <c r="AG32" s="692">
        <f t="shared" si="26"/>
        <v>0</v>
      </c>
      <c r="AH32" s="692">
        <f t="shared" si="26"/>
        <v>0</v>
      </c>
      <c r="AI32" s="692">
        <f t="shared" si="26"/>
        <v>0</v>
      </c>
      <c r="AJ32" s="692">
        <f t="shared" si="26"/>
        <v>0</v>
      </c>
      <c r="AK32" s="692">
        <f t="shared" si="26"/>
        <v>0</v>
      </c>
      <c r="AL32" s="692">
        <f t="shared" si="26"/>
        <v>0</v>
      </c>
      <c r="AM32" s="692">
        <f t="shared" si="26"/>
        <v>0</v>
      </c>
      <c r="AN32" s="692">
        <f t="shared" si="26"/>
        <v>0</v>
      </c>
      <c r="AO32" s="692">
        <f t="shared" si="26"/>
        <v>0</v>
      </c>
      <c r="AP32" s="692">
        <f t="shared" si="26"/>
        <v>0</v>
      </c>
      <c r="AQ32" s="692">
        <f t="shared" si="26"/>
        <v>0</v>
      </c>
      <c r="AR32" s="692">
        <f t="shared" si="26"/>
        <v>0</v>
      </c>
      <c r="AS32" s="692">
        <f t="shared" si="26"/>
        <v>0</v>
      </c>
      <c r="AT32" s="692">
        <f t="shared" si="26"/>
        <v>0</v>
      </c>
      <c r="AU32" s="692">
        <f t="shared" si="26"/>
        <v>0</v>
      </c>
    </row>
    <row r="33" spans="2:47" s="329" customFormat="1" ht="13.2" x14ac:dyDescent="0.25">
      <c r="B33" s="260" t="s">
        <v>144</v>
      </c>
      <c r="C33" s="355" t="s">
        <v>513</v>
      </c>
      <c r="D33" s="561"/>
      <c r="E33" s="690">
        <f t="shared" si="7"/>
        <v>0</v>
      </c>
      <c r="F33" s="691">
        <f t="shared" si="8"/>
        <v>0</v>
      </c>
      <c r="G33" s="691">
        <f t="shared" si="9"/>
        <v>0</v>
      </c>
      <c r="H33" s="691">
        <f t="shared" si="10"/>
        <v>0</v>
      </c>
      <c r="I33" s="692">
        <f t="shared" si="11"/>
        <v>0</v>
      </c>
      <c r="J33" s="692">
        <f t="shared" si="12"/>
        <v>0</v>
      </c>
      <c r="K33" s="692">
        <f t="shared" si="13"/>
        <v>0</v>
      </c>
      <c r="L33" s="692">
        <f t="shared" si="14"/>
        <v>0</v>
      </c>
      <c r="M33" s="692">
        <f t="shared" si="15"/>
        <v>0</v>
      </c>
      <c r="N33" s="692">
        <f t="shared" si="16"/>
        <v>0</v>
      </c>
      <c r="O33" s="692">
        <f t="shared" si="17"/>
        <v>0</v>
      </c>
      <c r="P33" s="692">
        <f t="shared" si="18"/>
        <v>0</v>
      </c>
      <c r="Q33" s="692">
        <f t="shared" si="19"/>
        <v>0</v>
      </c>
      <c r="R33" s="692">
        <f t="shared" si="20"/>
        <v>0</v>
      </c>
      <c r="S33" s="692">
        <f t="shared" si="21"/>
        <v>0</v>
      </c>
      <c r="T33" s="692">
        <f t="shared" si="22"/>
        <v>0</v>
      </c>
      <c r="U33" s="692">
        <f t="shared" si="23"/>
        <v>0</v>
      </c>
      <c r="V33" s="692">
        <f t="shared" si="24"/>
        <v>0</v>
      </c>
      <c r="W33" s="692">
        <f t="shared" si="25"/>
        <v>0</v>
      </c>
      <c r="X33" s="692">
        <f t="shared" si="25"/>
        <v>0</v>
      </c>
      <c r="Y33" s="692">
        <f t="shared" si="25"/>
        <v>0</v>
      </c>
      <c r="Z33" s="760">
        <f t="shared" si="25"/>
        <v>0</v>
      </c>
      <c r="AA33" s="692">
        <f t="shared" si="25"/>
        <v>0</v>
      </c>
      <c r="AB33" s="693">
        <f t="shared" si="25"/>
        <v>0</v>
      </c>
      <c r="AC33" s="690">
        <f t="shared" si="25"/>
        <v>0</v>
      </c>
      <c r="AD33" s="691">
        <f t="shared" si="25"/>
        <v>0</v>
      </c>
      <c r="AE33" s="691">
        <f t="shared" si="25"/>
        <v>0</v>
      </c>
      <c r="AF33" s="691">
        <f t="shared" si="25"/>
        <v>0</v>
      </c>
      <c r="AG33" s="692">
        <f t="shared" si="26"/>
        <v>0</v>
      </c>
      <c r="AH33" s="692">
        <f t="shared" si="26"/>
        <v>0</v>
      </c>
      <c r="AI33" s="692">
        <f t="shared" si="26"/>
        <v>0</v>
      </c>
      <c r="AJ33" s="692">
        <f t="shared" si="26"/>
        <v>0</v>
      </c>
      <c r="AK33" s="692">
        <f t="shared" si="26"/>
        <v>0</v>
      </c>
      <c r="AL33" s="692">
        <f t="shared" si="26"/>
        <v>0</v>
      </c>
      <c r="AM33" s="692">
        <f t="shared" si="26"/>
        <v>0</v>
      </c>
      <c r="AN33" s="692">
        <f t="shared" si="26"/>
        <v>0</v>
      </c>
      <c r="AO33" s="692">
        <f t="shared" si="26"/>
        <v>0</v>
      </c>
      <c r="AP33" s="692">
        <f t="shared" si="26"/>
        <v>0</v>
      </c>
      <c r="AQ33" s="692">
        <f t="shared" si="26"/>
        <v>0</v>
      </c>
      <c r="AR33" s="692">
        <f t="shared" si="26"/>
        <v>0</v>
      </c>
      <c r="AS33" s="692">
        <f t="shared" si="26"/>
        <v>0</v>
      </c>
      <c r="AT33" s="692">
        <f t="shared" si="26"/>
        <v>0</v>
      </c>
      <c r="AU33" s="692">
        <f t="shared" si="26"/>
        <v>0</v>
      </c>
    </row>
    <row r="34" spans="2:47" s="329" customFormat="1" ht="13.2" x14ac:dyDescent="0.25">
      <c r="B34" s="260" t="s">
        <v>145</v>
      </c>
      <c r="C34" s="355" t="s">
        <v>514</v>
      </c>
      <c r="D34" s="561"/>
      <c r="E34" s="690">
        <f t="shared" si="7"/>
        <v>0</v>
      </c>
      <c r="F34" s="691">
        <f t="shared" si="8"/>
        <v>0</v>
      </c>
      <c r="G34" s="691">
        <f t="shared" si="9"/>
        <v>0</v>
      </c>
      <c r="H34" s="691">
        <f t="shared" si="10"/>
        <v>0</v>
      </c>
      <c r="I34" s="692">
        <f t="shared" si="11"/>
        <v>0</v>
      </c>
      <c r="J34" s="692">
        <f t="shared" si="12"/>
        <v>0</v>
      </c>
      <c r="K34" s="692">
        <f t="shared" si="13"/>
        <v>0</v>
      </c>
      <c r="L34" s="692">
        <f t="shared" si="14"/>
        <v>0</v>
      </c>
      <c r="M34" s="692">
        <f t="shared" si="15"/>
        <v>0</v>
      </c>
      <c r="N34" s="692">
        <f t="shared" si="16"/>
        <v>0</v>
      </c>
      <c r="O34" s="692">
        <f t="shared" si="17"/>
        <v>0</v>
      </c>
      <c r="P34" s="692">
        <f t="shared" si="18"/>
        <v>0</v>
      </c>
      <c r="Q34" s="692">
        <f t="shared" si="19"/>
        <v>0</v>
      </c>
      <c r="R34" s="692">
        <f t="shared" si="20"/>
        <v>0</v>
      </c>
      <c r="S34" s="692">
        <f t="shared" si="21"/>
        <v>0</v>
      </c>
      <c r="T34" s="692">
        <f t="shared" si="22"/>
        <v>0</v>
      </c>
      <c r="U34" s="692">
        <f t="shared" si="23"/>
        <v>0</v>
      </c>
      <c r="V34" s="692">
        <f t="shared" si="24"/>
        <v>0</v>
      </c>
      <c r="W34" s="692">
        <f t="shared" si="25"/>
        <v>0</v>
      </c>
      <c r="X34" s="692">
        <f t="shared" si="25"/>
        <v>0</v>
      </c>
      <c r="Y34" s="692">
        <f t="shared" si="25"/>
        <v>0</v>
      </c>
      <c r="Z34" s="760">
        <f t="shared" si="25"/>
        <v>0</v>
      </c>
      <c r="AA34" s="692">
        <f t="shared" si="25"/>
        <v>0</v>
      </c>
      <c r="AB34" s="693">
        <f t="shared" si="25"/>
        <v>0</v>
      </c>
      <c r="AC34" s="690">
        <f t="shared" si="25"/>
        <v>0</v>
      </c>
      <c r="AD34" s="691">
        <f t="shared" si="25"/>
        <v>0</v>
      </c>
      <c r="AE34" s="691">
        <f t="shared" si="25"/>
        <v>0</v>
      </c>
      <c r="AF34" s="691">
        <f t="shared" si="25"/>
        <v>0</v>
      </c>
      <c r="AG34" s="692">
        <f t="shared" si="26"/>
        <v>0</v>
      </c>
      <c r="AH34" s="692">
        <f t="shared" si="26"/>
        <v>0</v>
      </c>
      <c r="AI34" s="692">
        <f t="shared" si="26"/>
        <v>0</v>
      </c>
      <c r="AJ34" s="692">
        <f t="shared" si="26"/>
        <v>0</v>
      </c>
      <c r="AK34" s="692">
        <f t="shared" si="26"/>
        <v>0</v>
      </c>
      <c r="AL34" s="692">
        <f t="shared" si="26"/>
        <v>0</v>
      </c>
      <c r="AM34" s="692">
        <f t="shared" si="26"/>
        <v>0</v>
      </c>
      <c r="AN34" s="692">
        <f t="shared" si="26"/>
        <v>0</v>
      </c>
      <c r="AO34" s="692">
        <f t="shared" si="26"/>
        <v>0</v>
      </c>
      <c r="AP34" s="692">
        <f t="shared" si="26"/>
        <v>0</v>
      </c>
      <c r="AQ34" s="692">
        <f t="shared" si="26"/>
        <v>0</v>
      </c>
      <c r="AR34" s="692">
        <f t="shared" si="26"/>
        <v>0</v>
      </c>
      <c r="AS34" s="692">
        <f t="shared" si="26"/>
        <v>0</v>
      </c>
      <c r="AT34" s="692">
        <f t="shared" si="26"/>
        <v>0</v>
      </c>
      <c r="AU34" s="692">
        <f t="shared" si="26"/>
        <v>0</v>
      </c>
    </row>
    <row r="35" spans="2:47" s="329" customFormat="1" ht="13.2" x14ac:dyDescent="0.25">
      <c r="B35" s="260" t="s">
        <v>146</v>
      </c>
      <c r="C35" s="355" t="s">
        <v>477</v>
      </c>
      <c r="D35" s="561"/>
      <c r="E35" s="690">
        <f t="shared" si="7"/>
        <v>0</v>
      </c>
      <c r="F35" s="691">
        <f t="shared" si="8"/>
        <v>0</v>
      </c>
      <c r="G35" s="691">
        <f t="shared" si="9"/>
        <v>0</v>
      </c>
      <c r="H35" s="691">
        <f t="shared" si="10"/>
        <v>0</v>
      </c>
      <c r="I35" s="692">
        <f t="shared" si="11"/>
        <v>0</v>
      </c>
      <c r="J35" s="692">
        <f t="shared" si="12"/>
        <v>0</v>
      </c>
      <c r="K35" s="692">
        <f t="shared" si="13"/>
        <v>0</v>
      </c>
      <c r="L35" s="692">
        <f t="shared" si="14"/>
        <v>0</v>
      </c>
      <c r="M35" s="692">
        <f t="shared" si="15"/>
        <v>0</v>
      </c>
      <c r="N35" s="692">
        <f t="shared" si="16"/>
        <v>0</v>
      </c>
      <c r="O35" s="692">
        <f t="shared" si="17"/>
        <v>0</v>
      </c>
      <c r="P35" s="692">
        <f t="shared" si="18"/>
        <v>0</v>
      </c>
      <c r="Q35" s="692">
        <f t="shared" si="19"/>
        <v>0</v>
      </c>
      <c r="R35" s="692">
        <f t="shared" si="20"/>
        <v>0</v>
      </c>
      <c r="S35" s="692">
        <f t="shared" si="21"/>
        <v>0</v>
      </c>
      <c r="T35" s="692">
        <f t="shared" si="22"/>
        <v>0</v>
      </c>
      <c r="U35" s="692">
        <f t="shared" si="23"/>
        <v>0</v>
      </c>
      <c r="V35" s="692">
        <f t="shared" si="24"/>
        <v>0</v>
      </c>
      <c r="W35" s="692">
        <f t="shared" si="25"/>
        <v>0</v>
      </c>
      <c r="X35" s="692">
        <f t="shared" si="25"/>
        <v>0</v>
      </c>
      <c r="Y35" s="692">
        <f t="shared" si="25"/>
        <v>0</v>
      </c>
      <c r="Z35" s="760">
        <f t="shared" si="25"/>
        <v>0</v>
      </c>
      <c r="AA35" s="692">
        <f t="shared" si="25"/>
        <v>0</v>
      </c>
      <c r="AB35" s="693">
        <f t="shared" si="25"/>
        <v>0</v>
      </c>
      <c r="AC35" s="690">
        <f t="shared" si="25"/>
        <v>0</v>
      </c>
      <c r="AD35" s="691">
        <f t="shared" si="25"/>
        <v>0</v>
      </c>
      <c r="AE35" s="691">
        <f t="shared" si="25"/>
        <v>0</v>
      </c>
      <c r="AF35" s="691">
        <f t="shared" si="25"/>
        <v>0</v>
      </c>
      <c r="AG35" s="692">
        <f t="shared" si="26"/>
        <v>0</v>
      </c>
      <c r="AH35" s="692">
        <f t="shared" si="26"/>
        <v>0</v>
      </c>
      <c r="AI35" s="692">
        <f t="shared" si="26"/>
        <v>0</v>
      </c>
      <c r="AJ35" s="692">
        <f t="shared" si="26"/>
        <v>0</v>
      </c>
      <c r="AK35" s="692">
        <f t="shared" si="26"/>
        <v>0</v>
      </c>
      <c r="AL35" s="692">
        <f t="shared" si="26"/>
        <v>0</v>
      </c>
      <c r="AM35" s="692">
        <f t="shared" si="26"/>
        <v>0</v>
      </c>
      <c r="AN35" s="692">
        <f t="shared" si="26"/>
        <v>0</v>
      </c>
      <c r="AO35" s="692">
        <f t="shared" si="26"/>
        <v>0</v>
      </c>
      <c r="AP35" s="692">
        <f t="shared" si="26"/>
        <v>0</v>
      </c>
      <c r="AQ35" s="692">
        <f t="shared" si="26"/>
        <v>0</v>
      </c>
      <c r="AR35" s="692">
        <f t="shared" si="26"/>
        <v>0</v>
      </c>
      <c r="AS35" s="692">
        <f t="shared" si="26"/>
        <v>0</v>
      </c>
      <c r="AT35" s="692">
        <f t="shared" si="26"/>
        <v>0</v>
      </c>
      <c r="AU35" s="692">
        <f t="shared" si="26"/>
        <v>0</v>
      </c>
    </row>
    <row r="36" spans="2:47" s="329" customFormat="1" ht="13.2" x14ac:dyDescent="0.25">
      <c r="B36" s="260" t="s">
        <v>147</v>
      </c>
      <c r="C36" s="355" t="s">
        <v>478</v>
      </c>
      <c r="D36" s="561"/>
      <c r="E36" s="690">
        <f t="shared" si="7"/>
        <v>0</v>
      </c>
      <c r="F36" s="691">
        <f t="shared" si="8"/>
        <v>0</v>
      </c>
      <c r="G36" s="691">
        <f t="shared" si="9"/>
        <v>0</v>
      </c>
      <c r="H36" s="691">
        <f t="shared" si="10"/>
        <v>0</v>
      </c>
      <c r="I36" s="692">
        <f t="shared" si="11"/>
        <v>0</v>
      </c>
      <c r="J36" s="692">
        <f t="shared" si="12"/>
        <v>0</v>
      </c>
      <c r="K36" s="692">
        <f t="shared" si="13"/>
        <v>0</v>
      </c>
      <c r="L36" s="692">
        <f t="shared" si="14"/>
        <v>0</v>
      </c>
      <c r="M36" s="692">
        <f t="shared" si="15"/>
        <v>0</v>
      </c>
      <c r="N36" s="692">
        <f t="shared" si="16"/>
        <v>0</v>
      </c>
      <c r="O36" s="692">
        <f t="shared" si="17"/>
        <v>0</v>
      </c>
      <c r="P36" s="692">
        <f t="shared" si="18"/>
        <v>0</v>
      </c>
      <c r="Q36" s="692">
        <f t="shared" si="19"/>
        <v>0</v>
      </c>
      <c r="R36" s="692">
        <f t="shared" si="20"/>
        <v>0</v>
      </c>
      <c r="S36" s="692">
        <f t="shared" si="21"/>
        <v>0</v>
      </c>
      <c r="T36" s="692">
        <f t="shared" si="22"/>
        <v>0</v>
      </c>
      <c r="U36" s="692">
        <f t="shared" si="23"/>
        <v>0</v>
      </c>
      <c r="V36" s="692">
        <f t="shared" si="24"/>
        <v>0</v>
      </c>
      <c r="W36" s="692">
        <f t="shared" si="25"/>
        <v>0</v>
      </c>
      <c r="X36" s="692">
        <f t="shared" si="25"/>
        <v>0</v>
      </c>
      <c r="Y36" s="692">
        <f t="shared" si="25"/>
        <v>0</v>
      </c>
      <c r="Z36" s="760">
        <f t="shared" si="25"/>
        <v>0</v>
      </c>
      <c r="AA36" s="692">
        <f t="shared" si="25"/>
        <v>0</v>
      </c>
      <c r="AB36" s="693">
        <f t="shared" si="25"/>
        <v>0</v>
      </c>
      <c r="AC36" s="690">
        <f t="shared" si="25"/>
        <v>0</v>
      </c>
      <c r="AD36" s="691">
        <f t="shared" si="25"/>
        <v>0</v>
      </c>
      <c r="AE36" s="691">
        <f t="shared" si="25"/>
        <v>0</v>
      </c>
      <c r="AF36" s="691">
        <f t="shared" si="25"/>
        <v>0</v>
      </c>
      <c r="AG36" s="692">
        <f t="shared" si="26"/>
        <v>0</v>
      </c>
      <c r="AH36" s="692">
        <f t="shared" si="26"/>
        <v>0</v>
      </c>
      <c r="AI36" s="692">
        <f t="shared" si="26"/>
        <v>0</v>
      </c>
      <c r="AJ36" s="692">
        <f t="shared" si="26"/>
        <v>0</v>
      </c>
      <c r="AK36" s="692">
        <f t="shared" si="26"/>
        <v>0</v>
      </c>
      <c r="AL36" s="692">
        <f t="shared" si="26"/>
        <v>0</v>
      </c>
      <c r="AM36" s="692">
        <f t="shared" si="26"/>
        <v>0</v>
      </c>
      <c r="AN36" s="692">
        <f t="shared" si="26"/>
        <v>0</v>
      </c>
      <c r="AO36" s="692">
        <f t="shared" si="26"/>
        <v>0</v>
      </c>
      <c r="AP36" s="692">
        <f t="shared" si="26"/>
        <v>0</v>
      </c>
      <c r="AQ36" s="692">
        <f t="shared" si="26"/>
        <v>0</v>
      </c>
      <c r="AR36" s="692">
        <f t="shared" si="26"/>
        <v>0</v>
      </c>
      <c r="AS36" s="692">
        <f t="shared" si="26"/>
        <v>0</v>
      </c>
      <c r="AT36" s="692">
        <f t="shared" si="26"/>
        <v>0</v>
      </c>
      <c r="AU36" s="692">
        <f t="shared" si="26"/>
        <v>0</v>
      </c>
    </row>
    <row r="37" spans="2:47" s="329" customFormat="1" ht="13.2" x14ac:dyDescent="0.25">
      <c r="B37" s="260" t="s">
        <v>148</v>
      </c>
      <c r="C37" s="355" t="s">
        <v>479</v>
      </c>
      <c r="D37" s="561"/>
      <c r="E37" s="690">
        <f t="shared" si="7"/>
        <v>0</v>
      </c>
      <c r="F37" s="691">
        <f t="shared" si="8"/>
        <v>0</v>
      </c>
      <c r="G37" s="691">
        <f t="shared" si="9"/>
        <v>0</v>
      </c>
      <c r="H37" s="691">
        <f t="shared" si="10"/>
        <v>0</v>
      </c>
      <c r="I37" s="692">
        <f t="shared" si="11"/>
        <v>0</v>
      </c>
      <c r="J37" s="692">
        <f t="shared" si="12"/>
        <v>0</v>
      </c>
      <c r="K37" s="692">
        <f t="shared" si="13"/>
        <v>0</v>
      </c>
      <c r="L37" s="692">
        <f t="shared" si="14"/>
        <v>0</v>
      </c>
      <c r="M37" s="692">
        <f t="shared" si="15"/>
        <v>0</v>
      </c>
      <c r="N37" s="692">
        <f t="shared" si="16"/>
        <v>0</v>
      </c>
      <c r="O37" s="692">
        <f t="shared" si="17"/>
        <v>0</v>
      </c>
      <c r="P37" s="692">
        <f t="shared" si="18"/>
        <v>0</v>
      </c>
      <c r="Q37" s="692">
        <f t="shared" si="19"/>
        <v>0</v>
      </c>
      <c r="R37" s="692">
        <f t="shared" si="20"/>
        <v>0</v>
      </c>
      <c r="S37" s="692">
        <f t="shared" si="21"/>
        <v>0</v>
      </c>
      <c r="T37" s="692">
        <f t="shared" si="22"/>
        <v>0</v>
      </c>
      <c r="U37" s="692">
        <f t="shared" si="23"/>
        <v>0</v>
      </c>
      <c r="V37" s="692">
        <f t="shared" si="24"/>
        <v>0</v>
      </c>
      <c r="W37" s="692">
        <f t="shared" ref="W37:AF45" si="27">IFERROR((W$18/$D$18)*$D37,"0")</f>
        <v>0</v>
      </c>
      <c r="X37" s="692">
        <f t="shared" si="27"/>
        <v>0</v>
      </c>
      <c r="Y37" s="692">
        <f t="shared" si="27"/>
        <v>0</v>
      </c>
      <c r="Z37" s="760">
        <f t="shared" si="27"/>
        <v>0</v>
      </c>
      <c r="AA37" s="692">
        <f t="shared" si="27"/>
        <v>0</v>
      </c>
      <c r="AB37" s="693">
        <f t="shared" si="27"/>
        <v>0</v>
      </c>
      <c r="AC37" s="690">
        <f t="shared" si="27"/>
        <v>0</v>
      </c>
      <c r="AD37" s="691">
        <f t="shared" si="27"/>
        <v>0</v>
      </c>
      <c r="AE37" s="691">
        <f t="shared" si="27"/>
        <v>0</v>
      </c>
      <c r="AF37" s="691">
        <f t="shared" si="27"/>
        <v>0</v>
      </c>
      <c r="AG37" s="692">
        <f t="shared" ref="AG37:AU45" si="28">IFERROR((AG$18/$D$18)*$D37,"0")</f>
        <v>0</v>
      </c>
      <c r="AH37" s="692">
        <f t="shared" si="28"/>
        <v>0</v>
      </c>
      <c r="AI37" s="692">
        <f t="shared" si="28"/>
        <v>0</v>
      </c>
      <c r="AJ37" s="692">
        <f t="shared" si="28"/>
        <v>0</v>
      </c>
      <c r="AK37" s="692">
        <f t="shared" si="28"/>
        <v>0</v>
      </c>
      <c r="AL37" s="692">
        <f t="shared" si="28"/>
        <v>0</v>
      </c>
      <c r="AM37" s="692">
        <f t="shared" si="28"/>
        <v>0</v>
      </c>
      <c r="AN37" s="692">
        <f t="shared" si="28"/>
        <v>0</v>
      </c>
      <c r="AO37" s="692">
        <f t="shared" si="28"/>
        <v>0</v>
      </c>
      <c r="AP37" s="692">
        <f t="shared" si="28"/>
        <v>0</v>
      </c>
      <c r="AQ37" s="692">
        <f t="shared" si="28"/>
        <v>0</v>
      </c>
      <c r="AR37" s="692">
        <f t="shared" si="28"/>
        <v>0</v>
      </c>
      <c r="AS37" s="692">
        <f t="shared" si="28"/>
        <v>0</v>
      </c>
      <c r="AT37" s="692">
        <f t="shared" si="28"/>
        <v>0</v>
      </c>
      <c r="AU37" s="692">
        <f t="shared" si="28"/>
        <v>0</v>
      </c>
    </row>
    <row r="38" spans="2:47" s="329" customFormat="1" ht="13.2" x14ac:dyDescent="0.25">
      <c r="B38" s="260" t="s">
        <v>149</v>
      </c>
      <c r="C38" s="355" t="s">
        <v>480</v>
      </c>
      <c r="D38" s="561"/>
      <c r="E38" s="690">
        <f t="shared" si="7"/>
        <v>0</v>
      </c>
      <c r="F38" s="691">
        <f t="shared" si="8"/>
        <v>0</v>
      </c>
      <c r="G38" s="691">
        <f t="shared" si="9"/>
        <v>0</v>
      </c>
      <c r="H38" s="691">
        <f t="shared" si="10"/>
        <v>0</v>
      </c>
      <c r="I38" s="692">
        <f t="shared" si="11"/>
        <v>0</v>
      </c>
      <c r="J38" s="692">
        <f t="shared" si="12"/>
        <v>0</v>
      </c>
      <c r="K38" s="692">
        <f t="shared" si="13"/>
        <v>0</v>
      </c>
      <c r="L38" s="692">
        <f t="shared" si="14"/>
        <v>0</v>
      </c>
      <c r="M38" s="692">
        <f t="shared" si="15"/>
        <v>0</v>
      </c>
      <c r="N38" s="692">
        <f t="shared" si="16"/>
        <v>0</v>
      </c>
      <c r="O38" s="692">
        <f t="shared" si="17"/>
        <v>0</v>
      </c>
      <c r="P38" s="692">
        <f t="shared" si="18"/>
        <v>0</v>
      </c>
      <c r="Q38" s="692">
        <f t="shared" si="19"/>
        <v>0</v>
      </c>
      <c r="R38" s="692">
        <f t="shared" si="20"/>
        <v>0</v>
      </c>
      <c r="S38" s="692">
        <f t="shared" si="21"/>
        <v>0</v>
      </c>
      <c r="T38" s="692">
        <f t="shared" si="22"/>
        <v>0</v>
      </c>
      <c r="U38" s="692">
        <f t="shared" si="23"/>
        <v>0</v>
      </c>
      <c r="V38" s="692">
        <f t="shared" si="24"/>
        <v>0</v>
      </c>
      <c r="W38" s="692">
        <f t="shared" si="27"/>
        <v>0</v>
      </c>
      <c r="X38" s="692">
        <f t="shared" si="27"/>
        <v>0</v>
      </c>
      <c r="Y38" s="692">
        <f t="shared" si="27"/>
        <v>0</v>
      </c>
      <c r="Z38" s="760">
        <f t="shared" si="27"/>
        <v>0</v>
      </c>
      <c r="AA38" s="692">
        <f t="shared" si="27"/>
        <v>0</v>
      </c>
      <c r="AB38" s="693">
        <f t="shared" si="27"/>
        <v>0</v>
      </c>
      <c r="AC38" s="690">
        <f t="shared" si="27"/>
        <v>0</v>
      </c>
      <c r="AD38" s="691">
        <f t="shared" si="27"/>
        <v>0</v>
      </c>
      <c r="AE38" s="691">
        <f t="shared" si="27"/>
        <v>0</v>
      </c>
      <c r="AF38" s="691">
        <f t="shared" si="27"/>
        <v>0</v>
      </c>
      <c r="AG38" s="692">
        <f t="shared" si="28"/>
        <v>0</v>
      </c>
      <c r="AH38" s="692">
        <f t="shared" si="28"/>
        <v>0</v>
      </c>
      <c r="AI38" s="692">
        <f t="shared" si="28"/>
        <v>0</v>
      </c>
      <c r="AJ38" s="692">
        <f t="shared" si="28"/>
        <v>0</v>
      </c>
      <c r="AK38" s="692">
        <f t="shared" si="28"/>
        <v>0</v>
      </c>
      <c r="AL38" s="692">
        <f t="shared" si="28"/>
        <v>0</v>
      </c>
      <c r="AM38" s="692">
        <f t="shared" si="28"/>
        <v>0</v>
      </c>
      <c r="AN38" s="692">
        <f t="shared" si="28"/>
        <v>0</v>
      </c>
      <c r="AO38" s="692">
        <f t="shared" si="28"/>
        <v>0</v>
      </c>
      <c r="AP38" s="692">
        <f t="shared" si="28"/>
        <v>0</v>
      </c>
      <c r="AQ38" s="692">
        <f t="shared" si="28"/>
        <v>0</v>
      </c>
      <c r="AR38" s="692">
        <f t="shared" si="28"/>
        <v>0</v>
      </c>
      <c r="AS38" s="692">
        <f t="shared" si="28"/>
        <v>0</v>
      </c>
      <c r="AT38" s="692">
        <f t="shared" si="28"/>
        <v>0</v>
      </c>
      <c r="AU38" s="692">
        <f t="shared" si="28"/>
        <v>0</v>
      </c>
    </row>
    <row r="39" spans="2:47" s="329" customFormat="1" ht="13.2" x14ac:dyDescent="0.25">
      <c r="B39" s="260" t="s">
        <v>150</v>
      </c>
      <c r="C39" s="355" t="s">
        <v>481</v>
      </c>
      <c r="D39" s="561"/>
      <c r="E39" s="690">
        <f t="shared" si="7"/>
        <v>0</v>
      </c>
      <c r="F39" s="691">
        <f t="shared" si="8"/>
        <v>0</v>
      </c>
      <c r="G39" s="691">
        <f t="shared" si="9"/>
        <v>0</v>
      </c>
      <c r="H39" s="691">
        <f t="shared" si="10"/>
        <v>0</v>
      </c>
      <c r="I39" s="692">
        <f t="shared" si="11"/>
        <v>0</v>
      </c>
      <c r="J39" s="692">
        <f t="shared" si="12"/>
        <v>0</v>
      </c>
      <c r="K39" s="692">
        <f t="shared" si="13"/>
        <v>0</v>
      </c>
      <c r="L39" s="692">
        <f t="shared" si="14"/>
        <v>0</v>
      </c>
      <c r="M39" s="692">
        <f t="shared" si="15"/>
        <v>0</v>
      </c>
      <c r="N39" s="692">
        <f t="shared" si="16"/>
        <v>0</v>
      </c>
      <c r="O39" s="692">
        <f t="shared" si="17"/>
        <v>0</v>
      </c>
      <c r="P39" s="692">
        <f t="shared" si="18"/>
        <v>0</v>
      </c>
      <c r="Q39" s="692">
        <f t="shared" si="19"/>
        <v>0</v>
      </c>
      <c r="R39" s="692">
        <f t="shared" si="20"/>
        <v>0</v>
      </c>
      <c r="S39" s="692">
        <f t="shared" si="21"/>
        <v>0</v>
      </c>
      <c r="T39" s="692">
        <f t="shared" si="22"/>
        <v>0</v>
      </c>
      <c r="U39" s="692">
        <f t="shared" si="23"/>
        <v>0</v>
      </c>
      <c r="V39" s="692">
        <f t="shared" si="24"/>
        <v>0</v>
      </c>
      <c r="W39" s="692">
        <f t="shared" si="27"/>
        <v>0</v>
      </c>
      <c r="X39" s="692">
        <f t="shared" si="27"/>
        <v>0</v>
      </c>
      <c r="Y39" s="692">
        <f t="shared" si="27"/>
        <v>0</v>
      </c>
      <c r="Z39" s="760">
        <f t="shared" si="27"/>
        <v>0</v>
      </c>
      <c r="AA39" s="692">
        <f t="shared" si="27"/>
        <v>0</v>
      </c>
      <c r="AB39" s="693">
        <f t="shared" si="27"/>
        <v>0</v>
      </c>
      <c r="AC39" s="690">
        <f t="shared" si="27"/>
        <v>0</v>
      </c>
      <c r="AD39" s="691">
        <f t="shared" si="27"/>
        <v>0</v>
      </c>
      <c r="AE39" s="691">
        <f t="shared" si="27"/>
        <v>0</v>
      </c>
      <c r="AF39" s="691">
        <f t="shared" si="27"/>
        <v>0</v>
      </c>
      <c r="AG39" s="692">
        <f t="shared" si="28"/>
        <v>0</v>
      </c>
      <c r="AH39" s="692">
        <f t="shared" si="28"/>
        <v>0</v>
      </c>
      <c r="AI39" s="692">
        <f t="shared" si="28"/>
        <v>0</v>
      </c>
      <c r="AJ39" s="692">
        <f t="shared" si="28"/>
        <v>0</v>
      </c>
      <c r="AK39" s="692">
        <f t="shared" si="28"/>
        <v>0</v>
      </c>
      <c r="AL39" s="692">
        <f t="shared" si="28"/>
        <v>0</v>
      </c>
      <c r="AM39" s="692">
        <f t="shared" si="28"/>
        <v>0</v>
      </c>
      <c r="AN39" s="692">
        <f t="shared" si="28"/>
        <v>0</v>
      </c>
      <c r="AO39" s="692">
        <f t="shared" si="28"/>
        <v>0</v>
      </c>
      <c r="AP39" s="692">
        <f t="shared" si="28"/>
        <v>0</v>
      </c>
      <c r="AQ39" s="692">
        <f t="shared" si="28"/>
        <v>0</v>
      </c>
      <c r="AR39" s="692">
        <f t="shared" si="28"/>
        <v>0</v>
      </c>
      <c r="AS39" s="692">
        <f t="shared" si="28"/>
        <v>0</v>
      </c>
      <c r="AT39" s="692">
        <f t="shared" si="28"/>
        <v>0</v>
      </c>
      <c r="AU39" s="692">
        <f t="shared" si="28"/>
        <v>0</v>
      </c>
    </row>
    <row r="40" spans="2:47" s="329" customFormat="1" ht="13.2" x14ac:dyDescent="0.25">
      <c r="B40" s="260" t="s">
        <v>151</v>
      </c>
      <c r="C40" s="355" t="s">
        <v>482</v>
      </c>
      <c r="D40" s="561"/>
      <c r="E40" s="690">
        <f t="shared" si="7"/>
        <v>0</v>
      </c>
      <c r="F40" s="691">
        <f t="shared" si="8"/>
        <v>0</v>
      </c>
      <c r="G40" s="691">
        <f t="shared" si="9"/>
        <v>0</v>
      </c>
      <c r="H40" s="691">
        <f t="shared" si="10"/>
        <v>0</v>
      </c>
      <c r="I40" s="692">
        <f t="shared" si="11"/>
        <v>0</v>
      </c>
      <c r="J40" s="692">
        <f t="shared" si="12"/>
        <v>0</v>
      </c>
      <c r="K40" s="692">
        <f t="shared" si="13"/>
        <v>0</v>
      </c>
      <c r="L40" s="692">
        <f t="shared" si="14"/>
        <v>0</v>
      </c>
      <c r="M40" s="692">
        <f t="shared" si="15"/>
        <v>0</v>
      </c>
      <c r="N40" s="692">
        <f t="shared" si="16"/>
        <v>0</v>
      </c>
      <c r="O40" s="692">
        <f t="shared" si="17"/>
        <v>0</v>
      </c>
      <c r="P40" s="692">
        <f t="shared" si="18"/>
        <v>0</v>
      </c>
      <c r="Q40" s="692">
        <f t="shared" si="19"/>
        <v>0</v>
      </c>
      <c r="R40" s="692">
        <f t="shared" si="20"/>
        <v>0</v>
      </c>
      <c r="S40" s="692">
        <f t="shared" si="21"/>
        <v>0</v>
      </c>
      <c r="T40" s="692">
        <f t="shared" si="22"/>
        <v>0</v>
      </c>
      <c r="U40" s="692">
        <f t="shared" si="23"/>
        <v>0</v>
      </c>
      <c r="V40" s="692">
        <f t="shared" si="24"/>
        <v>0</v>
      </c>
      <c r="W40" s="692">
        <f t="shared" si="27"/>
        <v>0</v>
      </c>
      <c r="X40" s="692">
        <f t="shared" si="27"/>
        <v>0</v>
      </c>
      <c r="Y40" s="692">
        <f t="shared" si="27"/>
        <v>0</v>
      </c>
      <c r="Z40" s="760">
        <f t="shared" si="27"/>
        <v>0</v>
      </c>
      <c r="AA40" s="692">
        <f t="shared" si="27"/>
        <v>0</v>
      </c>
      <c r="AB40" s="693">
        <f t="shared" si="27"/>
        <v>0</v>
      </c>
      <c r="AC40" s="690">
        <f t="shared" si="27"/>
        <v>0</v>
      </c>
      <c r="AD40" s="691">
        <f t="shared" si="27"/>
        <v>0</v>
      </c>
      <c r="AE40" s="691">
        <f t="shared" si="27"/>
        <v>0</v>
      </c>
      <c r="AF40" s="691">
        <f t="shared" si="27"/>
        <v>0</v>
      </c>
      <c r="AG40" s="692">
        <f t="shared" si="28"/>
        <v>0</v>
      </c>
      <c r="AH40" s="692">
        <f t="shared" si="28"/>
        <v>0</v>
      </c>
      <c r="AI40" s="692">
        <f t="shared" si="28"/>
        <v>0</v>
      </c>
      <c r="AJ40" s="692">
        <f t="shared" si="28"/>
        <v>0</v>
      </c>
      <c r="AK40" s="692">
        <f t="shared" si="28"/>
        <v>0</v>
      </c>
      <c r="AL40" s="692">
        <f t="shared" si="28"/>
        <v>0</v>
      </c>
      <c r="AM40" s="692">
        <f t="shared" si="28"/>
        <v>0</v>
      </c>
      <c r="AN40" s="692">
        <f t="shared" si="28"/>
        <v>0</v>
      </c>
      <c r="AO40" s="692">
        <f t="shared" si="28"/>
        <v>0</v>
      </c>
      <c r="AP40" s="692">
        <f t="shared" si="28"/>
        <v>0</v>
      </c>
      <c r="AQ40" s="692">
        <f t="shared" si="28"/>
        <v>0</v>
      </c>
      <c r="AR40" s="692">
        <f t="shared" si="28"/>
        <v>0</v>
      </c>
      <c r="AS40" s="692">
        <f t="shared" si="28"/>
        <v>0</v>
      </c>
      <c r="AT40" s="692">
        <f t="shared" si="28"/>
        <v>0</v>
      </c>
      <c r="AU40" s="692">
        <f t="shared" si="28"/>
        <v>0</v>
      </c>
    </row>
    <row r="41" spans="2:47" s="329" customFormat="1" ht="13.2" x14ac:dyDescent="0.25">
      <c r="B41" s="260" t="s">
        <v>152</v>
      </c>
      <c r="C41" s="355" t="s">
        <v>483</v>
      </c>
      <c r="D41" s="561"/>
      <c r="E41" s="690">
        <f t="shared" si="7"/>
        <v>0</v>
      </c>
      <c r="F41" s="691">
        <f t="shared" si="8"/>
        <v>0</v>
      </c>
      <c r="G41" s="691">
        <f t="shared" si="9"/>
        <v>0</v>
      </c>
      <c r="H41" s="691">
        <f t="shared" si="10"/>
        <v>0</v>
      </c>
      <c r="I41" s="692">
        <f t="shared" si="11"/>
        <v>0</v>
      </c>
      <c r="J41" s="692">
        <f t="shared" si="12"/>
        <v>0</v>
      </c>
      <c r="K41" s="692">
        <f t="shared" si="13"/>
        <v>0</v>
      </c>
      <c r="L41" s="692">
        <f t="shared" si="14"/>
        <v>0</v>
      </c>
      <c r="M41" s="692">
        <f t="shared" si="15"/>
        <v>0</v>
      </c>
      <c r="N41" s="692">
        <f t="shared" si="16"/>
        <v>0</v>
      </c>
      <c r="O41" s="692">
        <f t="shared" si="17"/>
        <v>0</v>
      </c>
      <c r="P41" s="692">
        <f t="shared" si="18"/>
        <v>0</v>
      </c>
      <c r="Q41" s="692">
        <f t="shared" si="19"/>
        <v>0</v>
      </c>
      <c r="R41" s="692">
        <f t="shared" si="20"/>
        <v>0</v>
      </c>
      <c r="S41" s="692">
        <f t="shared" si="21"/>
        <v>0</v>
      </c>
      <c r="T41" s="692">
        <f t="shared" si="22"/>
        <v>0</v>
      </c>
      <c r="U41" s="692">
        <f t="shared" si="23"/>
        <v>0</v>
      </c>
      <c r="V41" s="692">
        <f t="shared" si="24"/>
        <v>0</v>
      </c>
      <c r="W41" s="692">
        <f t="shared" si="27"/>
        <v>0</v>
      </c>
      <c r="X41" s="692">
        <f t="shared" si="27"/>
        <v>0</v>
      </c>
      <c r="Y41" s="692">
        <f t="shared" si="27"/>
        <v>0</v>
      </c>
      <c r="Z41" s="760">
        <f t="shared" si="27"/>
        <v>0</v>
      </c>
      <c r="AA41" s="692">
        <f t="shared" si="27"/>
        <v>0</v>
      </c>
      <c r="AB41" s="693">
        <f t="shared" si="27"/>
        <v>0</v>
      </c>
      <c r="AC41" s="690">
        <f t="shared" si="27"/>
        <v>0</v>
      </c>
      <c r="AD41" s="691">
        <f t="shared" si="27"/>
        <v>0</v>
      </c>
      <c r="AE41" s="691">
        <f t="shared" si="27"/>
        <v>0</v>
      </c>
      <c r="AF41" s="691">
        <f t="shared" si="27"/>
        <v>0</v>
      </c>
      <c r="AG41" s="692">
        <f t="shared" si="28"/>
        <v>0</v>
      </c>
      <c r="AH41" s="692">
        <f t="shared" si="28"/>
        <v>0</v>
      </c>
      <c r="AI41" s="692">
        <f t="shared" si="28"/>
        <v>0</v>
      </c>
      <c r="AJ41" s="692">
        <f t="shared" si="28"/>
        <v>0</v>
      </c>
      <c r="AK41" s="692">
        <f t="shared" si="28"/>
        <v>0</v>
      </c>
      <c r="AL41" s="692">
        <f t="shared" si="28"/>
        <v>0</v>
      </c>
      <c r="AM41" s="692">
        <f t="shared" si="28"/>
        <v>0</v>
      </c>
      <c r="AN41" s="692">
        <f t="shared" si="28"/>
        <v>0</v>
      </c>
      <c r="AO41" s="692">
        <f t="shared" si="28"/>
        <v>0</v>
      </c>
      <c r="AP41" s="692">
        <f t="shared" si="28"/>
        <v>0</v>
      </c>
      <c r="AQ41" s="692">
        <f t="shared" si="28"/>
        <v>0</v>
      </c>
      <c r="AR41" s="692">
        <f t="shared" si="28"/>
        <v>0</v>
      </c>
      <c r="AS41" s="692">
        <f t="shared" si="28"/>
        <v>0</v>
      </c>
      <c r="AT41" s="692">
        <f t="shared" si="28"/>
        <v>0</v>
      </c>
      <c r="AU41" s="692">
        <f t="shared" si="28"/>
        <v>0</v>
      </c>
    </row>
    <row r="42" spans="2:47" s="329" customFormat="1" ht="13.2" x14ac:dyDescent="0.25">
      <c r="B42" s="260" t="s">
        <v>153</v>
      </c>
      <c r="C42" s="660" t="str">
        <f>'Forma 2'!$C$36</f>
        <v/>
      </c>
      <c r="D42" s="561"/>
      <c r="E42" s="690">
        <f t="shared" si="7"/>
        <v>0</v>
      </c>
      <c r="F42" s="691">
        <f t="shared" si="8"/>
        <v>0</v>
      </c>
      <c r="G42" s="691">
        <f t="shared" si="9"/>
        <v>0</v>
      </c>
      <c r="H42" s="691">
        <f t="shared" si="10"/>
        <v>0</v>
      </c>
      <c r="I42" s="692">
        <f t="shared" si="11"/>
        <v>0</v>
      </c>
      <c r="J42" s="692">
        <f t="shared" si="12"/>
        <v>0</v>
      </c>
      <c r="K42" s="692">
        <f t="shared" si="13"/>
        <v>0</v>
      </c>
      <c r="L42" s="692">
        <f t="shared" si="14"/>
        <v>0</v>
      </c>
      <c r="M42" s="692">
        <f t="shared" si="15"/>
        <v>0</v>
      </c>
      <c r="N42" s="692">
        <f t="shared" si="16"/>
        <v>0</v>
      </c>
      <c r="O42" s="692">
        <f t="shared" si="17"/>
        <v>0</v>
      </c>
      <c r="P42" s="692">
        <f t="shared" si="18"/>
        <v>0</v>
      </c>
      <c r="Q42" s="692">
        <f t="shared" si="19"/>
        <v>0</v>
      </c>
      <c r="R42" s="692">
        <f t="shared" si="20"/>
        <v>0</v>
      </c>
      <c r="S42" s="692">
        <f t="shared" si="21"/>
        <v>0</v>
      </c>
      <c r="T42" s="692">
        <f t="shared" si="22"/>
        <v>0</v>
      </c>
      <c r="U42" s="692">
        <f t="shared" si="23"/>
        <v>0</v>
      </c>
      <c r="V42" s="692">
        <f t="shared" si="24"/>
        <v>0</v>
      </c>
      <c r="W42" s="692">
        <f t="shared" si="27"/>
        <v>0</v>
      </c>
      <c r="X42" s="692">
        <f t="shared" si="27"/>
        <v>0</v>
      </c>
      <c r="Y42" s="692">
        <f t="shared" si="27"/>
        <v>0</v>
      </c>
      <c r="Z42" s="760">
        <f t="shared" si="27"/>
        <v>0</v>
      </c>
      <c r="AA42" s="692">
        <f t="shared" si="27"/>
        <v>0</v>
      </c>
      <c r="AB42" s="693">
        <f t="shared" si="27"/>
        <v>0</v>
      </c>
      <c r="AC42" s="690">
        <f t="shared" si="27"/>
        <v>0</v>
      </c>
      <c r="AD42" s="691">
        <f t="shared" si="27"/>
        <v>0</v>
      </c>
      <c r="AE42" s="691">
        <f t="shared" si="27"/>
        <v>0</v>
      </c>
      <c r="AF42" s="691">
        <f t="shared" si="27"/>
        <v>0</v>
      </c>
      <c r="AG42" s="692">
        <f t="shared" si="28"/>
        <v>0</v>
      </c>
      <c r="AH42" s="692">
        <f t="shared" si="28"/>
        <v>0</v>
      </c>
      <c r="AI42" s="692">
        <f t="shared" si="28"/>
        <v>0</v>
      </c>
      <c r="AJ42" s="692">
        <f t="shared" si="28"/>
        <v>0</v>
      </c>
      <c r="AK42" s="692">
        <f t="shared" si="28"/>
        <v>0</v>
      </c>
      <c r="AL42" s="692">
        <f t="shared" si="28"/>
        <v>0</v>
      </c>
      <c r="AM42" s="692">
        <f t="shared" si="28"/>
        <v>0</v>
      </c>
      <c r="AN42" s="692">
        <f t="shared" si="28"/>
        <v>0</v>
      </c>
      <c r="AO42" s="692">
        <f t="shared" si="28"/>
        <v>0</v>
      </c>
      <c r="AP42" s="692">
        <f t="shared" si="28"/>
        <v>0</v>
      </c>
      <c r="AQ42" s="692">
        <f t="shared" si="28"/>
        <v>0</v>
      </c>
      <c r="AR42" s="692">
        <f t="shared" si="28"/>
        <v>0</v>
      </c>
      <c r="AS42" s="692">
        <f t="shared" si="28"/>
        <v>0</v>
      </c>
      <c r="AT42" s="692">
        <f t="shared" si="28"/>
        <v>0</v>
      </c>
      <c r="AU42" s="692">
        <f t="shared" si="28"/>
        <v>0</v>
      </c>
    </row>
    <row r="43" spans="2:47" s="329" customFormat="1" ht="13.2" x14ac:dyDescent="0.25">
      <c r="B43" s="260" t="s">
        <v>154</v>
      </c>
      <c r="C43" s="660" t="str">
        <f>'Forma 2'!$C$37</f>
        <v/>
      </c>
      <c r="D43" s="561"/>
      <c r="E43" s="690">
        <f t="shared" si="7"/>
        <v>0</v>
      </c>
      <c r="F43" s="691">
        <f t="shared" si="8"/>
        <v>0</v>
      </c>
      <c r="G43" s="691">
        <f t="shared" si="9"/>
        <v>0</v>
      </c>
      <c r="H43" s="691">
        <f t="shared" si="10"/>
        <v>0</v>
      </c>
      <c r="I43" s="692">
        <f t="shared" si="11"/>
        <v>0</v>
      </c>
      <c r="J43" s="692">
        <f t="shared" si="12"/>
        <v>0</v>
      </c>
      <c r="K43" s="692">
        <f t="shared" si="13"/>
        <v>0</v>
      </c>
      <c r="L43" s="692">
        <f t="shared" si="14"/>
        <v>0</v>
      </c>
      <c r="M43" s="692">
        <f t="shared" si="15"/>
        <v>0</v>
      </c>
      <c r="N43" s="692">
        <f t="shared" si="16"/>
        <v>0</v>
      </c>
      <c r="O43" s="692">
        <f t="shared" si="17"/>
        <v>0</v>
      </c>
      <c r="P43" s="692">
        <f t="shared" si="18"/>
        <v>0</v>
      </c>
      <c r="Q43" s="692">
        <f t="shared" si="19"/>
        <v>0</v>
      </c>
      <c r="R43" s="692">
        <f t="shared" si="20"/>
        <v>0</v>
      </c>
      <c r="S43" s="692">
        <f t="shared" si="21"/>
        <v>0</v>
      </c>
      <c r="T43" s="692">
        <f t="shared" si="22"/>
        <v>0</v>
      </c>
      <c r="U43" s="692">
        <f t="shared" si="23"/>
        <v>0</v>
      </c>
      <c r="V43" s="692">
        <f t="shared" si="24"/>
        <v>0</v>
      </c>
      <c r="W43" s="692">
        <f t="shared" si="27"/>
        <v>0</v>
      </c>
      <c r="X43" s="692">
        <f t="shared" si="27"/>
        <v>0</v>
      </c>
      <c r="Y43" s="692">
        <f t="shared" si="27"/>
        <v>0</v>
      </c>
      <c r="Z43" s="760">
        <f t="shared" si="27"/>
        <v>0</v>
      </c>
      <c r="AA43" s="692">
        <f t="shared" si="27"/>
        <v>0</v>
      </c>
      <c r="AB43" s="693">
        <f t="shared" si="27"/>
        <v>0</v>
      </c>
      <c r="AC43" s="690">
        <f t="shared" si="27"/>
        <v>0</v>
      </c>
      <c r="AD43" s="691">
        <f t="shared" si="27"/>
        <v>0</v>
      </c>
      <c r="AE43" s="691">
        <f t="shared" si="27"/>
        <v>0</v>
      </c>
      <c r="AF43" s="691">
        <f t="shared" si="27"/>
        <v>0</v>
      </c>
      <c r="AG43" s="692">
        <f t="shared" si="28"/>
        <v>0</v>
      </c>
      <c r="AH43" s="692">
        <f t="shared" si="28"/>
        <v>0</v>
      </c>
      <c r="AI43" s="692">
        <f t="shared" si="28"/>
        <v>0</v>
      </c>
      <c r="AJ43" s="692">
        <f t="shared" si="28"/>
        <v>0</v>
      </c>
      <c r="AK43" s="692">
        <f t="shared" si="28"/>
        <v>0</v>
      </c>
      <c r="AL43" s="692">
        <f t="shared" si="28"/>
        <v>0</v>
      </c>
      <c r="AM43" s="692">
        <f t="shared" si="28"/>
        <v>0</v>
      </c>
      <c r="AN43" s="692">
        <f t="shared" si="28"/>
        <v>0</v>
      </c>
      <c r="AO43" s="692">
        <f t="shared" si="28"/>
        <v>0</v>
      </c>
      <c r="AP43" s="692">
        <f t="shared" si="28"/>
        <v>0</v>
      </c>
      <c r="AQ43" s="692">
        <f t="shared" si="28"/>
        <v>0</v>
      </c>
      <c r="AR43" s="692">
        <f t="shared" si="28"/>
        <v>0</v>
      </c>
      <c r="AS43" s="692">
        <f t="shared" si="28"/>
        <v>0</v>
      </c>
      <c r="AT43" s="692">
        <f t="shared" si="28"/>
        <v>0</v>
      </c>
      <c r="AU43" s="692">
        <f t="shared" si="28"/>
        <v>0</v>
      </c>
    </row>
    <row r="44" spans="2:47" s="329" customFormat="1" ht="13.2" x14ac:dyDescent="0.25">
      <c r="B44" s="260" t="s">
        <v>155</v>
      </c>
      <c r="C44" s="660" t="str">
        <f>'Forma 2'!$C$38</f>
        <v/>
      </c>
      <c r="D44" s="561"/>
      <c r="E44" s="690">
        <f t="shared" si="7"/>
        <v>0</v>
      </c>
      <c r="F44" s="691">
        <f t="shared" si="8"/>
        <v>0</v>
      </c>
      <c r="G44" s="691">
        <f t="shared" si="9"/>
        <v>0</v>
      </c>
      <c r="H44" s="691">
        <f t="shared" si="10"/>
        <v>0</v>
      </c>
      <c r="I44" s="692">
        <f t="shared" si="11"/>
        <v>0</v>
      </c>
      <c r="J44" s="692">
        <f t="shared" si="12"/>
        <v>0</v>
      </c>
      <c r="K44" s="692">
        <f t="shared" si="13"/>
        <v>0</v>
      </c>
      <c r="L44" s="692">
        <f t="shared" si="14"/>
        <v>0</v>
      </c>
      <c r="M44" s="692">
        <f t="shared" si="15"/>
        <v>0</v>
      </c>
      <c r="N44" s="692">
        <f t="shared" si="16"/>
        <v>0</v>
      </c>
      <c r="O44" s="692">
        <f t="shared" si="17"/>
        <v>0</v>
      </c>
      <c r="P44" s="692">
        <f t="shared" si="18"/>
        <v>0</v>
      </c>
      <c r="Q44" s="692">
        <f t="shared" si="19"/>
        <v>0</v>
      </c>
      <c r="R44" s="692">
        <f t="shared" si="20"/>
        <v>0</v>
      </c>
      <c r="S44" s="692">
        <f t="shared" si="21"/>
        <v>0</v>
      </c>
      <c r="T44" s="692">
        <f t="shared" si="22"/>
        <v>0</v>
      </c>
      <c r="U44" s="692">
        <f t="shared" si="23"/>
        <v>0</v>
      </c>
      <c r="V44" s="692">
        <f t="shared" si="24"/>
        <v>0</v>
      </c>
      <c r="W44" s="692">
        <f t="shared" si="27"/>
        <v>0</v>
      </c>
      <c r="X44" s="692">
        <f t="shared" si="27"/>
        <v>0</v>
      </c>
      <c r="Y44" s="692">
        <f t="shared" si="27"/>
        <v>0</v>
      </c>
      <c r="Z44" s="760">
        <f t="shared" si="27"/>
        <v>0</v>
      </c>
      <c r="AA44" s="692">
        <f t="shared" si="27"/>
        <v>0</v>
      </c>
      <c r="AB44" s="693">
        <f t="shared" si="27"/>
        <v>0</v>
      </c>
      <c r="AC44" s="690">
        <f t="shared" si="27"/>
        <v>0</v>
      </c>
      <c r="AD44" s="691">
        <f t="shared" si="27"/>
        <v>0</v>
      </c>
      <c r="AE44" s="691">
        <f t="shared" si="27"/>
        <v>0</v>
      </c>
      <c r="AF44" s="691">
        <f t="shared" si="27"/>
        <v>0</v>
      </c>
      <c r="AG44" s="692">
        <f t="shared" si="28"/>
        <v>0</v>
      </c>
      <c r="AH44" s="692">
        <f t="shared" si="28"/>
        <v>0</v>
      </c>
      <c r="AI44" s="692">
        <f t="shared" si="28"/>
        <v>0</v>
      </c>
      <c r="AJ44" s="692">
        <f t="shared" si="28"/>
        <v>0</v>
      </c>
      <c r="AK44" s="692">
        <f t="shared" si="28"/>
        <v>0</v>
      </c>
      <c r="AL44" s="692">
        <f t="shared" si="28"/>
        <v>0</v>
      </c>
      <c r="AM44" s="692">
        <f t="shared" si="28"/>
        <v>0</v>
      </c>
      <c r="AN44" s="692">
        <f t="shared" si="28"/>
        <v>0</v>
      </c>
      <c r="AO44" s="692">
        <f t="shared" si="28"/>
        <v>0</v>
      </c>
      <c r="AP44" s="692">
        <f t="shared" si="28"/>
        <v>0</v>
      </c>
      <c r="AQ44" s="692">
        <f t="shared" si="28"/>
        <v>0</v>
      </c>
      <c r="AR44" s="692">
        <f t="shared" si="28"/>
        <v>0</v>
      </c>
      <c r="AS44" s="692">
        <f t="shared" si="28"/>
        <v>0</v>
      </c>
      <c r="AT44" s="692">
        <f t="shared" si="28"/>
        <v>0</v>
      </c>
      <c r="AU44" s="692">
        <f t="shared" si="28"/>
        <v>0</v>
      </c>
    </row>
    <row r="45" spans="2:47" s="329" customFormat="1" ht="13.2" x14ac:dyDescent="0.25">
      <c r="B45" s="260" t="s">
        <v>156</v>
      </c>
      <c r="C45" s="347" t="str">
        <f>'Forma 2'!$C$39</f>
        <v/>
      </c>
      <c r="D45" s="561"/>
      <c r="E45" s="690">
        <f t="shared" si="7"/>
        <v>0</v>
      </c>
      <c r="F45" s="691">
        <f t="shared" si="8"/>
        <v>0</v>
      </c>
      <c r="G45" s="691">
        <f t="shared" si="9"/>
        <v>0</v>
      </c>
      <c r="H45" s="691">
        <f t="shared" si="10"/>
        <v>0</v>
      </c>
      <c r="I45" s="692">
        <f t="shared" si="11"/>
        <v>0</v>
      </c>
      <c r="J45" s="692">
        <f t="shared" si="12"/>
        <v>0</v>
      </c>
      <c r="K45" s="692">
        <f t="shared" si="13"/>
        <v>0</v>
      </c>
      <c r="L45" s="692">
        <f t="shared" si="14"/>
        <v>0</v>
      </c>
      <c r="M45" s="692">
        <f t="shared" si="15"/>
        <v>0</v>
      </c>
      <c r="N45" s="692">
        <f t="shared" si="16"/>
        <v>0</v>
      </c>
      <c r="O45" s="692">
        <f t="shared" si="17"/>
        <v>0</v>
      </c>
      <c r="P45" s="692">
        <f t="shared" si="18"/>
        <v>0</v>
      </c>
      <c r="Q45" s="692">
        <f t="shared" si="19"/>
        <v>0</v>
      </c>
      <c r="R45" s="692">
        <f t="shared" si="20"/>
        <v>0</v>
      </c>
      <c r="S45" s="692">
        <f t="shared" si="21"/>
        <v>0</v>
      </c>
      <c r="T45" s="692">
        <f t="shared" si="22"/>
        <v>0</v>
      </c>
      <c r="U45" s="692">
        <f t="shared" si="23"/>
        <v>0</v>
      </c>
      <c r="V45" s="692">
        <f t="shared" si="24"/>
        <v>0</v>
      </c>
      <c r="W45" s="692">
        <f t="shared" si="27"/>
        <v>0</v>
      </c>
      <c r="X45" s="692">
        <f t="shared" si="27"/>
        <v>0</v>
      </c>
      <c r="Y45" s="692">
        <f t="shared" si="27"/>
        <v>0</v>
      </c>
      <c r="Z45" s="760">
        <f t="shared" si="27"/>
        <v>0</v>
      </c>
      <c r="AA45" s="692">
        <f t="shared" si="27"/>
        <v>0</v>
      </c>
      <c r="AB45" s="693">
        <f t="shared" si="27"/>
        <v>0</v>
      </c>
      <c r="AC45" s="690">
        <f t="shared" si="27"/>
        <v>0</v>
      </c>
      <c r="AD45" s="691">
        <f t="shared" si="27"/>
        <v>0</v>
      </c>
      <c r="AE45" s="691">
        <f t="shared" si="27"/>
        <v>0</v>
      </c>
      <c r="AF45" s="691">
        <f t="shared" si="27"/>
        <v>0</v>
      </c>
      <c r="AG45" s="692">
        <f t="shared" si="28"/>
        <v>0</v>
      </c>
      <c r="AH45" s="692">
        <f t="shared" si="28"/>
        <v>0</v>
      </c>
      <c r="AI45" s="692">
        <f t="shared" si="28"/>
        <v>0</v>
      </c>
      <c r="AJ45" s="692">
        <f t="shared" si="28"/>
        <v>0</v>
      </c>
      <c r="AK45" s="692">
        <f t="shared" si="28"/>
        <v>0</v>
      </c>
      <c r="AL45" s="692">
        <f t="shared" si="28"/>
        <v>0</v>
      </c>
      <c r="AM45" s="692">
        <f t="shared" si="28"/>
        <v>0</v>
      </c>
      <c r="AN45" s="692">
        <f t="shared" si="28"/>
        <v>0</v>
      </c>
      <c r="AO45" s="692">
        <f t="shared" si="28"/>
        <v>0</v>
      </c>
      <c r="AP45" s="692">
        <f t="shared" si="28"/>
        <v>0</v>
      </c>
      <c r="AQ45" s="692">
        <f t="shared" si="28"/>
        <v>0</v>
      </c>
      <c r="AR45" s="692">
        <f t="shared" si="28"/>
        <v>0</v>
      </c>
      <c r="AS45" s="692">
        <f t="shared" si="28"/>
        <v>0</v>
      </c>
      <c r="AT45" s="692">
        <f t="shared" si="28"/>
        <v>0</v>
      </c>
      <c r="AU45" s="692">
        <f t="shared" si="28"/>
        <v>0</v>
      </c>
    </row>
    <row r="46" spans="2:47" s="329" customFormat="1" ht="13.2" x14ac:dyDescent="0.25">
      <c r="B46" s="271" t="s">
        <v>157</v>
      </c>
      <c r="C46" s="356" t="s">
        <v>158</v>
      </c>
      <c r="D46" s="396">
        <f>'Forma 2'!$H$40</f>
        <v>0</v>
      </c>
      <c r="E46" s="407">
        <f t="shared" ref="E46:AU46" si="29">SUM(E47:E48)</f>
        <v>0</v>
      </c>
      <c r="F46" s="303">
        <f t="shared" si="29"/>
        <v>0</v>
      </c>
      <c r="G46" s="303">
        <f t="shared" si="29"/>
        <v>0</v>
      </c>
      <c r="H46" s="303">
        <f t="shared" si="29"/>
        <v>0</v>
      </c>
      <c r="I46" s="308">
        <f t="shared" si="29"/>
        <v>0</v>
      </c>
      <c r="J46" s="308">
        <f t="shared" si="29"/>
        <v>0</v>
      </c>
      <c r="K46" s="308">
        <f t="shared" si="29"/>
        <v>0</v>
      </c>
      <c r="L46" s="308">
        <f t="shared" si="29"/>
        <v>0</v>
      </c>
      <c r="M46" s="308">
        <f t="shared" si="29"/>
        <v>0</v>
      </c>
      <c r="N46" s="308">
        <f t="shared" si="29"/>
        <v>0</v>
      </c>
      <c r="O46" s="308">
        <f t="shared" si="29"/>
        <v>0</v>
      </c>
      <c r="P46" s="308">
        <f t="shared" si="29"/>
        <v>0</v>
      </c>
      <c r="Q46" s="308">
        <f t="shared" si="29"/>
        <v>0</v>
      </c>
      <c r="R46" s="308">
        <f t="shared" si="29"/>
        <v>0</v>
      </c>
      <c r="S46" s="308">
        <f t="shared" si="29"/>
        <v>0</v>
      </c>
      <c r="T46" s="308">
        <f t="shared" si="29"/>
        <v>0</v>
      </c>
      <c r="U46" s="308">
        <f t="shared" si="29"/>
        <v>0</v>
      </c>
      <c r="V46" s="308">
        <f t="shared" si="29"/>
        <v>0</v>
      </c>
      <c r="W46" s="308">
        <f t="shared" si="29"/>
        <v>0</v>
      </c>
      <c r="X46" s="308">
        <f t="shared" si="29"/>
        <v>0</v>
      </c>
      <c r="Y46" s="308">
        <f t="shared" si="29"/>
        <v>0</v>
      </c>
      <c r="Z46" s="763">
        <f t="shared" si="29"/>
        <v>0</v>
      </c>
      <c r="AA46" s="308">
        <f t="shared" si="29"/>
        <v>0</v>
      </c>
      <c r="AB46" s="694">
        <f t="shared" si="29"/>
        <v>0</v>
      </c>
      <c r="AC46" s="407">
        <f t="shared" si="29"/>
        <v>0</v>
      </c>
      <c r="AD46" s="303">
        <f t="shared" si="29"/>
        <v>0</v>
      </c>
      <c r="AE46" s="303">
        <f t="shared" si="29"/>
        <v>0</v>
      </c>
      <c r="AF46" s="303">
        <f t="shared" si="29"/>
        <v>0</v>
      </c>
      <c r="AG46" s="308">
        <f t="shared" si="29"/>
        <v>0</v>
      </c>
      <c r="AH46" s="308">
        <f t="shared" si="29"/>
        <v>0</v>
      </c>
      <c r="AI46" s="308">
        <f t="shared" si="29"/>
        <v>0</v>
      </c>
      <c r="AJ46" s="308">
        <f t="shared" si="29"/>
        <v>0</v>
      </c>
      <c r="AK46" s="308">
        <f t="shared" si="29"/>
        <v>0</v>
      </c>
      <c r="AL46" s="308">
        <f t="shared" si="29"/>
        <v>0</v>
      </c>
      <c r="AM46" s="308">
        <f t="shared" si="29"/>
        <v>0</v>
      </c>
      <c r="AN46" s="308">
        <f t="shared" si="29"/>
        <v>0</v>
      </c>
      <c r="AO46" s="308">
        <f t="shared" si="29"/>
        <v>0</v>
      </c>
      <c r="AP46" s="308">
        <f t="shared" si="29"/>
        <v>0</v>
      </c>
      <c r="AQ46" s="308">
        <f t="shared" si="29"/>
        <v>0</v>
      </c>
      <c r="AR46" s="308">
        <f t="shared" si="29"/>
        <v>0</v>
      </c>
      <c r="AS46" s="308">
        <f t="shared" si="29"/>
        <v>0</v>
      </c>
      <c r="AT46" s="308">
        <f t="shared" si="29"/>
        <v>0</v>
      </c>
      <c r="AU46" s="308">
        <f t="shared" si="29"/>
        <v>0</v>
      </c>
    </row>
    <row r="47" spans="2:47" s="329" customFormat="1" ht="13.2" x14ac:dyDescent="0.25">
      <c r="B47" s="260" t="s">
        <v>159</v>
      </c>
      <c r="C47" s="347" t="s">
        <v>160</v>
      </c>
      <c r="D47" s="561">
        <f>'Forma 2'!$H$41</f>
        <v>0</v>
      </c>
      <c r="E47" s="690">
        <f t="shared" ref="E47:N48" si="30">SUM(AC47)</f>
        <v>0</v>
      </c>
      <c r="F47" s="691">
        <f t="shared" si="30"/>
        <v>0</v>
      </c>
      <c r="G47" s="691">
        <f t="shared" si="30"/>
        <v>0</v>
      </c>
      <c r="H47" s="691">
        <f t="shared" si="30"/>
        <v>0</v>
      </c>
      <c r="I47" s="692">
        <f t="shared" si="30"/>
        <v>0</v>
      </c>
      <c r="J47" s="692">
        <f t="shared" si="30"/>
        <v>0</v>
      </c>
      <c r="K47" s="692">
        <f t="shared" si="30"/>
        <v>0</v>
      </c>
      <c r="L47" s="692">
        <f t="shared" si="30"/>
        <v>0</v>
      </c>
      <c r="M47" s="692">
        <f t="shared" si="30"/>
        <v>0</v>
      </c>
      <c r="N47" s="692">
        <f t="shared" si="30"/>
        <v>0</v>
      </c>
      <c r="O47" s="692">
        <f t="shared" ref="O47:V48" si="31">SUM(AM47)</f>
        <v>0</v>
      </c>
      <c r="P47" s="692">
        <f t="shared" si="31"/>
        <v>0</v>
      </c>
      <c r="Q47" s="692">
        <f t="shared" si="31"/>
        <v>0</v>
      </c>
      <c r="R47" s="692">
        <f t="shared" si="31"/>
        <v>0</v>
      </c>
      <c r="S47" s="692">
        <f t="shared" si="31"/>
        <v>0</v>
      </c>
      <c r="T47" s="692">
        <f t="shared" si="31"/>
        <v>0</v>
      </c>
      <c r="U47" s="692">
        <f t="shared" si="31"/>
        <v>0</v>
      </c>
      <c r="V47" s="692">
        <f t="shared" si="31"/>
        <v>0</v>
      </c>
      <c r="W47" s="692">
        <f t="shared" ref="W47:AF48" si="32">IFERROR((W$18/$D$18)*$D47,"0")</f>
        <v>0</v>
      </c>
      <c r="X47" s="692">
        <f t="shared" si="32"/>
        <v>0</v>
      </c>
      <c r="Y47" s="692">
        <f t="shared" si="32"/>
        <v>0</v>
      </c>
      <c r="Z47" s="760">
        <f t="shared" si="32"/>
        <v>0</v>
      </c>
      <c r="AA47" s="692">
        <f t="shared" si="32"/>
        <v>0</v>
      </c>
      <c r="AB47" s="693">
        <f t="shared" si="32"/>
        <v>0</v>
      </c>
      <c r="AC47" s="690">
        <f t="shared" si="32"/>
        <v>0</v>
      </c>
      <c r="AD47" s="691">
        <f t="shared" si="32"/>
        <v>0</v>
      </c>
      <c r="AE47" s="691">
        <f t="shared" si="32"/>
        <v>0</v>
      </c>
      <c r="AF47" s="691">
        <f t="shared" si="32"/>
        <v>0</v>
      </c>
      <c r="AG47" s="692">
        <f t="shared" ref="AG47:AU48" si="33">IFERROR((AG$18/$D$18)*$D47,"0")</f>
        <v>0</v>
      </c>
      <c r="AH47" s="692">
        <f t="shared" si="33"/>
        <v>0</v>
      </c>
      <c r="AI47" s="692">
        <f t="shared" si="33"/>
        <v>0</v>
      </c>
      <c r="AJ47" s="692">
        <f t="shared" si="33"/>
        <v>0</v>
      </c>
      <c r="AK47" s="692">
        <f t="shared" si="33"/>
        <v>0</v>
      </c>
      <c r="AL47" s="692">
        <f t="shared" si="33"/>
        <v>0</v>
      </c>
      <c r="AM47" s="692">
        <f t="shared" si="33"/>
        <v>0</v>
      </c>
      <c r="AN47" s="692">
        <f t="shared" si="33"/>
        <v>0</v>
      </c>
      <c r="AO47" s="692">
        <f t="shared" si="33"/>
        <v>0</v>
      </c>
      <c r="AP47" s="692">
        <f t="shared" si="33"/>
        <v>0</v>
      </c>
      <c r="AQ47" s="692">
        <f t="shared" si="33"/>
        <v>0</v>
      </c>
      <c r="AR47" s="692">
        <f t="shared" si="33"/>
        <v>0</v>
      </c>
      <c r="AS47" s="692">
        <f t="shared" si="33"/>
        <v>0</v>
      </c>
      <c r="AT47" s="692">
        <f t="shared" si="33"/>
        <v>0</v>
      </c>
      <c r="AU47" s="692">
        <f t="shared" si="33"/>
        <v>0</v>
      </c>
    </row>
    <row r="48" spans="2:47" s="329" customFormat="1" ht="13.2" x14ac:dyDescent="0.25">
      <c r="B48" s="260" t="s">
        <v>161</v>
      </c>
      <c r="C48" s="347" t="str">
        <f>'Forma 2'!$C$42</f>
        <v>Kitos sąnaudos, susijusios su elektros energijos TR įsigijimu (nurodyti)</v>
      </c>
      <c r="D48" s="561">
        <f>'Forma 2'!$H$42</f>
        <v>0</v>
      </c>
      <c r="E48" s="690">
        <f t="shared" si="30"/>
        <v>0</v>
      </c>
      <c r="F48" s="691">
        <f t="shared" si="30"/>
        <v>0</v>
      </c>
      <c r="G48" s="691">
        <f t="shared" si="30"/>
        <v>0</v>
      </c>
      <c r="H48" s="691">
        <f t="shared" si="30"/>
        <v>0</v>
      </c>
      <c r="I48" s="692">
        <f t="shared" si="30"/>
        <v>0</v>
      </c>
      <c r="J48" s="692">
        <f t="shared" si="30"/>
        <v>0</v>
      </c>
      <c r="K48" s="692">
        <f t="shared" si="30"/>
        <v>0</v>
      </c>
      <c r="L48" s="692">
        <f t="shared" si="30"/>
        <v>0</v>
      </c>
      <c r="M48" s="692">
        <f t="shared" si="30"/>
        <v>0</v>
      </c>
      <c r="N48" s="692">
        <f t="shared" si="30"/>
        <v>0</v>
      </c>
      <c r="O48" s="692">
        <f t="shared" si="31"/>
        <v>0</v>
      </c>
      <c r="P48" s="692">
        <f t="shared" si="31"/>
        <v>0</v>
      </c>
      <c r="Q48" s="692">
        <f t="shared" si="31"/>
        <v>0</v>
      </c>
      <c r="R48" s="692">
        <f t="shared" si="31"/>
        <v>0</v>
      </c>
      <c r="S48" s="692">
        <f t="shared" si="31"/>
        <v>0</v>
      </c>
      <c r="T48" s="692">
        <f t="shared" si="31"/>
        <v>0</v>
      </c>
      <c r="U48" s="692">
        <f t="shared" si="31"/>
        <v>0</v>
      </c>
      <c r="V48" s="692">
        <f t="shared" si="31"/>
        <v>0</v>
      </c>
      <c r="W48" s="692">
        <f t="shared" si="32"/>
        <v>0</v>
      </c>
      <c r="X48" s="692">
        <f t="shared" si="32"/>
        <v>0</v>
      </c>
      <c r="Y48" s="692">
        <f t="shared" si="32"/>
        <v>0</v>
      </c>
      <c r="Z48" s="760">
        <f t="shared" si="32"/>
        <v>0</v>
      </c>
      <c r="AA48" s="692">
        <f t="shared" si="32"/>
        <v>0</v>
      </c>
      <c r="AB48" s="693">
        <f t="shared" si="32"/>
        <v>0</v>
      </c>
      <c r="AC48" s="690">
        <f t="shared" si="32"/>
        <v>0</v>
      </c>
      <c r="AD48" s="691">
        <f t="shared" si="32"/>
        <v>0</v>
      </c>
      <c r="AE48" s="691">
        <f t="shared" si="32"/>
        <v>0</v>
      </c>
      <c r="AF48" s="691">
        <f t="shared" si="32"/>
        <v>0</v>
      </c>
      <c r="AG48" s="692">
        <f t="shared" si="33"/>
        <v>0</v>
      </c>
      <c r="AH48" s="692">
        <f t="shared" si="33"/>
        <v>0</v>
      </c>
      <c r="AI48" s="692">
        <f t="shared" si="33"/>
        <v>0</v>
      </c>
      <c r="AJ48" s="692">
        <f t="shared" si="33"/>
        <v>0</v>
      </c>
      <c r="AK48" s="692">
        <f t="shared" si="33"/>
        <v>0</v>
      </c>
      <c r="AL48" s="692">
        <f t="shared" si="33"/>
        <v>0</v>
      </c>
      <c r="AM48" s="692">
        <f t="shared" si="33"/>
        <v>0</v>
      </c>
      <c r="AN48" s="692">
        <f t="shared" si="33"/>
        <v>0</v>
      </c>
      <c r="AO48" s="692">
        <f t="shared" si="33"/>
        <v>0</v>
      </c>
      <c r="AP48" s="692">
        <f t="shared" si="33"/>
        <v>0</v>
      </c>
      <c r="AQ48" s="692">
        <f t="shared" si="33"/>
        <v>0</v>
      </c>
      <c r="AR48" s="692">
        <f t="shared" si="33"/>
        <v>0</v>
      </c>
      <c r="AS48" s="692">
        <f t="shared" si="33"/>
        <v>0</v>
      </c>
      <c r="AT48" s="692">
        <f t="shared" si="33"/>
        <v>0</v>
      </c>
      <c r="AU48" s="692">
        <f t="shared" si="33"/>
        <v>0</v>
      </c>
    </row>
    <row r="49" spans="2:47" s="329" customFormat="1" ht="26.4" x14ac:dyDescent="0.25">
      <c r="B49" s="271" t="s">
        <v>163</v>
      </c>
      <c r="C49" s="356" t="s">
        <v>164</v>
      </c>
      <c r="D49" s="396">
        <f>'Forma 2'!$H$43</f>
        <v>0</v>
      </c>
      <c r="E49" s="407">
        <f t="shared" ref="E49:AU49" si="34">SUM(E50:E52)</f>
        <v>0</v>
      </c>
      <c r="F49" s="303">
        <f t="shared" si="34"/>
        <v>0</v>
      </c>
      <c r="G49" s="303">
        <f t="shared" si="34"/>
        <v>0</v>
      </c>
      <c r="H49" s="303">
        <f t="shared" si="34"/>
        <v>0</v>
      </c>
      <c r="I49" s="308">
        <f t="shared" si="34"/>
        <v>0</v>
      </c>
      <c r="J49" s="308">
        <f t="shared" si="34"/>
        <v>0</v>
      </c>
      <c r="K49" s="308">
        <f t="shared" si="34"/>
        <v>0</v>
      </c>
      <c r="L49" s="308">
        <f t="shared" si="34"/>
        <v>0</v>
      </c>
      <c r="M49" s="308">
        <f t="shared" si="34"/>
        <v>0</v>
      </c>
      <c r="N49" s="308">
        <f t="shared" si="34"/>
        <v>0</v>
      </c>
      <c r="O49" s="308">
        <f t="shared" si="34"/>
        <v>0</v>
      </c>
      <c r="P49" s="308">
        <f t="shared" si="34"/>
        <v>0</v>
      </c>
      <c r="Q49" s="308">
        <f t="shared" si="34"/>
        <v>0</v>
      </c>
      <c r="R49" s="308">
        <f t="shared" si="34"/>
        <v>0</v>
      </c>
      <c r="S49" s="308">
        <f t="shared" si="34"/>
        <v>0</v>
      </c>
      <c r="T49" s="308">
        <f t="shared" si="34"/>
        <v>0</v>
      </c>
      <c r="U49" s="308">
        <f t="shared" si="34"/>
        <v>0</v>
      </c>
      <c r="V49" s="308">
        <f t="shared" si="34"/>
        <v>0</v>
      </c>
      <c r="W49" s="308">
        <f t="shared" si="34"/>
        <v>0</v>
      </c>
      <c r="X49" s="308">
        <f t="shared" si="34"/>
        <v>0</v>
      </c>
      <c r="Y49" s="308">
        <f t="shared" si="34"/>
        <v>0</v>
      </c>
      <c r="Z49" s="763">
        <f t="shared" si="34"/>
        <v>0</v>
      </c>
      <c r="AA49" s="308">
        <f t="shared" si="34"/>
        <v>0</v>
      </c>
      <c r="AB49" s="694">
        <f t="shared" si="34"/>
        <v>0</v>
      </c>
      <c r="AC49" s="407">
        <f t="shared" si="34"/>
        <v>0</v>
      </c>
      <c r="AD49" s="303">
        <f t="shared" si="34"/>
        <v>0</v>
      </c>
      <c r="AE49" s="303">
        <f t="shared" si="34"/>
        <v>0</v>
      </c>
      <c r="AF49" s="303">
        <f t="shared" si="34"/>
        <v>0</v>
      </c>
      <c r="AG49" s="308">
        <f t="shared" si="34"/>
        <v>0</v>
      </c>
      <c r="AH49" s="308">
        <f t="shared" si="34"/>
        <v>0</v>
      </c>
      <c r="AI49" s="308">
        <f t="shared" si="34"/>
        <v>0</v>
      </c>
      <c r="AJ49" s="308">
        <f t="shared" si="34"/>
        <v>0</v>
      </c>
      <c r="AK49" s="308">
        <f t="shared" si="34"/>
        <v>0</v>
      </c>
      <c r="AL49" s="308">
        <f t="shared" si="34"/>
        <v>0</v>
      </c>
      <c r="AM49" s="308">
        <f t="shared" si="34"/>
        <v>0</v>
      </c>
      <c r="AN49" s="308">
        <f t="shared" si="34"/>
        <v>0</v>
      </c>
      <c r="AO49" s="308">
        <f t="shared" si="34"/>
        <v>0</v>
      </c>
      <c r="AP49" s="308">
        <f t="shared" si="34"/>
        <v>0</v>
      </c>
      <c r="AQ49" s="308">
        <f t="shared" si="34"/>
        <v>0</v>
      </c>
      <c r="AR49" s="308">
        <f t="shared" si="34"/>
        <v>0</v>
      </c>
      <c r="AS49" s="308">
        <f t="shared" si="34"/>
        <v>0</v>
      </c>
      <c r="AT49" s="308">
        <f t="shared" si="34"/>
        <v>0</v>
      </c>
      <c r="AU49" s="308">
        <f t="shared" si="34"/>
        <v>0</v>
      </c>
    </row>
    <row r="50" spans="2:47" s="329" customFormat="1" ht="13.2" x14ac:dyDescent="0.25">
      <c r="B50" s="260" t="s">
        <v>165</v>
      </c>
      <c r="C50" s="660" t="s">
        <v>166</v>
      </c>
      <c r="D50" s="561">
        <f>'Forma 2'!$H$44</f>
        <v>0</v>
      </c>
      <c r="E50" s="690">
        <f t="shared" ref="E50:N52" si="35">SUM(AC50)</f>
        <v>0</v>
      </c>
      <c r="F50" s="691">
        <f t="shared" si="35"/>
        <v>0</v>
      </c>
      <c r="G50" s="691">
        <f t="shared" si="35"/>
        <v>0</v>
      </c>
      <c r="H50" s="691">
        <f t="shared" si="35"/>
        <v>0</v>
      </c>
      <c r="I50" s="692">
        <f t="shared" si="35"/>
        <v>0</v>
      </c>
      <c r="J50" s="692">
        <f t="shared" si="35"/>
        <v>0</v>
      </c>
      <c r="K50" s="692">
        <f t="shared" si="35"/>
        <v>0</v>
      </c>
      <c r="L50" s="692">
        <f t="shared" si="35"/>
        <v>0</v>
      </c>
      <c r="M50" s="692">
        <f t="shared" si="35"/>
        <v>0</v>
      </c>
      <c r="N50" s="692">
        <f t="shared" si="35"/>
        <v>0</v>
      </c>
      <c r="O50" s="692">
        <f t="shared" ref="O50:V52" si="36">SUM(AM50)</f>
        <v>0</v>
      </c>
      <c r="P50" s="692">
        <f t="shared" si="36"/>
        <v>0</v>
      </c>
      <c r="Q50" s="692">
        <f t="shared" si="36"/>
        <v>0</v>
      </c>
      <c r="R50" s="692">
        <f t="shared" si="36"/>
        <v>0</v>
      </c>
      <c r="S50" s="692">
        <f t="shared" si="36"/>
        <v>0</v>
      </c>
      <c r="T50" s="692">
        <f t="shared" si="36"/>
        <v>0</v>
      </c>
      <c r="U50" s="692">
        <f t="shared" si="36"/>
        <v>0</v>
      </c>
      <c r="V50" s="692">
        <f t="shared" si="36"/>
        <v>0</v>
      </c>
      <c r="W50" s="692">
        <f t="shared" ref="W50:AF52" si="37">IFERROR((W$18/$D$18)*$D50,"0")</f>
        <v>0</v>
      </c>
      <c r="X50" s="692">
        <f t="shared" si="37"/>
        <v>0</v>
      </c>
      <c r="Y50" s="692">
        <f t="shared" si="37"/>
        <v>0</v>
      </c>
      <c r="Z50" s="760">
        <f t="shared" si="37"/>
        <v>0</v>
      </c>
      <c r="AA50" s="692">
        <f t="shared" si="37"/>
        <v>0</v>
      </c>
      <c r="AB50" s="693">
        <f t="shared" si="37"/>
        <v>0</v>
      </c>
      <c r="AC50" s="690">
        <f t="shared" si="37"/>
        <v>0</v>
      </c>
      <c r="AD50" s="691">
        <f t="shared" si="37"/>
        <v>0</v>
      </c>
      <c r="AE50" s="691">
        <f t="shared" si="37"/>
        <v>0</v>
      </c>
      <c r="AF50" s="691">
        <f t="shared" si="37"/>
        <v>0</v>
      </c>
      <c r="AG50" s="692">
        <f t="shared" ref="AG50:AU52" si="38">IFERROR((AG$18/$D$18)*$D50,"0")</f>
        <v>0</v>
      </c>
      <c r="AH50" s="692">
        <f t="shared" si="38"/>
        <v>0</v>
      </c>
      <c r="AI50" s="692">
        <f t="shared" si="38"/>
        <v>0</v>
      </c>
      <c r="AJ50" s="692">
        <f t="shared" si="38"/>
        <v>0</v>
      </c>
      <c r="AK50" s="692">
        <f t="shared" si="38"/>
        <v>0</v>
      </c>
      <c r="AL50" s="692">
        <f t="shared" si="38"/>
        <v>0</v>
      </c>
      <c r="AM50" s="692">
        <f t="shared" si="38"/>
        <v>0</v>
      </c>
      <c r="AN50" s="692">
        <f t="shared" si="38"/>
        <v>0</v>
      </c>
      <c r="AO50" s="692">
        <f t="shared" si="38"/>
        <v>0</v>
      </c>
      <c r="AP50" s="692">
        <f t="shared" si="38"/>
        <v>0</v>
      </c>
      <c r="AQ50" s="692">
        <f t="shared" si="38"/>
        <v>0</v>
      </c>
      <c r="AR50" s="692">
        <f t="shared" si="38"/>
        <v>0</v>
      </c>
      <c r="AS50" s="692">
        <f t="shared" si="38"/>
        <v>0</v>
      </c>
      <c r="AT50" s="692">
        <f t="shared" si="38"/>
        <v>0</v>
      </c>
      <c r="AU50" s="692">
        <f t="shared" si="38"/>
        <v>0</v>
      </c>
    </row>
    <row r="51" spans="2:47" s="329" customFormat="1" ht="13.2" x14ac:dyDescent="0.25">
      <c r="B51" s="260" t="s">
        <v>167</v>
      </c>
      <c r="C51" s="341" t="s">
        <v>168</v>
      </c>
      <c r="D51" s="561">
        <f>'Forma 2'!$H$45</f>
        <v>0</v>
      </c>
      <c r="E51" s="690">
        <f t="shared" si="35"/>
        <v>0</v>
      </c>
      <c r="F51" s="691">
        <f t="shared" si="35"/>
        <v>0</v>
      </c>
      <c r="G51" s="691">
        <f t="shared" si="35"/>
        <v>0</v>
      </c>
      <c r="H51" s="691">
        <f t="shared" si="35"/>
        <v>0</v>
      </c>
      <c r="I51" s="692">
        <f t="shared" si="35"/>
        <v>0</v>
      </c>
      <c r="J51" s="692">
        <f t="shared" si="35"/>
        <v>0</v>
      </c>
      <c r="K51" s="692">
        <f t="shared" si="35"/>
        <v>0</v>
      </c>
      <c r="L51" s="692">
        <f t="shared" si="35"/>
        <v>0</v>
      </c>
      <c r="M51" s="692">
        <f t="shared" si="35"/>
        <v>0</v>
      </c>
      <c r="N51" s="692">
        <f t="shared" si="35"/>
        <v>0</v>
      </c>
      <c r="O51" s="692">
        <f t="shared" si="36"/>
        <v>0</v>
      </c>
      <c r="P51" s="692">
        <f t="shared" si="36"/>
        <v>0</v>
      </c>
      <c r="Q51" s="692">
        <f t="shared" si="36"/>
        <v>0</v>
      </c>
      <c r="R51" s="692">
        <f t="shared" si="36"/>
        <v>0</v>
      </c>
      <c r="S51" s="692">
        <f t="shared" si="36"/>
        <v>0</v>
      </c>
      <c r="T51" s="692">
        <f t="shared" si="36"/>
        <v>0</v>
      </c>
      <c r="U51" s="692">
        <f t="shared" si="36"/>
        <v>0</v>
      </c>
      <c r="V51" s="692">
        <f t="shared" si="36"/>
        <v>0</v>
      </c>
      <c r="W51" s="692">
        <f t="shared" si="37"/>
        <v>0</v>
      </c>
      <c r="X51" s="692">
        <f t="shared" si="37"/>
        <v>0</v>
      </c>
      <c r="Y51" s="692">
        <f t="shared" si="37"/>
        <v>0</v>
      </c>
      <c r="Z51" s="760">
        <f t="shared" si="37"/>
        <v>0</v>
      </c>
      <c r="AA51" s="692">
        <f t="shared" si="37"/>
        <v>0</v>
      </c>
      <c r="AB51" s="693">
        <f t="shared" si="37"/>
        <v>0</v>
      </c>
      <c r="AC51" s="690">
        <f t="shared" si="37"/>
        <v>0</v>
      </c>
      <c r="AD51" s="691">
        <f t="shared" si="37"/>
        <v>0</v>
      </c>
      <c r="AE51" s="691">
        <f t="shared" si="37"/>
        <v>0</v>
      </c>
      <c r="AF51" s="691">
        <f t="shared" si="37"/>
        <v>0</v>
      </c>
      <c r="AG51" s="692">
        <f t="shared" si="38"/>
        <v>0</v>
      </c>
      <c r="AH51" s="692">
        <f t="shared" si="38"/>
        <v>0</v>
      </c>
      <c r="AI51" s="692">
        <f t="shared" si="38"/>
        <v>0</v>
      </c>
      <c r="AJ51" s="692">
        <f t="shared" si="38"/>
        <v>0</v>
      </c>
      <c r="AK51" s="692">
        <f t="shared" si="38"/>
        <v>0</v>
      </c>
      <c r="AL51" s="692">
        <f t="shared" si="38"/>
        <v>0</v>
      </c>
      <c r="AM51" s="692">
        <f t="shared" si="38"/>
        <v>0</v>
      </c>
      <c r="AN51" s="692">
        <f t="shared" si="38"/>
        <v>0</v>
      </c>
      <c r="AO51" s="692">
        <f t="shared" si="38"/>
        <v>0</v>
      </c>
      <c r="AP51" s="692">
        <f t="shared" si="38"/>
        <v>0</v>
      </c>
      <c r="AQ51" s="692">
        <f t="shared" si="38"/>
        <v>0</v>
      </c>
      <c r="AR51" s="692">
        <f t="shared" si="38"/>
        <v>0</v>
      </c>
      <c r="AS51" s="692">
        <f t="shared" si="38"/>
        <v>0</v>
      </c>
      <c r="AT51" s="692">
        <f t="shared" si="38"/>
        <v>0</v>
      </c>
      <c r="AU51" s="692">
        <f t="shared" si="38"/>
        <v>0</v>
      </c>
    </row>
    <row r="52" spans="2:47" s="329" customFormat="1" ht="13.2" x14ac:dyDescent="0.25">
      <c r="B52" s="260" t="s">
        <v>169</v>
      </c>
      <c r="C52" s="347" t="str">
        <f>'Forma 2'!$C$46</f>
        <v>Kitos sąnaudos, susijusios su vandens TR įsigijimu (nurodyti)</v>
      </c>
      <c r="D52" s="561">
        <f>'Forma 2'!$H$46</f>
        <v>0</v>
      </c>
      <c r="E52" s="690">
        <f t="shared" si="35"/>
        <v>0</v>
      </c>
      <c r="F52" s="691">
        <f t="shared" si="35"/>
        <v>0</v>
      </c>
      <c r="G52" s="691">
        <f t="shared" si="35"/>
        <v>0</v>
      </c>
      <c r="H52" s="691">
        <f t="shared" si="35"/>
        <v>0</v>
      </c>
      <c r="I52" s="692">
        <f t="shared" si="35"/>
        <v>0</v>
      </c>
      <c r="J52" s="692">
        <f t="shared" si="35"/>
        <v>0</v>
      </c>
      <c r="K52" s="692">
        <f t="shared" si="35"/>
        <v>0</v>
      </c>
      <c r="L52" s="692">
        <f t="shared" si="35"/>
        <v>0</v>
      </c>
      <c r="M52" s="692">
        <f t="shared" si="35"/>
        <v>0</v>
      </c>
      <c r="N52" s="692">
        <f t="shared" si="35"/>
        <v>0</v>
      </c>
      <c r="O52" s="692">
        <f t="shared" si="36"/>
        <v>0</v>
      </c>
      <c r="P52" s="692">
        <f t="shared" si="36"/>
        <v>0</v>
      </c>
      <c r="Q52" s="692">
        <f t="shared" si="36"/>
        <v>0</v>
      </c>
      <c r="R52" s="692">
        <f t="shared" si="36"/>
        <v>0</v>
      </c>
      <c r="S52" s="692">
        <f t="shared" si="36"/>
        <v>0</v>
      </c>
      <c r="T52" s="692">
        <f t="shared" si="36"/>
        <v>0</v>
      </c>
      <c r="U52" s="692">
        <f t="shared" si="36"/>
        <v>0</v>
      </c>
      <c r="V52" s="692">
        <f t="shared" si="36"/>
        <v>0</v>
      </c>
      <c r="W52" s="692">
        <f t="shared" si="37"/>
        <v>0</v>
      </c>
      <c r="X52" s="692">
        <f t="shared" si="37"/>
        <v>0</v>
      </c>
      <c r="Y52" s="692">
        <f t="shared" si="37"/>
        <v>0</v>
      </c>
      <c r="Z52" s="760">
        <f t="shared" si="37"/>
        <v>0</v>
      </c>
      <c r="AA52" s="692">
        <f t="shared" si="37"/>
        <v>0</v>
      </c>
      <c r="AB52" s="693">
        <f t="shared" si="37"/>
        <v>0</v>
      </c>
      <c r="AC52" s="690">
        <f t="shared" si="37"/>
        <v>0</v>
      </c>
      <c r="AD52" s="691">
        <f t="shared" si="37"/>
        <v>0</v>
      </c>
      <c r="AE52" s="691">
        <f t="shared" si="37"/>
        <v>0</v>
      </c>
      <c r="AF52" s="691">
        <f t="shared" si="37"/>
        <v>0</v>
      </c>
      <c r="AG52" s="692">
        <f t="shared" si="38"/>
        <v>0</v>
      </c>
      <c r="AH52" s="692">
        <f t="shared" si="38"/>
        <v>0</v>
      </c>
      <c r="AI52" s="692">
        <f t="shared" si="38"/>
        <v>0</v>
      </c>
      <c r="AJ52" s="692">
        <f t="shared" si="38"/>
        <v>0</v>
      </c>
      <c r="AK52" s="692">
        <f t="shared" si="38"/>
        <v>0</v>
      </c>
      <c r="AL52" s="692">
        <f t="shared" si="38"/>
        <v>0</v>
      </c>
      <c r="AM52" s="692">
        <f t="shared" si="38"/>
        <v>0</v>
      </c>
      <c r="AN52" s="692">
        <f t="shared" si="38"/>
        <v>0</v>
      </c>
      <c r="AO52" s="692">
        <f t="shared" si="38"/>
        <v>0</v>
      </c>
      <c r="AP52" s="692">
        <f t="shared" si="38"/>
        <v>0</v>
      </c>
      <c r="AQ52" s="692">
        <f t="shared" si="38"/>
        <v>0</v>
      </c>
      <c r="AR52" s="692">
        <f t="shared" si="38"/>
        <v>0</v>
      </c>
      <c r="AS52" s="692">
        <f t="shared" si="38"/>
        <v>0</v>
      </c>
      <c r="AT52" s="692">
        <f t="shared" si="38"/>
        <v>0</v>
      </c>
      <c r="AU52" s="692">
        <f t="shared" si="38"/>
        <v>0</v>
      </c>
    </row>
    <row r="53" spans="2:47" s="329" customFormat="1" ht="13.2" x14ac:dyDescent="0.25">
      <c r="B53" s="271" t="s">
        <v>171</v>
      </c>
      <c r="C53" s="405" t="s">
        <v>172</v>
      </c>
      <c r="D53" s="396">
        <f>'Forma 2'!$H$47</f>
        <v>0</v>
      </c>
      <c r="E53" s="407">
        <f t="shared" ref="E53:AU53" si="39">SUM(E54:E56)</f>
        <v>0</v>
      </c>
      <c r="F53" s="303">
        <f t="shared" si="39"/>
        <v>0</v>
      </c>
      <c r="G53" s="303">
        <f t="shared" si="39"/>
        <v>0</v>
      </c>
      <c r="H53" s="303">
        <f t="shared" si="39"/>
        <v>0</v>
      </c>
      <c r="I53" s="308">
        <f t="shared" si="39"/>
        <v>0</v>
      </c>
      <c r="J53" s="308">
        <f t="shared" si="39"/>
        <v>0</v>
      </c>
      <c r="K53" s="308">
        <f t="shared" si="39"/>
        <v>0</v>
      </c>
      <c r="L53" s="308">
        <f t="shared" si="39"/>
        <v>0</v>
      </c>
      <c r="M53" s="308">
        <f t="shared" si="39"/>
        <v>0</v>
      </c>
      <c r="N53" s="308">
        <f t="shared" si="39"/>
        <v>0</v>
      </c>
      <c r="O53" s="308">
        <f t="shared" si="39"/>
        <v>0</v>
      </c>
      <c r="P53" s="308">
        <f t="shared" si="39"/>
        <v>0</v>
      </c>
      <c r="Q53" s="308">
        <f t="shared" si="39"/>
        <v>0</v>
      </c>
      <c r="R53" s="308">
        <f t="shared" si="39"/>
        <v>0</v>
      </c>
      <c r="S53" s="308">
        <f t="shared" si="39"/>
        <v>0</v>
      </c>
      <c r="T53" s="308">
        <f t="shared" si="39"/>
        <v>0</v>
      </c>
      <c r="U53" s="308">
        <f t="shared" si="39"/>
        <v>0</v>
      </c>
      <c r="V53" s="308">
        <f t="shared" si="39"/>
        <v>0</v>
      </c>
      <c r="W53" s="308">
        <f t="shared" si="39"/>
        <v>0</v>
      </c>
      <c r="X53" s="308">
        <f t="shared" si="39"/>
        <v>0</v>
      </c>
      <c r="Y53" s="308">
        <f t="shared" si="39"/>
        <v>0</v>
      </c>
      <c r="Z53" s="763">
        <f t="shared" si="39"/>
        <v>0</v>
      </c>
      <c r="AA53" s="308">
        <f t="shared" si="39"/>
        <v>0</v>
      </c>
      <c r="AB53" s="694">
        <f t="shared" si="39"/>
        <v>0</v>
      </c>
      <c r="AC53" s="407">
        <f t="shared" si="39"/>
        <v>0</v>
      </c>
      <c r="AD53" s="303">
        <f t="shared" si="39"/>
        <v>0</v>
      </c>
      <c r="AE53" s="303">
        <f t="shared" si="39"/>
        <v>0</v>
      </c>
      <c r="AF53" s="303">
        <f t="shared" si="39"/>
        <v>0</v>
      </c>
      <c r="AG53" s="308">
        <f t="shared" si="39"/>
        <v>0</v>
      </c>
      <c r="AH53" s="308">
        <f t="shared" si="39"/>
        <v>0</v>
      </c>
      <c r="AI53" s="308">
        <f t="shared" si="39"/>
        <v>0</v>
      </c>
      <c r="AJ53" s="308">
        <f t="shared" si="39"/>
        <v>0</v>
      </c>
      <c r="AK53" s="308">
        <f t="shared" si="39"/>
        <v>0</v>
      </c>
      <c r="AL53" s="308">
        <f t="shared" si="39"/>
        <v>0</v>
      </c>
      <c r="AM53" s="308">
        <f t="shared" si="39"/>
        <v>0</v>
      </c>
      <c r="AN53" s="308">
        <f t="shared" si="39"/>
        <v>0</v>
      </c>
      <c r="AO53" s="308">
        <f t="shared" si="39"/>
        <v>0</v>
      </c>
      <c r="AP53" s="308">
        <f t="shared" si="39"/>
        <v>0</v>
      </c>
      <c r="AQ53" s="308">
        <f t="shared" si="39"/>
        <v>0</v>
      </c>
      <c r="AR53" s="308">
        <f t="shared" si="39"/>
        <v>0</v>
      </c>
      <c r="AS53" s="308">
        <f t="shared" si="39"/>
        <v>0</v>
      </c>
      <c r="AT53" s="308">
        <f t="shared" si="39"/>
        <v>0</v>
      </c>
      <c r="AU53" s="308">
        <f t="shared" si="39"/>
        <v>0</v>
      </c>
    </row>
    <row r="54" spans="2:47" s="329" customFormat="1" ht="13.2" x14ac:dyDescent="0.25">
      <c r="B54" s="260" t="s">
        <v>173</v>
      </c>
      <c r="C54" s="347" t="s">
        <v>174</v>
      </c>
      <c r="D54" s="396">
        <f>'Forma 2'!$H$48</f>
        <v>0</v>
      </c>
      <c r="E54" s="690">
        <f t="shared" ref="E54:N56" si="40">SUM(AC54)</f>
        <v>0</v>
      </c>
      <c r="F54" s="691">
        <f t="shared" si="40"/>
        <v>0</v>
      </c>
      <c r="G54" s="691">
        <f t="shared" si="40"/>
        <v>0</v>
      </c>
      <c r="H54" s="691">
        <f t="shared" si="40"/>
        <v>0</v>
      </c>
      <c r="I54" s="692">
        <f t="shared" si="40"/>
        <v>0</v>
      </c>
      <c r="J54" s="692">
        <f t="shared" si="40"/>
        <v>0</v>
      </c>
      <c r="K54" s="692">
        <f t="shared" si="40"/>
        <v>0</v>
      </c>
      <c r="L54" s="692">
        <f t="shared" si="40"/>
        <v>0</v>
      </c>
      <c r="M54" s="692">
        <f t="shared" si="40"/>
        <v>0</v>
      </c>
      <c r="N54" s="692">
        <f t="shared" si="40"/>
        <v>0</v>
      </c>
      <c r="O54" s="692">
        <f t="shared" ref="O54:V56" si="41">SUM(AM54)</f>
        <v>0</v>
      </c>
      <c r="P54" s="692">
        <f t="shared" si="41"/>
        <v>0</v>
      </c>
      <c r="Q54" s="692">
        <f t="shared" si="41"/>
        <v>0</v>
      </c>
      <c r="R54" s="692">
        <f t="shared" si="41"/>
        <v>0</v>
      </c>
      <c r="S54" s="692">
        <f t="shared" si="41"/>
        <v>0</v>
      </c>
      <c r="T54" s="692">
        <f t="shared" si="41"/>
        <v>0</v>
      </c>
      <c r="U54" s="692">
        <f t="shared" si="41"/>
        <v>0</v>
      </c>
      <c r="V54" s="692">
        <f t="shared" si="41"/>
        <v>0</v>
      </c>
      <c r="W54" s="692">
        <f t="shared" ref="W54:AF56" si="42">IFERROR((W$18/$D$18)*$D54,"0")</f>
        <v>0</v>
      </c>
      <c r="X54" s="692">
        <f t="shared" si="42"/>
        <v>0</v>
      </c>
      <c r="Y54" s="692">
        <f t="shared" si="42"/>
        <v>0</v>
      </c>
      <c r="Z54" s="760">
        <f t="shared" si="42"/>
        <v>0</v>
      </c>
      <c r="AA54" s="692">
        <f t="shared" si="42"/>
        <v>0</v>
      </c>
      <c r="AB54" s="693">
        <f t="shared" si="42"/>
        <v>0</v>
      </c>
      <c r="AC54" s="690">
        <f t="shared" si="42"/>
        <v>0</v>
      </c>
      <c r="AD54" s="691">
        <f t="shared" si="42"/>
        <v>0</v>
      </c>
      <c r="AE54" s="691">
        <f t="shared" si="42"/>
        <v>0</v>
      </c>
      <c r="AF54" s="691">
        <f t="shared" si="42"/>
        <v>0</v>
      </c>
      <c r="AG54" s="692">
        <f t="shared" ref="AG54:AU56" si="43">IFERROR((AG$18/$D$18)*$D54,"0")</f>
        <v>0</v>
      </c>
      <c r="AH54" s="692">
        <f t="shared" si="43"/>
        <v>0</v>
      </c>
      <c r="AI54" s="692">
        <f t="shared" si="43"/>
        <v>0</v>
      </c>
      <c r="AJ54" s="692">
        <f t="shared" si="43"/>
        <v>0</v>
      </c>
      <c r="AK54" s="692">
        <f t="shared" si="43"/>
        <v>0</v>
      </c>
      <c r="AL54" s="692">
        <f t="shared" si="43"/>
        <v>0</v>
      </c>
      <c r="AM54" s="692">
        <f t="shared" si="43"/>
        <v>0</v>
      </c>
      <c r="AN54" s="692">
        <f t="shared" si="43"/>
        <v>0</v>
      </c>
      <c r="AO54" s="692">
        <f t="shared" si="43"/>
        <v>0</v>
      </c>
      <c r="AP54" s="692">
        <f t="shared" si="43"/>
        <v>0</v>
      </c>
      <c r="AQ54" s="692">
        <f t="shared" si="43"/>
        <v>0</v>
      </c>
      <c r="AR54" s="692">
        <f t="shared" si="43"/>
        <v>0</v>
      </c>
      <c r="AS54" s="692">
        <f t="shared" si="43"/>
        <v>0</v>
      </c>
      <c r="AT54" s="692">
        <f t="shared" si="43"/>
        <v>0</v>
      </c>
      <c r="AU54" s="692">
        <f t="shared" si="43"/>
        <v>0</v>
      </c>
    </row>
    <row r="55" spans="2:47" s="329" customFormat="1" ht="13.2" x14ac:dyDescent="0.25">
      <c r="B55" s="260" t="s">
        <v>175</v>
      </c>
      <c r="C55" s="347" t="str">
        <f>'Forma 2'!$C$49</f>
        <v>Kitos sąnaudos, susijusios su ATL įsigijimu (nurodyti)</v>
      </c>
      <c r="D55" s="396">
        <f>'Forma 2'!$H$49</f>
        <v>0</v>
      </c>
      <c r="E55" s="690">
        <f t="shared" si="40"/>
        <v>0</v>
      </c>
      <c r="F55" s="691">
        <f t="shared" si="40"/>
        <v>0</v>
      </c>
      <c r="G55" s="691">
        <f t="shared" si="40"/>
        <v>0</v>
      </c>
      <c r="H55" s="691">
        <f t="shared" si="40"/>
        <v>0</v>
      </c>
      <c r="I55" s="692">
        <f t="shared" si="40"/>
        <v>0</v>
      </c>
      <c r="J55" s="692">
        <f t="shared" si="40"/>
        <v>0</v>
      </c>
      <c r="K55" s="692">
        <f t="shared" si="40"/>
        <v>0</v>
      </c>
      <c r="L55" s="692">
        <f t="shared" si="40"/>
        <v>0</v>
      </c>
      <c r="M55" s="692">
        <f t="shared" si="40"/>
        <v>0</v>
      </c>
      <c r="N55" s="692">
        <f t="shared" si="40"/>
        <v>0</v>
      </c>
      <c r="O55" s="692">
        <f t="shared" si="41"/>
        <v>0</v>
      </c>
      <c r="P55" s="692">
        <f t="shared" si="41"/>
        <v>0</v>
      </c>
      <c r="Q55" s="692">
        <f t="shared" si="41"/>
        <v>0</v>
      </c>
      <c r="R55" s="692">
        <f t="shared" si="41"/>
        <v>0</v>
      </c>
      <c r="S55" s="692">
        <f t="shared" si="41"/>
        <v>0</v>
      </c>
      <c r="T55" s="692">
        <f t="shared" si="41"/>
        <v>0</v>
      </c>
      <c r="U55" s="692">
        <f t="shared" si="41"/>
        <v>0</v>
      </c>
      <c r="V55" s="692">
        <f t="shared" si="41"/>
        <v>0</v>
      </c>
      <c r="W55" s="692">
        <f t="shared" si="42"/>
        <v>0</v>
      </c>
      <c r="X55" s="692">
        <f t="shared" si="42"/>
        <v>0</v>
      </c>
      <c r="Y55" s="692">
        <f t="shared" si="42"/>
        <v>0</v>
      </c>
      <c r="Z55" s="760">
        <f t="shared" si="42"/>
        <v>0</v>
      </c>
      <c r="AA55" s="692">
        <f t="shared" si="42"/>
        <v>0</v>
      </c>
      <c r="AB55" s="693">
        <f t="shared" si="42"/>
        <v>0</v>
      </c>
      <c r="AC55" s="690">
        <f t="shared" si="42"/>
        <v>0</v>
      </c>
      <c r="AD55" s="691">
        <f t="shared" si="42"/>
        <v>0</v>
      </c>
      <c r="AE55" s="691">
        <f t="shared" si="42"/>
        <v>0</v>
      </c>
      <c r="AF55" s="691">
        <f t="shared" si="42"/>
        <v>0</v>
      </c>
      <c r="AG55" s="692">
        <f t="shared" si="43"/>
        <v>0</v>
      </c>
      <c r="AH55" s="692">
        <f t="shared" si="43"/>
        <v>0</v>
      </c>
      <c r="AI55" s="692">
        <f t="shared" si="43"/>
        <v>0</v>
      </c>
      <c r="AJ55" s="692">
        <f t="shared" si="43"/>
        <v>0</v>
      </c>
      <c r="AK55" s="692">
        <f t="shared" si="43"/>
        <v>0</v>
      </c>
      <c r="AL55" s="692">
        <f t="shared" si="43"/>
        <v>0</v>
      </c>
      <c r="AM55" s="692">
        <f t="shared" si="43"/>
        <v>0</v>
      </c>
      <c r="AN55" s="692">
        <f t="shared" si="43"/>
        <v>0</v>
      </c>
      <c r="AO55" s="692">
        <f t="shared" si="43"/>
        <v>0</v>
      </c>
      <c r="AP55" s="692">
        <f t="shared" si="43"/>
        <v>0</v>
      </c>
      <c r="AQ55" s="692">
        <f t="shared" si="43"/>
        <v>0</v>
      </c>
      <c r="AR55" s="692">
        <f t="shared" si="43"/>
        <v>0</v>
      </c>
      <c r="AS55" s="692">
        <f t="shared" si="43"/>
        <v>0</v>
      </c>
      <c r="AT55" s="692">
        <f t="shared" si="43"/>
        <v>0</v>
      </c>
      <c r="AU55" s="692">
        <f t="shared" si="43"/>
        <v>0</v>
      </c>
    </row>
    <row r="56" spans="2:47" s="329" customFormat="1" ht="13.2" x14ac:dyDescent="0.25">
      <c r="B56" s="260" t="s">
        <v>177</v>
      </c>
      <c r="C56" s="347" t="str">
        <f>'Forma 2'!$C$50</f>
        <v/>
      </c>
      <c r="D56" s="396">
        <f>'Forma 2'!$H$50</f>
        <v>0</v>
      </c>
      <c r="E56" s="690">
        <f t="shared" si="40"/>
        <v>0</v>
      </c>
      <c r="F56" s="691">
        <f t="shared" si="40"/>
        <v>0</v>
      </c>
      <c r="G56" s="691">
        <f t="shared" si="40"/>
        <v>0</v>
      </c>
      <c r="H56" s="691">
        <f t="shared" si="40"/>
        <v>0</v>
      </c>
      <c r="I56" s="692">
        <f t="shared" si="40"/>
        <v>0</v>
      </c>
      <c r="J56" s="692">
        <f t="shared" si="40"/>
        <v>0</v>
      </c>
      <c r="K56" s="692">
        <f t="shared" si="40"/>
        <v>0</v>
      </c>
      <c r="L56" s="692">
        <f t="shared" si="40"/>
        <v>0</v>
      </c>
      <c r="M56" s="692">
        <f t="shared" si="40"/>
        <v>0</v>
      </c>
      <c r="N56" s="692">
        <f t="shared" si="40"/>
        <v>0</v>
      </c>
      <c r="O56" s="692">
        <f t="shared" si="41"/>
        <v>0</v>
      </c>
      <c r="P56" s="692">
        <f t="shared" si="41"/>
        <v>0</v>
      </c>
      <c r="Q56" s="692">
        <f t="shared" si="41"/>
        <v>0</v>
      </c>
      <c r="R56" s="692">
        <f t="shared" si="41"/>
        <v>0</v>
      </c>
      <c r="S56" s="692">
        <f t="shared" si="41"/>
        <v>0</v>
      </c>
      <c r="T56" s="692">
        <f t="shared" si="41"/>
        <v>0</v>
      </c>
      <c r="U56" s="692">
        <f t="shared" si="41"/>
        <v>0</v>
      </c>
      <c r="V56" s="692">
        <f t="shared" si="41"/>
        <v>0</v>
      </c>
      <c r="W56" s="692">
        <f t="shared" si="42"/>
        <v>0</v>
      </c>
      <c r="X56" s="692">
        <f t="shared" si="42"/>
        <v>0</v>
      </c>
      <c r="Y56" s="692">
        <f t="shared" si="42"/>
        <v>0</v>
      </c>
      <c r="Z56" s="760">
        <f t="shared" si="42"/>
        <v>0</v>
      </c>
      <c r="AA56" s="692">
        <f t="shared" si="42"/>
        <v>0</v>
      </c>
      <c r="AB56" s="693">
        <f t="shared" si="42"/>
        <v>0</v>
      </c>
      <c r="AC56" s="690">
        <f t="shared" si="42"/>
        <v>0</v>
      </c>
      <c r="AD56" s="691">
        <f t="shared" si="42"/>
        <v>0</v>
      </c>
      <c r="AE56" s="691">
        <f t="shared" si="42"/>
        <v>0</v>
      </c>
      <c r="AF56" s="691">
        <f t="shared" si="42"/>
        <v>0</v>
      </c>
      <c r="AG56" s="692">
        <f t="shared" si="43"/>
        <v>0</v>
      </c>
      <c r="AH56" s="692">
        <f t="shared" si="43"/>
        <v>0</v>
      </c>
      <c r="AI56" s="692">
        <f t="shared" si="43"/>
        <v>0</v>
      </c>
      <c r="AJ56" s="692">
        <f t="shared" si="43"/>
        <v>0</v>
      </c>
      <c r="AK56" s="692">
        <f t="shared" si="43"/>
        <v>0</v>
      </c>
      <c r="AL56" s="692">
        <f t="shared" si="43"/>
        <v>0</v>
      </c>
      <c r="AM56" s="692">
        <f t="shared" si="43"/>
        <v>0</v>
      </c>
      <c r="AN56" s="692">
        <f t="shared" si="43"/>
        <v>0</v>
      </c>
      <c r="AO56" s="692">
        <f t="shared" si="43"/>
        <v>0</v>
      </c>
      <c r="AP56" s="692">
        <f t="shared" si="43"/>
        <v>0</v>
      </c>
      <c r="AQ56" s="692">
        <f t="shared" si="43"/>
        <v>0</v>
      </c>
      <c r="AR56" s="692">
        <f t="shared" si="43"/>
        <v>0</v>
      </c>
      <c r="AS56" s="692">
        <f t="shared" si="43"/>
        <v>0</v>
      </c>
      <c r="AT56" s="692">
        <f t="shared" si="43"/>
        <v>0</v>
      </c>
      <c r="AU56" s="692">
        <f t="shared" si="43"/>
        <v>0</v>
      </c>
    </row>
    <row r="57" spans="2:47" s="329" customFormat="1" ht="13.2" x14ac:dyDescent="0.25">
      <c r="B57" s="286" t="s">
        <v>178</v>
      </c>
      <c r="C57" s="356" t="s">
        <v>179</v>
      </c>
      <c r="D57" s="396">
        <f>'Forma 2'!$H$51</f>
        <v>0</v>
      </c>
      <c r="E57" s="407">
        <f t="shared" ref="E57:AU57" si="44">SUM(E58:E64)</f>
        <v>0</v>
      </c>
      <c r="F57" s="303">
        <f t="shared" si="44"/>
        <v>0</v>
      </c>
      <c r="G57" s="303">
        <f t="shared" si="44"/>
        <v>0</v>
      </c>
      <c r="H57" s="303">
        <f t="shared" si="44"/>
        <v>0</v>
      </c>
      <c r="I57" s="308">
        <f t="shared" si="44"/>
        <v>0</v>
      </c>
      <c r="J57" s="308">
        <f t="shared" si="44"/>
        <v>0</v>
      </c>
      <c r="K57" s="308">
        <f t="shared" si="44"/>
        <v>0</v>
      </c>
      <c r="L57" s="308">
        <f t="shared" si="44"/>
        <v>0</v>
      </c>
      <c r="M57" s="308">
        <f t="shared" si="44"/>
        <v>0</v>
      </c>
      <c r="N57" s="308">
        <f t="shared" si="44"/>
        <v>0</v>
      </c>
      <c r="O57" s="308">
        <f t="shared" si="44"/>
        <v>0</v>
      </c>
      <c r="P57" s="308">
        <f t="shared" si="44"/>
        <v>0</v>
      </c>
      <c r="Q57" s="308">
        <f t="shared" si="44"/>
        <v>0</v>
      </c>
      <c r="R57" s="308">
        <f t="shared" si="44"/>
        <v>0</v>
      </c>
      <c r="S57" s="308">
        <f t="shared" si="44"/>
        <v>0</v>
      </c>
      <c r="T57" s="308">
        <f t="shared" si="44"/>
        <v>0</v>
      </c>
      <c r="U57" s="308">
        <f t="shared" si="44"/>
        <v>0</v>
      </c>
      <c r="V57" s="308">
        <f t="shared" si="44"/>
        <v>0</v>
      </c>
      <c r="W57" s="308">
        <f t="shared" si="44"/>
        <v>0</v>
      </c>
      <c r="X57" s="308">
        <f t="shared" si="44"/>
        <v>0</v>
      </c>
      <c r="Y57" s="308">
        <f t="shared" si="44"/>
        <v>0</v>
      </c>
      <c r="Z57" s="763">
        <f t="shared" si="44"/>
        <v>0</v>
      </c>
      <c r="AA57" s="308">
        <f t="shared" si="44"/>
        <v>0</v>
      </c>
      <c r="AB57" s="694">
        <f t="shared" si="44"/>
        <v>0</v>
      </c>
      <c r="AC57" s="407">
        <f t="shared" si="44"/>
        <v>0</v>
      </c>
      <c r="AD57" s="303">
        <f t="shared" si="44"/>
        <v>0</v>
      </c>
      <c r="AE57" s="303">
        <f t="shared" si="44"/>
        <v>0</v>
      </c>
      <c r="AF57" s="303">
        <f t="shared" si="44"/>
        <v>0</v>
      </c>
      <c r="AG57" s="308">
        <f t="shared" si="44"/>
        <v>0</v>
      </c>
      <c r="AH57" s="308">
        <f t="shared" si="44"/>
        <v>0</v>
      </c>
      <c r="AI57" s="308">
        <f t="shared" si="44"/>
        <v>0</v>
      </c>
      <c r="AJ57" s="308">
        <f t="shared" si="44"/>
        <v>0</v>
      </c>
      <c r="AK57" s="308">
        <f t="shared" si="44"/>
        <v>0</v>
      </c>
      <c r="AL57" s="308">
        <f t="shared" si="44"/>
        <v>0</v>
      </c>
      <c r="AM57" s="308">
        <f t="shared" si="44"/>
        <v>0</v>
      </c>
      <c r="AN57" s="308">
        <f t="shared" si="44"/>
        <v>0</v>
      </c>
      <c r="AO57" s="308">
        <f t="shared" si="44"/>
        <v>0</v>
      </c>
      <c r="AP57" s="308">
        <f t="shared" si="44"/>
        <v>0</v>
      </c>
      <c r="AQ57" s="308">
        <f t="shared" si="44"/>
        <v>0</v>
      </c>
      <c r="AR57" s="308">
        <f t="shared" si="44"/>
        <v>0</v>
      </c>
      <c r="AS57" s="308">
        <f t="shared" si="44"/>
        <v>0</v>
      </c>
      <c r="AT57" s="308">
        <f t="shared" si="44"/>
        <v>0</v>
      </c>
      <c r="AU57" s="308">
        <f t="shared" si="44"/>
        <v>0</v>
      </c>
    </row>
    <row r="58" spans="2:47" s="329" customFormat="1" ht="13.2" x14ac:dyDescent="0.25">
      <c r="B58" s="287" t="s">
        <v>180</v>
      </c>
      <c r="C58" s="355" t="s">
        <v>181</v>
      </c>
      <c r="D58" s="561">
        <f>'Forma 2'!$H$52</f>
        <v>0</v>
      </c>
      <c r="E58" s="690">
        <f t="shared" ref="E58:N64" si="45">SUM(AC58)</f>
        <v>0</v>
      </c>
      <c r="F58" s="691">
        <f t="shared" si="45"/>
        <v>0</v>
      </c>
      <c r="G58" s="691">
        <f t="shared" si="45"/>
        <v>0</v>
      </c>
      <c r="H58" s="691">
        <f t="shared" si="45"/>
        <v>0</v>
      </c>
      <c r="I58" s="692">
        <f t="shared" si="45"/>
        <v>0</v>
      </c>
      <c r="J58" s="692">
        <f t="shared" si="45"/>
        <v>0</v>
      </c>
      <c r="K58" s="692">
        <f t="shared" si="45"/>
        <v>0</v>
      </c>
      <c r="L58" s="692">
        <f t="shared" si="45"/>
        <v>0</v>
      </c>
      <c r="M58" s="692">
        <f t="shared" si="45"/>
        <v>0</v>
      </c>
      <c r="N58" s="692">
        <f t="shared" si="45"/>
        <v>0</v>
      </c>
      <c r="O58" s="692">
        <f t="shared" ref="O58:V64" si="46">SUM(AM58)</f>
        <v>0</v>
      </c>
      <c r="P58" s="692">
        <f t="shared" si="46"/>
        <v>0</v>
      </c>
      <c r="Q58" s="692">
        <f t="shared" si="46"/>
        <v>0</v>
      </c>
      <c r="R58" s="692">
        <f t="shared" si="46"/>
        <v>0</v>
      </c>
      <c r="S58" s="692">
        <f t="shared" si="46"/>
        <v>0</v>
      </c>
      <c r="T58" s="692">
        <f t="shared" si="46"/>
        <v>0</v>
      </c>
      <c r="U58" s="692">
        <f t="shared" si="46"/>
        <v>0</v>
      </c>
      <c r="V58" s="692">
        <f t="shared" si="46"/>
        <v>0</v>
      </c>
      <c r="W58" s="692">
        <f t="shared" ref="W58:AF64" si="47">IFERROR((W$18/$D$18)*$D58,"0")</f>
        <v>0</v>
      </c>
      <c r="X58" s="692">
        <f t="shared" si="47"/>
        <v>0</v>
      </c>
      <c r="Y58" s="692">
        <f t="shared" si="47"/>
        <v>0</v>
      </c>
      <c r="Z58" s="760">
        <f t="shared" si="47"/>
        <v>0</v>
      </c>
      <c r="AA58" s="692">
        <f t="shared" si="47"/>
        <v>0</v>
      </c>
      <c r="AB58" s="693">
        <f t="shared" si="47"/>
        <v>0</v>
      </c>
      <c r="AC58" s="690">
        <f t="shared" si="47"/>
        <v>0</v>
      </c>
      <c r="AD58" s="691">
        <f t="shared" si="47"/>
        <v>0</v>
      </c>
      <c r="AE58" s="691">
        <f t="shared" si="47"/>
        <v>0</v>
      </c>
      <c r="AF58" s="691">
        <f t="shared" si="47"/>
        <v>0</v>
      </c>
      <c r="AG58" s="692">
        <f t="shared" ref="AG58:AU64" si="48">IFERROR((AG$18/$D$18)*$D58,"0")</f>
        <v>0</v>
      </c>
      <c r="AH58" s="692">
        <f t="shared" si="48"/>
        <v>0</v>
      </c>
      <c r="AI58" s="692">
        <f t="shared" si="48"/>
        <v>0</v>
      </c>
      <c r="AJ58" s="692">
        <f t="shared" si="48"/>
        <v>0</v>
      </c>
      <c r="AK58" s="692">
        <f t="shared" si="48"/>
        <v>0</v>
      </c>
      <c r="AL58" s="692">
        <f t="shared" si="48"/>
        <v>0</v>
      </c>
      <c r="AM58" s="692">
        <f t="shared" si="48"/>
        <v>0</v>
      </c>
      <c r="AN58" s="692">
        <f t="shared" si="48"/>
        <v>0</v>
      </c>
      <c r="AO58" s="692">
        <f t="shared" si="48"/>
        <v>0</v>
      </c>
      <c r="AP58" s="692">
        <f t="shared" si="48"/>
        <v>0</v>
      </c>
      <c r="AQ58" s="692">
        <f t="shared" si="48"/>
        <v>0</v>
      </c>
      <c r="AR58" s="692">
        <f t="shared" si="48"/>
        <v>0</v>
      </c>
      <c r="AS58" s="692">
        <f t="shared" si="48"/>
        <v>0</v>
      </c>
      <c r="AT58" s="692">
        <f t="shared" si="48"/>
        <v>0</v>
      </c>
      <c r="AU58" s="692">
        <f t="shared" si="48"/>
        <v>0</v>
      </c>
    </row>
    <row r="59" spans="2:47" s="329" customFormat="1" ht="13.2" x14ac:dyDescent="0.25">
      <c r="B59" s="287" t="s">
        <v>182</v>
      </c>
      <c r="C59" s="355" t="s">
        <v>183</v>
      </c>
      <c r="D59" s="561">
        <f>'Forma 2'!$H$53</f>
        <v>0</v>
      </c>
      <c r="E59" s="690">
        <f t="shared" si="45"/>
        <v>0</v>
      </c>
      <c r="F59" s="691">
        <f t="shared" si="45"/>
        <v>0</v>
      </c>
      <c r="G59" s="691">
        <f t="shared" si="45"/>
        <v>0</v>
      </c>
      <c r="H59" s="691">
        <f t="shared" si="45"/>
        <v>0</v>
      </c>
      <c r="I59" s="692">
        <f t="shared" si="45"/>
        <v>0</v>
      </c>
      <c r="J59" s="692">
        <f t="shared" si="45"/>
        <v>0</v>
      </c>
      <c r="K59" s="692">
        <f t="shared" si="45"/>
        <v>0</v>
      </c>
      <c r="L59" s="692">
        <f t="shared" si="45"/>
        <v>0</v>
      </c>
      <c r="M59" s="692">
        <f t="shared" si="45"/>
        <v>0</v>
      </c>
      <c r="N59" s="692">
        <f t="shared" si="45"/>
        <v>0</v>
      </c>
      <c r="O59" s="692">
        <f t="shared" si="46"/>
        <v>0</v>
      </c>
      <c r="P59" s="692">
        <f t="shared" si="46"/>
        <v>0</v>
      </c>
      <c r="Q59" s="692">
        <f t="shared" si="46"/>
        <v>0</v>
      </c>
      <c r="R59" s="692">
        <f t="shared" si="46"/>
        <v>0</v>
      </c>
      <c r="S59" s="692">
        <f t="shared" si="46"/>
        <v>0</v>
      </c>
      <c r="T59" s="692">
        <f t="shared" si="46"/>
        <v>0</v>
      </c>
      <c r="U59" s="692">
        <f t="shared" si="46"/>
        <v>0</v>
      </c>
      <c r="V59" s="692">
        <f t="shared" si="46"/>
        <v>0</v>
      </c>
      <c r="W59" s="692">
        <f t="shared" si="47"/>
        <v>0</v>
      </c>
      <c r="X59" s="692">
        <f t="shared" si="47"/>
        <v>0</v>
      </c>
      <c r="Y59" s="692">
        <f t="shared" si="47"/>
        <v>0</v>
      </c>
      <c r="Z59" s="760">
        <f t="shared" si="47"/>
        <v>0</v>
      </c>
      <c r="AA59" s="692">
        <f t="shared" si="47"/>
        <v>0</v>
      </c>
      <c r="AB59" s="693">
        <f t="shared" si="47"/>
        <v>0</v>
      </c>
      <c r="AC59" s="690">
        <f t="shared" si="47"/>
        <v>0</v>
      </c>
      <c r="AD59" s="691">
        <f t="shared" si="47"/>
        <v>0</v>
      </c>
      <c r="AE59" s="691">
        <f t="shared" si="47"/>
        <v>0</v>
      </c>
      <c r="AF59" s="691">
        <f t="shared" si="47"/>
        <v>0</v>
      </c>
      <c r="AG59" s="692">
        <f t="shared" si="48"/>
        <v>0</v>
      </c>
      <c r="AH59" s="692">
        <f t="shared" si="48"/>
        <v>0</v>
      </c>
      <c r="AI59" s="692">
        <f t="shared" si="48"/>
        <v>0</v>
      </c>
      <c r="AJ59" s="692">
        <f t="shared" si="48"/>
        <v>0</v>
      </c>
      <c r="AK59" s="692">
        <f t="shared" si="48"/>
        <v>0</v>
      </c>
      <c r="AL59" s="692">
        <f t="shared" si="48"/>
        <v>0</v>
      </c>
      <c r="AM59" s="692">
        <f t="shared" si="48"/>
        <v>0</v>
      </c>
      <c r="AN59" s="692">
        <f t="shared" si="48"/>
        <v>0</v>
      </c>
      <c r="AO59" s="692">
        <f t="shared" si="48"/>
        <v>0</v>
      </c>
      <c r="AP59" s="692">
        <f t="shared" si="48"/>
        <v>0</v>
      </c>
      <c r="AQ59" s="692">
        <f t="shared" si="48"/>
        <v>0</v>
      </c>
      <c r="AR59" s="692">
        <f t="shared" si="48"/>
        <v>0</v>
      </c>
      <c r="AS59" s="692">
        <f t="shared" si="48"/>
        <v>0</v>
      </c>
      <c r="AT59" s="692">
        <f t="shared" si="48"/>
        <v>0</v>
      </c>
      <c r="AU59" s="692">
        <f t="shared" si="48"/>
        <v>0</v>
      </c>
    </row>
    <row r="60" spans="2:47" s="329" customFormat="1" ht="13.2" x14ac:dyDescent="0.25">
      <c r="B60" s="287" t="s">
        <v>184</v>
      </c>
      <c r="C60" s="341" t="s">
        <v>185</v>
      </c>
      <c r="D60" s="561">
        <f>'Forma 2'!$H$54</f>
        <v>0</v>
      </c>
      <c r="E60" s="690">
        <f t="shared" si="45"/>
        <v>0</v>
      </c>
      <c r="F60" s="691">
        <f t="shared" si="45"/>
        <v>0</v>
      </c>
      <c r="G60" s="691">
        <f t="shared" si="45"/>
        <v>0</v>
      </c>
      <c r="H60" s="691">
        <f t="shared" si="45"/>
        <v>0</v>
      </c>
      <c r="I60" s="692">
        <f t="shared" si="45"/>
        <v>0</v>
      </c>
      <c r="J60" s="692">
        <f t="shared" si="45"/>
        <v>0</v>
      </c>
      <c r="K60" s="692">
        <f t="shared" si="45"/>
        <v>0</v>
      </c>
      <c r="L60" s="692">
        <f t="shared" si="45"/>
        <v>0</v>
      </c>
      <c r="M60" s="692">
        <f t="shared" si="45"/>
        <v>0</v>
      </c>
      <c r="N60" s="692">
        <f t="shared" si="45"/>
        <v>0</v>
      </c>
      <c r="O60" s="692">
        <f t="shared" si="46"/>
        <v>0</v>
      </c>
      <c r="P60" s="692">
        <f t="shared" si="46"/>
        <v>0</v>
      </c>
      <c r="Q60" s="692">
        <f t="shared" si="46"/>
        <v>0</v>
      </c>
      <c r="R60" s="692">
        <f t="shared" si="46"/>
        <v>0</v>
      </c>
      <c r="S60" s="692">
        <f t="shared" si="46"/>
        <v>0</v>
      </c>
      <c r="T60" s="692">
        <f t="shared" si="46"/>
        <v>0</v>
      </c>
      <c r="U60" s="692">
        <f t="shared" si="46"/>
        <v>0</v>
      </c>
      <c r="V60" s="692">
        <f t="shared" si="46"/>
        <v>0</v>
      </c>
      <c r="W60" s="692">
        <f t="shared" si="47"/>
        <v>0</v>
      </c>
      <c r="X60" s="692">
        <f t="shared" si="47"/>
        <v>0</v>
      </c>
      <c r="Y60" s="692">
        <f t="shared" si="47"/>
        <v>0</v>
      </c>
      <c r="Z60" s="760">
        <f t="shared" si="47"/>
        <v>0</v>
      </c>
      <c r="AA60" s="692">
        <f t="shared" si="47"/>
        <v>0</v>
      </c>
      <c r="AB60" s="693">
        <f t="shared" si="47"/>
        <v>0</v>
      </c>
      <c r="AC60" s="690">
        <f t="shared" si="47"/>
        <v>0</v>
      </c>
      <c r="AD60" s="691">
        <f t="shared" si="47"/>
        <v>0</v>
      </c>
      <c r="AE60" s="691">
        <f t="shared" si="47"/>
        <v>0</v>
      </c>
      <c r="AF60" s="691">
        <f t="shared" si="47"/>
        <v>0</v>
      </c>
      <c r="AG60" s="692">
        <f t="shared" si="48"/>
        <v>0</v>
      </c>
      <c r="AH60" s="692">
        <f t="shared" si="48"/>
        <v>0</v>
      </c>
      <c r="AI60" s="692">
        <f t="shared" si="48"/>
        <v>0</v>
      </c>
      <c r="AJ60" s="692">
        <f t="shared" si="48"/>
        <v>0</v>
      </c>
      <c r="AK60" s="692">
        <f t="shared" si="48"/>
        <v>0</v>
      </c>
      <c r="AL60" s="692">
        <f t="shared" si="48"/>
        <v>0</v>
      </c>
      <c r="AM60" s="692">
        <f t="shared" si="48"/>
        <v>0</v>
      </c>
      <c r="AN60" s="692">
        <f t="shared" si="48"/>
        <v>0</v>
      </c>
      <c r="AO60" s="692">
        <f t="shared" si="48"/>
        <v>0</v>
      </c>
      <c r="AP60" s="692">
        <f t="shared" si="48"/>
        <v>0</v>
      </c>
      <c r="AQ60" s="692">
        <f t="shared" si="48"/>
        <v>0</v>
      </c>
      <c r="AR60" s="692">
        <f t="shared" si="48"/>
        <v>0</v>
      </c>
      <c r="AS60" s="692">
        <f t="shared" si="48"/>
        <v>0</v>
      </c>
      <c r="AT60" s="692">
        <f t="shared" si="48"/>
        <v>0</v>
      </c>
      <c r="AU60" s="692">
        <f t="shared" si="48"/>
        <v>0</v>
      </c>
    </row>
    <row r="61" spans="2:47" s="329" customFormat="1" ht="13.2" x14ac:dyDescent="0.25">
      <c r="B61" s="287" t="s">
        <v>186</v>
      </c>
      <c r="C61" s="355" t="s">
        <v>187</v>
      </c>
      <c r="D61" s="561">
        <f>'Forma 2'!$H$55</f>
        <v>0</v>
      </c>
      <c r="E61" s="690">
        <f t="shared" si="45"/>
        <v>0</v>
      </c>
      <c r="F61" s="691">
        <f t="shared" si="45"/>
        <v>0</v>
      </c>
      <c r="G61" s="691">
        <f t="shared" si="45"/>
        <v>0</v>
      </c>
      <c r="H61" s="691">
        <f t="shared" si="45"/>
        <v>0</v>
      </c>
      <c r="I61" s="692">
        <f t="shared" si="45"/>
        <v>0</v>
      </c>
      <c r="J61" s="692">
        <f t="shared" si="45"/>
        <v>0</v>
      </c>
      <c r="K61" s="692">
        <f t="shared" si="45"/>
        <v>0</v>
      </c>
      <c r="L61" s="692">
        <f t="shared" si="45"/>
        <v>0</v>
      </c>
      <c r="M61" s="692">
        <f t="shared" si="45"/>
        <v>0</v>
      </c>
      <c r="N61" s="692">
        <f t="shared" si="45"/>
        <v>0</v>
      </c>
      <c r="O61" s="692">
        <f t="shared" si="46"/>
        <v>0</v>
      </c>
      <c r="P61" s="692">
        <f t="shared" si="46"/>
        <v>0</v>
      </c>
      <c r="Q61" s="692">
        <f t="shared" si="46"/>
        <v>0</v>
      </c>
      <c r="R61" s="692">
        <f t="shared" si="46"/>
        <v>0</v>
      </c>
      <c r="S61" s="692">
        <f t="shared" si="46"/>
        <v>0</v>
      </c>
      <c r="T61" s="692">
        <f t="shared" si="46"/>
        <v>0</v>
      </c>
      <c r="U61" s="692">
        <f t="shared" si="46"/>
        <v>0</v>
      </c>
      <c r="V61" s="692">
        <f t="shared" si="46"/>
        <v>0</v>
      </c>
      <c r="W61" s="692">
        <f t="shared" si="47"/>
        <v>0</v>
      </c>
      <c r="X61" s="692">
        <f t="shared" si="47"/>
        <v>0</v>
      </c>
      <c r="Y61" s="692">
        <f t="shared" si="47"/>
        <v>0</v>
      </c>
      <c r="Z61" s="760">
        <f t="shared" si="47"/>
        <v>0</v>
      </c>
      <c r="AA61" s="692">
        <f t="shared" si="47"/>
        <v>0</v>
      </c>
      <c r="AB61" s="693">
        <f t="shared" si="47"/>
        <v>0</v>
      </c>
      <c r="AC61" s="690">
        <f t="shared" si="47"/>
        <v>0</v>
      </c>
      <c r="AD61" s="691">
        <f t="shared" si="47"/>
        <v>0</v>
      </c>
      <c r="AE61" s="691">
        <f t="shared" si="47"/>
        <v>0</v>
      </c>
      <c r="AF61" s="691">
        <f t="shared" si="47"/>
        <v>0</v>
      </c>
      <c r="AG61" s="692">
        <f t="shared" si="48"/>
        <v>0</v>
      </c>
      <c r="AH61" s="692">
        <f t="shared" si="48"/>
        <v>0</v>
      </c>
      <c r="AI61" s="692">
        <f t="shared" si="48"/>
        <v>0</v>
      </c>
      <c r="AJ61" s="692">
        <f t="shared" si="48"/>
        <v>0</v>
      </c>
      <c r="AK61" s="692">
        <f t="shared" si="48"/>
        <v>0</v>
      </c>
      <c r="AL61" s="692">
        <f t="shared" si="48"/>
        <v>0</v>
      </c>
      <c r="AM61" s="692">
        <f t="shared" si="48"/>
        <v>0</v>
      </c>
      <c r="AN61" s="692">
        <f t="shared" si="48"/>
        <v>0</v>
      </c>
      <c r="AO61" s="692">
        <f t="shared" si="48"/>
        <v>0</v>
      </c>
      <c r="AP61" s="692">
        <f t="shared" si="48"/>
        <v>0</v>
      </c>
      <c r="AQ61" s="692">
        <f t="shared" si="48"/>
        <v>0</v>
      </c>
      <c r="AR61" s="692">
        <f t="shared" si="48"/>
        <v>0</v>
      </c>
      <c r="AS61" s="692">
        <f t="shared" si="48"/>
        <v>0</v>
      </c>
      <c r="AT61" s="692">
        <f t="shared" si="48"/>
        <v>0</v>
      </c>
      <c r="AU61" s="692">
        <f t="shared" si="48"/>
        <v>0</v>
      </c>
    </row>
    <row r="62" spans="2:47" s="329" customFormat="1" ht="13.2" x14ac:dyDescent="0.25">
      <c r="B62" s="287" t="s">
        <v>188</v>
      </c>
      <c r="C62" s="341" t="s">
        <v>189</v>
      </c>
      <c r="D62" s="561">
        <f>'Forma 2'!$H$56</f>
        <v>0</v>
      </c>
      <c r="E62" s="690">
        <f t="shared" si="45"/>
        <v>0</v>
      </c>
      <c r="F62" s="691">
        <f t="shared" si="45"/>
        <v>0</v>
      </c>
      <c r="G62" s="691">
        <f t="shared" si="45"/>
        <v>0</v>
      </c>
      <c r="H62" s="691">
        <f t="shared" si="45"/>
        <v>0</v>
      </c>
      <c r="I62" s="692">
        <f t="shared" si="45"/>
        <v>0</v>
      </c>
      <c r="J62" s="692">
        <f t="shared" si="45"/>
        <v>0</v>
      </c>
      <c r="K62" s="692">
        <f t="shared" si="45"/>
        <v>0</v>
      </c>
      <c r="L62" s="692">
        <f t="shared" si="45"/>
        <v>0</v>
      </c>
      <c r="M62" s="692">
        <f t="shared" si="45"/>
        <v>0</v>
      </c>
      <c r="N62" s="692">
        <f t="shared" si="45"/>
        <v>0</v>
      </c>
      <c r="O62" s="692">
        <f t="shared" si="46"/>
        <v>0</v>
      </c>
      <c r="P62" s="692">
        <f t="shared" si="46"/>
        <v>0</v>
      </c>
      <c r="Q62" s="692">
        <f t="shared" si="46"/>
        <v>0</v>
      </c>
      <c r="R62" s="692">
        <f t="shared" si="46"/>
        <v>0</v>
      </c>
      <c r="S62" s="692">
        <f t="shared" si="46"/>
        <v>0</v>
      </c>
      <c r="T62" s="692">
        <f t="shared" si="46"/>
        <v>0</v>
      </c>
      <c r="U62" s="692">
        <f t="shared" si="46"/>
        <v>0</v>
      </c>
      <c r="V62" s="692">
        <f t="shared" si="46"/>
        <v>0</v>
      </c>
      <c r="W62" s="692">
        <f t="shared" si="47"/>
        <v>0</v>
      </c>
      <c r="X62" s="692">
        <f t="shared" si="47"/>
        <v>0</v>
      </c>
      <c r="Y62" s="692">
        <f t="shared" si="47"/>
        <v>0</v>
      </c>
      <c r="Z62" s="760">
        <f t="shared" si="47"/>
        <v>0</v>
      </c>
      <c r="AA62" s="692">
        <f t="shared" si="47"/>
        <v>0</v>
      </c>
      <c r="AB62" s="693">
        <f t="shared" si="47"/>
        <v>0</v>
      </c>
      <c r="AC62" s="690">
        <f t="shared" si="47"/>
        <v>0</v>
      </c>
      <c r="AD62" s="691">
        <f t="shared" si="47"/>
        <v>0</v>
      </c>
      <c r="AE62" s="691">
        <f t="shared" si="47"/>
        <v>0</v>
      </c>
      <c r="AF62" s="691">
        <f t="shared" si="47"/>
        <v>0</v>
      </c>
      <c r="AG62" s="692">
        <f t="shared" si="48"/>
        <v>0</v>
      </c>
      <c r="AH62" s="692">
        <f t="shared" si="48"/>
        <v>0</v>
      </c>
      <c r="AI62" s="692">
        <f t="shared" si="48"/>
        <v>0</v>
      </c>
      <c r="AJ62" s="692">
        <f t="shared" si="48"/>
        <v>0</v>
      </c>
      <c r="AK62" s="692">
        <f t="shared" si="48"/>
        <v>0</v>
      </c>
      <c r="AL62" s="692">
        <f t="shared" si="48"/>
        <v>0</v>
      </c>
      <c r="AM62" s="692">
        <f t="shared" si="48"/>
        <v>0</v>
      </c>
      <c r="AN62" s="692">
        <f t="shared" si="48"/>
        <v>0</v>
      </c>
      <c r="AO62" s="692">
        <f t="shared" si="48"/>
        <v>0</v>
      </c>
      <c r="AP62" s="692">
        <f t="shared" si="48"/>
        <v>0</v>
      </c>
      <c r="AQ62" s="692">
        <f t="shared" si="48"/>
        <v>0</v>
      </c>
      <c r="AR62" s="692">
        <f t="shared" si="48"/>
        <v>0</v>
      </c>
      <c r="AS62" s="692">
        <f t="shared" si="48"/>
        <v>0</v>
      </c>
      <c r="AT62" s="692">
        <f t="shared" si="48"/>
        <v>0</v>
      </c>
      <c r="AU62" s="692">
        <f t="shared" si="48"/>
        <v>0</v>
      </c>
    </row>
    <row r="63" spans="2:47" s="329" customFormat="1" ht="13.2" x14ac:dyDescent="0.25">
      <c r="B63" s="287" t="s">
        <v>190</v>
      </c>
      <c r="C63" s="355" t="str">
        <f>'Forma 2'!$C$57</f>
        <v>Kitos kintamosios sąnaudos (nurodyti)</v>
      </c>
      <c r="D63" s="561">
        <f>'Forma 2'!$H$57</f>
        <v>0</v>
      </c>
      <c r="E63" s="690">
        <f t="shared" si="45"/>
        <v>0</v>
      </c>
      <c r="F63" s="691">
        <f t="shared" si="45"/>
        <v>0</v>
      </c>
      <c r="G63" s="691">
        <f t="shared" si="45"/>
        <v>0</v>
      </c>
      <c r="H63" s="691">
        <f t="shared" si="45"/>
        <v>0</v>
      </c>
      <c r="I63" s="692">
        <f t="shared" si="45"/>
        <v>0</v>
      </c>
      <c r="J63" s="692">
        <f t="shared" si="45"/>
        <v>0</v>
      </c>
      <c r="K63" s="692">
        <f t="shared" si="45"/>
        <v>0</v>
      </c>
      <c r="L63" s="692">
        <f t="shared" si="45"/>
        <v>0</v>
      </c>
      <c r="M63" s="692">
        <f t="shared" si="45"/>
        <v>0</v>
      </c>
      <c r="N63" s="692">
        <f t="shared" si="45"/>
        <v>0</v>
      </c>
      <c r="O63" s="692">
        <f t="shared" si="46"/>
        <v>0</v>
      </c>
      <c r="P63" s="692">
        <f t="shared" si="46"/>
        <v>0</v>
      </c>
      <c r="Q63" s="692">
        <f t="shared" si="46"/>
        <v>0</v>
      </c>
      <c r="R63" s="692">
        <f t="shared" si="46"/>
        <v>0</v>
      </c>
      <c r="S63" s="692">
        <f t="shared" si="46"/>
        <v>0</v>
      </c>
      <c r="T63" s="692">
        <f t="shared" si="46"/>
        <v>0</v>
      </c>
      <c r="U63" s="692">
        <f t="shared" si="46"/>
        <v>0</v>
      </c>
      <c r="V63" s="692">
        <f t="shared" si="46"/>
        <v>0</v>
      </c>
      <c r="W63" s="692">
        <f t="shared" si="47"/>
        <v>0</v>
      </c>
      <c r="X63" s="692">
        <f t="shared" si="47"/>
        <v>0</v>
      </c>
      <c r="Y63" s="692">
        <f t="shared" si="47"/>
        <v>0</v>
      </c>
      <c r="Z63" s="760">
        <f t="shared" si="47"/>
        <v>0</v>
      </c>
      <c r="AA63" s="692">
        <f t="shared" si="47"/>
        <v>0</v>
      </c>
      <c r="AB63" s="693">
        <f t="shared" si="47"/>
        <v>0</v>
      </c>
      <c r="AC63" s="690">
        <f t="shared" si="47"/>
        <v>0</v>
      </c>
      <c r="AD63" s="691">
        <f t="shared" si="47"/>
        <v>0</v>
      </c>
      <c r="AE63" s="691">
        <f t="shared" si="47"/>
        <v>0</v>
      </c>
      <c r="AF63" s="691">
        <f t="shared" si="47"/>
        <v>0</v>
      </c>
      <c r="AG63" s="692">
        <f t="shared" si="48"/>
        <v>0</v>
      </c>
      <c r="AH63" s="692">
        <f t="shared" si="48"/>
        <v>0</v>
      </c>
      <c r="AI63" s="692">
        <f t="shared" si="48"/>
        <v>0</v>
      </c>
      <c r="AJ63" s="692">
        <f t="shared" si="48"/>
        <v>0</v>
      </c>
      <c r="AK63" s="692">
        <f t="shared" si="48"/>
        <v>0</v>
      </c>
      <c r="AL63" s="692">
        <f t="shared" si="48"/>
        <v>0</v>
      </c>
      <c r="AM63" s="692">
        <f t="shared" si="48"/>
        <v>0</v>
      </c>
      <c r="AN63" s="692">
        <f t="shared" si="48"/>
        <v>0</v>
      </c>
      <c r="AO63" s="692">
        <f t="shared" si="48"/>
        <v>0</v>
      </c>
      <c r="AP63" s="692">
        <f t="shared" si="48"/>
        <v>0</v>
      </c>
      <c r="AQ63" s="692">
        <f t="shared" si="48"/>
        <v>0</v>
      </c>
      <c r="AR63" s="692">
        <f t="shared" si="48"/>
        <v>0</v>
      </c>
      <c r="AS63" s="692">
        <f t="shared" si="48"/>
        <v>0</v>
      </c>
      <c r="AT63" s="692">
        <f t="shared" si="48"/>
        <v>0</v>
      </c>
      <c r="AU63" s="692">
        <f t="shared" si="48"/>
        <v>0</v>
      </c>
    </row>
    <row r="64" spans="2:47" s="329" customFormat="1" ht="13.2" x14ac:dyDescent="0.25">
      <c r="B64" s="287" t="s">
        <v>192</v>
      </c>
      <c r="C64" s="355" t="str">
        <f>'Forma 2'!$C$58</f>
        <v/>
      </c>
      <c r="D64" s="561">
        <f>'Forma 2'!$H$58</f>
        <v>0</v>
      </c>
      <c r="E64" s="690">
        <f t="shared" si="45"/>
        <v>0</v>
      </c>
      <c r="F64" s="691">
        <f t="shared" si="45"/>
        <v>0</v>
      </c>
      <c r="G64" s="691">
        <f t="shared" si="45"/>
        <v>0</v>
      </c>
      <c r="H64" s="691">
        <f t="shared" si="45"/>
        <v>0</v>
      </c>
      <c r="I64" s="692">
        <f t="shared" si="45"/>
        <v>0</v>
      </c>
      <c r="J64" s="692">
        <f t="shared" si="45"/>
        <v>0</v>
      </c>
      <c r="K64" s="692">
        <f t="shared" si="45"/>
        <v>0</v>
      </c>
      <c r="L64" s="692">
        <f t="shared" si="45"/>
        <v>0</v>
      </c>
      <c r="M64" s="692">
        <f t="shared" si="45"/>
        <v>0</v>
      </c>
      <c r="N64" s="692">
        <f t="shared" si="45"/>
        <v>0</v>
      </c>
      <c r="O64" s="692">
        <f t="shared" si="46"/>
        <v>0</v>
      </c>
      <c r="P64" s="692">
        <f t="shared" si="46"/>
        <v>0</v>
      </c>
      <c r="Q64" s="692">
        <f t="shared" si="46"/>
        <v>0</v>
      </c>
      <c r="R64" s="692">
        <f t="shared" si="46"/>
        <v>0</v>
      </c>
      <c r="S64" s="692">
        <f t="shared" si="46"/>
        <v>0</v>
      </c>
      <c r="T64" s="692">
        <f t="shared" si="46"/>
        <v>0</v>
      </c>
      <c r="U64" s="692">
        <f t="shared" si="46"/>
        <v>0</v>
      </c>
      <c r="V64" s="692">
        <f t="shared" si="46"/>
        <v>0</v>
      </c>
      <c r="W64" s="692">
        <f t="shared" si="47"/>
        <v>0</v>
      </c>
      <c r="X64" s="692">
        <f t="shared" si="47"/>
        <v>0</v>
      </c>
      <c r="Y64" s="692">
        <f t="shared" si="47"/>
        <v>0</v>
      </c>
      <c r="Z64" s="760">
        <f t="shared" si="47"/>
        <v>0</v>
      </c>
      <c r="AA64" s="692">
        <f t="shared" si="47"/>
        <v>0</v>
      </c>
      <c r="AB64" s="693">
        <f t="shared" si="47"/>
        <v>0</v>
      </c>
      <c r="AC64" s="690">
        <f t="shared" si="47"/>
        <v>0</v>
      </c>
      <c r="AD64" s="691">
        <f t="shared" si="47"/>
        <v>0</v>
      </c>
      <c r="AE64" s="691">
        <f t="shared" si="47"/>
        <v>0</v>
      </c>
      <c r="AF64" s="691">
        <f t="shared" si="47"/>
        <v>0</v>
      </c>
      <c r="AG64" s="692">
        <f t="shared" si="48"/>
        <v>0</v>
      </c>
      <c r="AH64" s="692">
        <f t="shared" si="48"/>
        <v>0</v>
      </c>
      <c r="AI64" s="692">
        <f t="shared" si="48"/>
        <v>0</v>
      </c>
      <c r="AJ64" s="692">
        <f t="shared" si="48"/>
        <v>0</v>
      </c>
      <c r="AK64" s="692">
        <f t="shared" si="48"/>
        <v>0</v>
      </c>
      <c r="AL64" s="692">
        <f t="shared" si="48"/>
        <v>0</v>
      </c>
      <c r="AM64" s="692">
        <f t="shared" si="48"/>
        <v>0</v>
      </c>
      <c r="AN64" s="692">
        <f t="shared" si="48"/>
        <v>0</v>
      </c>
      <c r="AO64" s="692">
        <f t="shared" si="48"/>
        <v>0</v>
      </c>
      <c r="AP64" s="692">
        <f t="shared" si="48"/>
        <v>0</v>
      </c>
      <c r="AQ64" s="692">
        <f t="shared" si="48"/>
        <v>0</v>
      </c>
      <c r="AR64" s="692">
        <f t="shared" si="48"/>
        <v>0</v>
      </c>
      <c r="AS64" s="692">
        <f t="shared" si="48"/>
        <v>0</v>
      </c>
      <c r="AT64" s="692">
        <f t="shared" si="48"/>
        <v>0</v>
      </c>
      <c r="AU64" s="692">
        <f t="shared" si="48"/>
        <v>0</v>
      </c>
    </row>
    <row r="65" spans="2:47" s="329" customFormat="1" ht="13.2" x14ac:dyDescent="0.25">
      <c r="B65" s="271" t="s">
        <v>193</v>
      </c>
      <c r="C65" s="661" t="s">
        <v>194</v>
      </c>
      <c r="D65" s="396">
        <f>'Forma 2'!$H$59</f>
        <v>19860.110000000004</v>
      </c>
      <c r="E65" s="407">
        <f t="shared" ref="E65:AU65" si="49">SUM(E66:E92)</f>
        <v>8346.2099999999991</v>
      </c>
      <c r="F65" s="303">
        <f t="shared" si="49"/>
        <v>0</v>
      </c>
      <c r="G65" s="303">
        <f t="shared" si="49"/>
        <v>0</v>
      </c>
      <c r="H65" s="303">
        <f t="shared" si="49"/>
        <v>0</v>
      </c>
      <c r="I65" s="308">
        <f t="shared" si="49"/>
        <v>0</v>
      </c>
      <c r="J65" s="308">
        <f t="shared" si="49"/>
        <v>2090.6400000000003</v>
      </c>
      <c r="K65" s="308">
        <f t="shared" si="49"/>
        <v>0</v>
      </c>
      <c r="L65" s="308">
        <f t="shared" si="49"/>
        <v>0</v>
      </c>
      <c r="M65" s="308">
        <f t="shared" si="49"/>
        <v>380.44</v>
      </c>
      <c r="N65" s="308">
        <f t="shared" si="49"/>
        <v>226.04000000000002</v>
      </c>
      <c r="O65" s="308">
        <f t="shared" si="49"/>
        <v>0</v>
      </c>
      <c r="P65" s="308">
        <f t="shared" si="49"/>
        <v>586.04999999999995</v>
      </c>
      <c r="Q65" s="308">
        <f t="shared" si="49"/>
        <v>0</v>
      </c>
      <c r="R65" s="308">
        <f t="shared" si="49"/>
        <v>0</v>
      </c>
      <c r="S65" s="308">
        <f t="shared" si="49"/>
        <v>141.72999999999999</v>
      </c>
      <c r="T65" s="308">
        <f t="shared" si="49"/>
        <v>0</v>
      </c>
      <c r="U65" s="308">
        <f t="shared" si="49"/>
        <v>0</v>
      </c>
      <c r="V65" s="308">
        <f t="shared" si="49"/>
        <v>0</v>
      </c>
      <c r="W65" s="308">
        <f t="shared" si="49"/>
        <v>0</v>
      </c>
      <c r="X65" s="308">
        <f t="shared" si="49"/>
        <v>0</v>
      </c>
      <c r="Y65" s="308">
        <f t="shared" si="49"/>
        <v>0</v>
      </c>
      <c r="Z65" s="763">
        <f t="shared" si="49"/>
        <v>119.99999999999999</v>
      </c>
      <c r="AA65" s="308">
        <f t="shared" si="49"/>
        <v>0</v>
      </c>
      <c r="AB65" s="694">
        <f t="shared" si="49"/>
        <v>7969.0000000000009</v>
      </c>
      <c r="AC65" s="407">
        <f t="shared" si="49"/>
        <v>8346.2099999999991</v>
      </c>
      <c r="AD65" s="303">
        <f t="shared" si="49"/>
        <v>0</v>
      </c>
      <c r="AE65" s="303">
        <f t="shared" si="49"/>
        <v>0</v>
      </c>
      <c r="AF65" s="303">
        <f t="shared" si="49"/>
        <v>0</v>
      </c>
      <c r="AG65" s="308">
        <f t="shared" si="49"/>
        <v>0</v>
      </c>
      <c r="AH65" s="308">
        <f t="shared" si="49"/>
        <v>2090.6400000000003</v>
      </c>
      <c r="AI65" s="308">
        <f t="shared" si="49"/>
        <v>0</v>
      </c>
      <c r="AJ65" s="308">
        <f t="shared" si="49"/>
        <v>0</v>
      </c>
      <c r="AK65" s="308">
        <f t="shared" si="49"/>
        <v>380.44</v>
      </c>
      <c r="AL65" s="308">
        <f t="shared" si="49"/>
        <v>226.04000000000002</v>
      </c>
      <c r="AM65" s="308">
        <f t="shared" si="49"/>
        <v>0</v>
      </c>
      <c r="AN65" s="308">
        <f t="shared" si="49"/>
        <v>586.04999999999995</v>
      </c>
      <c r="AO65" s="308">
        <f t="shared" si="49"/>
        <v>0</v>
      </c>
      <c r="AP65" s="308">
        <f t="shared" si="49"/>
        <v>0</v>
      </c>
      <c r="AQ65" s="308">
        <f t="shared" si="49"/>
        <v>141.72999999999999</v>
      </c>
      <c r="AR65" s="308">
        <f t="shared" si="49"/>
        <v>0</v>
      </c>
      <c r="AS65" s="308">
        <f t="shared" si="49"/>
        <v>0</v>
      </c>
      <c r="AT65" s="308">
        <f t="shared" si="49"/>
        <v>0</v>
      </c>
      <c r="AU65" s="308">
        <f t="shared" si="49"/>
        <v>0</v>
      </c>
    </row>
    <row r="66" spans="2:47" s="329" customFormat="1" ht="13.2" x14ac:dyDescent="0.25">
      <c r="B66" s="288" t="s">
        <v>195</v>
      </c>
      <c r="C66" s="660" t="s">
        <v>196</v>
      </c>
      <c r="D66" s="396">
        <f>'Forma 2'!$H$60</f>
        <v>0</v>
      </c>
      <c r="E66" s="690">
        <f t="shared" ref="E66:E92" si="50">SUM(AC66)</f>
        <v>0</v>
      </c>
      <c r="F66" s="691">
        <f t="shared" ref="F66:F92" si="51">SUM(AD66)</f>
        <v>0</v>
      </c>
      <c r="G66" s="691">
        <f t="shared" ref="G66:G92" si="52">SUM(AE66)</f>
        <v>0</v>
      </c>
      <c r="H66" s="691">
        <f t="shared" ref="H66:H92" si="53">SUM(AF66)</f>
        <v>0</v>
      </c>
      <c r="I66" s="692">
        <f t="shared" ref="I66:I92" si="54">SUM(AG66)</f>
        <v>0</v>
      </c>
      <c r="J66" s="692">
        <f t="shared" ref="J66:J92" si="55">SUM(AH66)</f>
        <v>0</v>
      </c>
      <c r="K66" s="692">
        <f t="shared" ref="K66:K92" si="56">SUM(AI66)</f>
        <v>0</v>
      </c>
      <c r="L66" s="692">
        <f t="shared" ref="L66:L92" si="57">SUM(AJ66)</f>
        <v>0</v>
      </c>
      <c r="M66" s="692">
        <f t="shared" ref="M66:M92" si="58">SUM(AK66)</f>
        <v>0</v>
      </c>
      <c r="N66" s="692">
        <f t="shared" ref="N66:N92" si="59">SUM(AL66)</f>
        <v>0</v>
      </c>
      <c r="O66" s="692">
        <f t="shared" ref="O66:O92" si="60">SUM(AM66)</f>
        <v>0</v>
      </c>
      <c r="P66" s="692">
        <f t="shared" ref="P66:P92" si="61">SUM(AN66)</f>
        <v>0</v>
      </c>
      <c r="Q66" s="692">
        <f t="shared" ref="Q66:Q92" si="62">SUM(AO66)</f>
        <v>0</v>
      </c>
      <c r="R66" s="692">
        <f t="shared" ref="R66:R92" si="63">SUM(AP66)</f>
        <v>0</v>
      </c>
      <c r="S66" s="692">
        <f t="shared" ref="S66:S92" si="64">SUM(AQ66)</f>
        <v>0</v>
      </c>
      <c r="T66" s="692">
        <f t="shared" ref="T66:T92" si="65">SUM(AR66)</f>
        <v>0</v>
      </c>
      <c r="U66" s="692">
        <f t="shared" ref="U66:U92" si="66">SUM(AS66)</f>
        <v>0</v>
      </c>
      <c r="V66" s="692">
        <f t="shared" ref="V66:V92" si="67">SUM(AT66)</f>
        <v>0</v>
      </c>
      <c r="W66" s="695"/>
      <c r="X66" s="695"/>
      <c r="Y66" s="695"/>
      <c r="Z66" s="775"/>
      <c r="AA66" s="695"/>
      <c r="AB66" s="696"/>
      <c r="AC66" s="697"/>
      <c r="AD66" s="698"/>
      <c r="AE66" s="698"/>
      <c r="AF66" s="698"/>
      <c r="AG66" s="695"/>
      <c r="AH66" s="695"/>
      <c r="AI66" s="695"/>
      <c r="AJ66" s="695"/>
      <c r="AK66" s="695"/>
      <c r="AL66" s="695"/>
      <c r="AM66" s="695"/>
      <c r="AN66" s="695"/>
      <c r="AO66" s="695"/>
      <c r="AP66" s="695"/>
      <c r="AQ66" s="695"/>
      <c r="AR66" s="695"/>
      <c r="AS66" s="695"/>
      <c r="AT66" s="695"/>
      <c r="AU66" s="699"/>
    </row>
    <row r="67" spans="2:47" s="329" customFormat="1" ht="13.2" x14ac:dyDescent="0.25">
      <c r="B67" s="288" t="s">
        <v>197</v>
      </c>
      <c r="C67" s="660" t="s">
        <v>198</v>
      </c>
      <c r="D67" s="396">
        <f>'Forma 2'!$H$61</f>
        <v>0</v>
      </c>
      <c r="E67" s="690">
        <f t="shared" si="50"/>
        <v>0</v>
      </c>
      <c r="F67" s="691">
        <f t="shared" si="51"/>
        <v>0</v>
      </c>
      <c r="G67" s="691">
        <f t="shared" si="52"/>
        <v>0</v>
      </c>
      <c r="H67" s="691">
        <f t="shared" si="53"/>
        <v>0</v>
      </c>
      <c r="I67" s="692">
        <f t="shared" si="54"/>
        <v>0</v>
      </c>
      <c r="J67" s="692">
        <f t="shared" si="55"/>
        <v>0</v>
      </c>
      <c r="K67" s="692">
        <f t="shared" si="56"/>
        <v>0</v>
      </c>
      <c r="L67" s="692">
        <f t="shared" si="57"/>
        <v>0</v>
      </c>
      <c r="M67" s="692">
        <f t="shared" si="58"/>
        <v>0</v>
      </c>
      <c r="N67" s="692">
        <f t="shared" si="59"/>
        <v>0</v>
      </c>
      <c r="O67" s="692">
        <f t="shared" si="60"/>
        <v>0</v>
      </c>
      <c r="P67" s="692">
        <f t="shared" si="61"/>
        <v>0</v>
      </c>
      <c r="Q67" s="692">
        <f t="shared" si="62"/>
        <v>0</v>
      </c>
      <c r="R67" s="692">
        <f t="shared" si="63"/>
        <v>0</v>
      </c>
      <c r="S67" s="692">
        <f t="shared" si="64"/>
        <v>0</v>
      </c>
      <c r="T67" s="692">
        <f t="shared" si="65"/>
        <v>0</v>
      </c>
      <c r="U67" s="692">
        <f t="shared" si="66"/>
        <v>0</v>
      </c>
      <c r="V67" s="692">
        <f t="shared" si="67"/>
        <v>0</v>
      </c>
      <c r="W67" s="695"/>
      <c r="X67" s="695"/>
      <c r="Y67" s="695"/>
      <c r="Z67" s="775"/>
      <c r="AA67" s="695"/>
      <c r="AB67" s="696"/>
      <c r="AC67" s="697"/>
      <c r="AD67" s="698"/>
      <c r="AE67" s="698"/>
      <c r="AF67" s="698"/>
      <c r="AG67" s="695"/>
      <c r="AH67" s="695"/>
      <c r="AI67" s="695"/>
      <c r="AJ67" s="695"/>
      <c r="AK67" s="695"/>
      <c r="AL67" s="695"/>
      <c r="AM67" s="695"/>
      <c r="AN67" s="695"/>
      <c r="AO67" s="695"/>
      <c r="AP67" s="695"/>
      <c r="AQ67" s="695"/>
      <c r="AR67" s="695"/>
      <c r="AS67" s="695"/>
      <c r="AT67" s="695"/>
      <c r="AU67" s="699"/>
    </row>
    <row r="68" spans="2:47" s="329" customFormat="1" ht="13.2" x14ac:dyDescent="0.25">
      <c r="B68" s="288" t="s">
        <v>199</v>
      </c>
      <c r="C68" s="660" t="s">
        <v>200</v>
      </c>
      <c r="D68" s="396">
        <f>'Forma 2'!$H$62</f>
        <v>0</v>
      </c>
      <c r="E68" s="690">
        <f t="shared" si="50"/>
        <v>0</v>
      </c>
      <c r="F68" s="691">
        <f t="shared" si="51"/>
        <v>0</v>
      </c>
      <c r="G68" s="691">
        <f t="shared" si="52"/>
        <v>0</v>
      </c>
      <c r="H68" s="691">
        <f t="shared" si="53"/>
        <v>0</v>
      </c>
      <c r="I68" s="692">
        <f t="shared" si="54"/>
        <v>0</v>
      </c>
      <c r="J68" s="692">
        <f t="shared" si="55"/>
        <v>0</v>
      </c>
      <c r="K68" s="692">
        <f t="shared" si="56"/>
        <v>0</v>
      </c>
      <c r="L68" s="692">
        <f t="shared" si="57"/>
        <v>0</v>
      </c>
      <c r="M68" s="692">
        <f t="shared" si="58"/>
        <v>0</v>
      </c>
      <c r="N68" s="692">
        <f t="shared" si="59"/>
        <v>0</v>
      </c>
      <c r="O68" s="692">
        <f t="shared" si="60"/>
        <v>0</v>
      </c>
      <c r="P68" s="692">
        <f t="shared" si="61"/>
        <v>0</v>
      </c>
      <c r="Q68" s="692">
        <f t="shared" si="62"/>
        <v>0</v>
      </c>
      <c r="R68" s="692">
        <f t="shared" si="63"/>
        <v>0</v>
      </c>
      <c r="S68" s="692">
        <f t="shared" si="64"/>
        <v>0</v>
      </c>
      <c r="T68" s="692">
        <f t="shared" si="65"/>
        <v>0</v>
      </c>
      <c r="U68" s="692">
        <f t="shared" si="66"/>
        <v>0</v>
      </c>
      <c r="V68" s="692">
        <f t="shared" si="67"/>
        <v>0</v>
      </c>
      <c r="W68" s="695"/>
      <c r="X68" s="695"/>
      <c r="Y68" s="695"/>
      <c r="Z68" s="775"/>
      <c r="AA68" s="695"/>
      <c r="AB68" s="696"/>
      <c r="AC68" s="697"/>
      <c r="AD68" s="698"/>
      <c r="AE68" s="698"/>
      <c r="AF68" s="698"/>
      <c r="AG68" s="695"/>
      <c r="AH68" s="695"/>
      <c r="AI68" s="695"/>
      <c r="AJ68" s="695"/>
      <c r="AK68" s="695"/>
      <c r="AL68" s="695"/>
      <c r="AM68" s="695"/>
      <c r="AN68" s="695"/>
      <c r="AO68" s="695"/>
      <c r="AP68" s="695"/>
      <c r="AQ68" s="695"/>
      <c r="AR68" s="695"/>
      <c r="AS68" s="695"/>
      <c r="AT68" s="695"/>
      <c r="AU68" s="699"/>
    </row>
    <row r="69" spans="2:47" s="329" customFormat="1" ht="13.2" x14ac:dyDescent="0.25">
      <c r="B69" s="288" t="s">
        <v>201</v>
      </c>
      <c r="C69" s="660" t="s">
        <v>202</v>
      </c>
      <c r="D69" s="396">
        <f>'Forma 2'!$H$63</f>
        <v>0</v>
      </c>
      <c r="E69" s="690">
        <f t="shared" si="50"/>
        <v>0</v>
      </c>
      <c r="F69" s="691">
        <f t="shared" si="51"/>
        <v>0</v>
      </c>
      <c r="G69" s="691">
        <f t="shared" si="52"/>
        <v>0</v>
      </c>
      <c r="H69" s="691">
        <f t="shared" si="53"/>
        <v>0</v>
      </c>
      <c r="I69" s="692">
        <f t="shared" si="54"/>
        <v>0</v>
      </c>
      <c r="J69" s="692">
        <f t="shared" si="55"/>
        <v>0</v>
      </c>
      <c r="K69" s="692">
        <f t="shared" si="56"/>
        <v>0</v>
      </c>
      <c r="L69" s="692">
        <f t="shared" si="57"/>
        <v>0</v>
      </c>
      <c r="M69" s="692">
        <f t="shared" si="58"/>
        <v>0</v>
      </c>
      <c r="N69" s="692">
        <f t="shared" si="59"/>
        <v>0</v>
      </c>
      <c r="O69" s="692">
        <f t="shared" si="60"/>
        <v>0</v>
      </c>
      <c r="P69" s="692">
        <f t="shared" si="61"/>
        <v>0</v>
      </c>
      <c r="Q69" s="692">
        <f t="shared" si="62"/>
        <v>0</v>
      </c>
      <c r="R69" s="692">
        <f t="shared" si="63"/>
        <v>0</v>
      </c>
      <c r="S69" s="692">
        <f t="shared" si="64"/>
        <v>0</v>
      </c>
      <c r="T69" s="692">
        <f t="shared" si="65"/>
        <v>0</v>
      </c>
      <c r="U69" s="692">
        <f t="shared" si="66"/>
        <v>0</v>
      </c>
      <c r="V69" s="692">
        <f t="shared" si="67"/>
        <v>0</v>
      </c>
      <c r="W69" s="695"/>
      <c r="X69" s="695"/>
      <c r="Y69" s="695"/>
      <c r="Z69" s="775"/>
      <c r="AA69" s="695"/>
      <c r="AB69" s="696"/>
      <c r="AC69" s="697"/>
      <c r="AD69" s="698"/>
      <c r="AE69" s="698"/>
      <c r="AF69" s="698"/>
      <c r="AG69" s="695"/>
      <c r="AH69" s="695"/>
      <c r="AI69" s="695"/>
      <c r="AJ69" s="695"/>
      <c r="AK69" s="695"/>
      <c r="AL69" s="695"/>
      <c r="AM69" s="695"/>
      <c r="AN69" s="695"/>
      <c r="AO69" s="695"/>
      <c r="AP69" s="695"/>
      <c r="AQ69" s="695"/>
      <c r="AR69" s="695"/>
      <c r="AS69" s="695"/>
      <c r="AT69" s="695"/>
      <c r="AU69" s="699"/>
    </row>
    <row r="70" spans="2:47" s="329" customFormat="1" ht="13.2" x14ac:dyDescent="0.25">
      <c r="B70" s="288" t="s">
        <v>203</v>
      </c>
      <c r="C70" s="558" t="s">
        <v>204</v>
      </c>
      <c r="D70" s="396">
        <f>'Forma 2'!$H$64</f>
        <v>0</v>
      </c>
      <c r="E70" s="690">
        <f t="shared" si="50"/>
        <v>0</v>
      </c>
      <c r="F70" s="691">
        <f t="shared" si="51"/>
        <v>0</v>
      </c>
      <c r="G70" s="691">
        <f t="shared" si="52"/>
        <v>0</v>
      </c>
      <c r="H70" s="691">
        <f t="shared" si="53"/>
        <v>0</v>
      </c>
      <c r="I70" s="692">
        <f t="shared" si="54"/>
        <v>0</v>
      </c>
      <c r="J70" s="692">
        <f t="shared" si="55"/>
        <v>0</v>
      </c>
      <c r="K70" s="692">
        <f t="shared" si="56"/>
        <v>0</v>
      </c>
      <c r="L70" s="692">
        <f t="shared" si="57"/>
        <v>0</v>
      </c>
      <c r="M70" s="692">
        <f t="shared" si="58"/>
        <v>0</v>
      </c>
      <c r="N70" s="692">
        <f t="shared" si="59"/>
        <v>0</v>
      </c>
      <c r="O70" s="692">
        <f t="shared" si="60"/>
        <v>0</v>
      </c>
      <c r="P70" s="692">
        <f t="shared" si="61"/>
        <v>0</v>
      </c>
      <c r="Q70" s="692">
        <f t="shared" si="62"/>
        <v>0</v>
      </c>
      <c r="R70" s="692">
        <f t="shared" si="63"/>
        <v>0</v>
      </c>
      <c r="S70" s="692">
        <f t="shared" si="64"/>
        <v>0</v>
      </c>
      <c r="T70" s="692">
        <f t="shared" si="65"/>
        <v>0</v>
      </c>
      <c r="U70" s="692">
        <f t="shared" si="66"/>
        <v>0</v>
      </c>
      <c r="V70" s="692">
        <f t="shared" si="67"/>
        <v>0</v>
      </c>
      <c r="W70" s="695"/>
      <c r="X70" s="695"/>
      <c r="Y70" s="695"/>
      <c r="Z70" s="775"/>
      <c r="AA70" s="695"/>
      <c r="AB70" s="696"/>
      <c r="AC70" s="697"/>
      <c r="AD70" s="698"/>
      <c r="AE70" s="698"/>
      <c r="AF70" s="698"/>
      <c r="AG70" s="695"/>
      <c r="AH70" s="695"/>
      <c r="AI70" s="695"/>
      <c r="AJ70" s="695"/>
      <c r="AK70" s="695"/>
      <c r="AL70" s="695"/>
      <c r="AM70" s="695"/>
      <c r="AN70" s="695"/>
      <c r="AO70" s="695"/>
      <c r="AP70" s="695"/>
      <c r="AQ70" s="695"/>
      <c r="AR70" s="695"/>
      <c r="AS70" s="695"/>
      <c r="AT70" s="695"/>
      <c r="AU70" s="699"/>
    </row>
    <row r="71" spans="2:47" s="329" customFormat="1" ht="13.2" x14ac:dyDescent="0.25">
      <c r="B71" s="288" t="s">
        <v>205</v>
      </c>
      <c r="C71" s="558" t="s">
        <v>206</v>
      </c>
      <c r="D71" s="561">
        <f>'Forma 2'!$H$65</f>
        <v>0</v>
      </c>
      <c r="E71" s="690">
        <f t="shared" si="50"/>
        <v>0</v>
      </c>
      <c r="F71" s="691">
        <f t="shared" si="51"/>
        <v>0</v>
      </c>
      <c r="G71" s="691">
        <f t="shared" si="52"/>
        <v>0</v>
      </c>
      <c r="H71" s="691">
        <f t="shared" si="53"/>
        <v>0</v>
      </c>
      <c r="I71" s="692">
        <f t="shared" si="54"/>
        <v>0</v>
      </c>
      <c r="J71" s="692">
        <f t="shared" si="55"/>
        <v>0</v>
      </c>
      <c r="K71" s="692">
        <f t="shared" si="56"/>
        <v>0</v>
      </c>
      <c r="L71" s="692">
        <f t="shared" si="57"/>
        <v>0</v>
      </c>
      <c r="M71" s="692">
        <f t="shared" si="58"/>
        <v>0</v>
      </c>
      <c r="N71" s="692">
        <f t="shared" si="59"/>
        <v>0</v>
      </c>
      <c r="O71" s="692">
        <f t="shared" si="60"/>
        <v>0</v>
      </c>
      <c r="P71" s="692">
        <f t="shared" si="61"/>
        <v>0</v>
      </c>
      <c r="Q71" s="692">
        <f t="shared" si="62"/>
        <v>0</v>
      </c>
      <c r="R71" s="692">
        <f t="shared" si="63"/>
        <v>0</v>
      </c>
      <c r="S71" s="692">
        <f t="shared" si="64"/>
        <v>0</v>
      </c>
      <c r="T71" s="692">
        <f t="shared" si="65"/>
        <v>0</v>
      </c>
      <c r="U71" s="692">
        <f t="shared" si="66"/>
        <v>0</v>
      </c>
      <c r="V71" s="692">
        <f t="shared" si="67"/>
        <v>0</v>
      </c>
      <c r="W71" s="695"/>
      <c r="X71" s="695"/>
      <c r="Y71" s="695"/>
      <c r="Z71" s="775"/>
      <c r="AA71" s="695"/>
      <c r="AB71" s="696"/>
      <c r="AC71" s="697"/>
      <c r="AD71" s="698"/>
      <c r="AE71" s="698"/>
      <c r="AF71" s="698"/>
      <c r="AG71" s="695"/>
      <c r="AH71" s="695"/>
      <c r="AI71" s="695"/>
      <c r="AJ71" s="695"/>
      <c r="AK71" s="695"/>
      <c r="AL71" s="695"/>
      <c r="AM71" s="695"/>
      <c r="AN71" s="695"/>
      <c r="AO71" s="695"/>
      <c r="AP71" s="695"/>
      <c r="AQ71" s="695"/>
      <c r="AR71" s="695"/>
      <c r="AS71" s="695"/>
      <c r="AT71" s="695"/>
      <c r="AU71" s="699"/>
    </row>
    <row r="72" spans="2:47" s="329" customFormat="1" ht="13.2" x14ac:dyDescent="0.25">
      <c r="B72" s="288" t="s">
        <v>207</v>
      </c>
      <c r="C72" s="558" t="s">
        <v>208</v>
      </c>
      <c r="D72" s="561">
        <f>'Forma 2'!$H$66</f>
        <v>0</v>
      </c>
      <c r="E72" s="690">
        <f t="shared" si="50"/>
        <v>0</v>
      </c>
      <c r="F72" s="691">
        <f t="shared" si="51"/>
        <v>0</v>
      </c>
      <c r="G72" s="691">
        <f t="shared" si="52"/>
        <v>0</v>
      </c>
      <c r="H72" s="691">
        <f t="shared" si="53"/>
        <v>0</v>
      </c>
      <c r="I72" s="692">
        <f t="shared" si="54"/>
        <v>0</v>
      </c>
      <c r="J72" s="692">
        <f t="shared" si="55"/>
        <v>0</v>
      </c>
      <c r="K72" s="692">
        <f t="shared" si="56"/>
        <v>0</v>
      </c>
      <c r="L72" s="692">
        <f t="shared" si="57"/>
        <v>0</v>
      </c>
      <c r="M72" s="692">
        <f t="shared" si="58"/>
        <v>0</v>
      </c>
      <c r="N72" s="692">
        <f t="shared" si="59"/>
        <v>0</v>
      </c>
      <c r="O72" s="692">
        <f t="shared" si="60"/>
        <v>0</v>
      </c>
      <c r="P72" s="692">
        <f t="shared" si="61"/>
        <v>0</v>
      </c>
      <c r="Q72" s="692">
        <f t="shared" si="62"/>
        <v>0</v>
      </c>
      <c r="R72" s="692">
        <f t="shared" si="63"/>
        <v>0</v>
      </c>
      <c r="S72" s="692">
        <f t="shared" si="64"/>
        <v>0</v>
      </c>
      <c r="T72" s="692">
        <f t="shared" si="65"/>
        <v>0</v>
      </c>
      <c r="U72" s="692">
        <f t="shared" si="66"/>
        <v>0</v>
      </c>
      <c r="V72" s="692">
        <f t="shared" si="67"/>
        <v>0</v>
      </c>
      <c r="W72" s="695"/>
      <c r="X72" s="695"/>
      <c r="Y72" s="695"/>
      <c r="Z72" s="775"/>
      <c r="AA72" s="695"/>
      <c r="AB72" s="696"/>
      <c r="AC72" s="697"/>
      <c r="AD72" s="698"/>
      <c r="AE72" s="698"/>
      <c r="AF72" s="698"/>
      <c r="AG72" s="695"/>
      <c r="AH72" s="695"/>
      <c r="AI72" s="695"/>
      <c r="AJ72" s="695"/>
      <c r="AK72" s="695"/>
      <c r="AL72" s="695"/>
      <c r="AM72" s="695"/>
      <c r="AN72" s="695"/>
      <c r="AO72" s="695"/>
      <c r="AP72" s="695"/>
      <c r="AQ72" s="695"/>
      <c r="AR72" s="695"/>
      <c r="AS72" s="695"/>
      <c r="AT72" s="695"/>
      <c r="AU72" s="699"/>
    </row>
    <row r="73" spans="2:47" s="329" customFormat="1" ht="13.2" x14ac:dyDescent="0.25">
      <c r="B73" s="288" t="s">
        <v>209</v>
      </c>
      <c r="C73" s="558" t="s">
        <v>210</v>
      </c>
      <c r="D73" s="561">
        <f>'Forma 2'!$H$67</f>
        <v>0</v>
      </c>
      <c r="E73" s="690">
        <f t="shared" si="50"/>
        <v>0</v>
      </c>
      <c r="F73" s="691">
        <f t="shared" si="51"/>
        <v>0</v>
      </c>
      <c r="G73" s="691">
        <f t="shared" si="52"/>
        <v>0</v>
      </c>
      <c r="H73" s="691">
        <f t="shared" si="53"/>
        <v>0</v>
      </c>
      <c r="I73" s="692">
        <f t="shared" si="54"/>
        <v>0</v>
      </c>
      <c r="J73" s="692">
        <f t="shared" si="55"/>
        <v>0</v>
      </c>
      <c r="K73" s="692">
        <f t="shared" si="56"/>
        <v>0</v>
      </c>
      <c r="L73" s="692">
        <f t="shared" si="57"/>
        <v>0</v>
      </c>
      <c r="M73" s="692">
        <f t="shared" si="58"/>
        <v>0</v>
      </c>
      <c r="N73" s="692">
        <f t="shared" si="59"/>
        <v>0</v>
      </c>
      <c r="O73" s="692">
        <f t="shared" si="60"/>
        <v>0</v>
      </c>
      <c r="P73" s="692">
        <f t="shared" si="61"/>
        <v>0</v>
      </c>
      <c r="Q73" s="692">
        <f t="shared" si="62"/>
        <v>0</v>
      </c>
      <c r="R73" s="692">
        <f t="shared" si="63"/>
        <v>0</v>
      </c>
      <c r="S73" s="692">
        <f t="shared" si="64"/>
        <v>0</v>
      </c>
      <c r="T73" s="692">
        <f t="shared" si="65"/>
        <v>0</v>
      </c>
      <c r="U73" s="692">
        <f t="shared" si="66"/>
        <v>0</v>
      </c>
      <c r="V73" s="692">
        <f t="shared" si="67"/>
        <v>0</v>
      </c>
      <c r="W73" s="695"/>
      <c r="X73" s="695"/>
      <c r="Y73" s="695"/>
      <c r="Z73" s="775"/>
      <c r="AA73" s="695"/>
      <c r="AB73" s="696"/>
      <c r="AC73" s="697"/>
      <c r="AD73" s="698"/>
      <c r="AE73" s="698"/>
      <c r="AF73" s="698"/>
      <c r="AG73" s="695"/>
      <c r="AH73" s="695"/>
      <c r="AI73" s="695"/>
      <c r="AJ73" s="695"/>
      <c r="AK73" s="695"/>
      <c r="AL73" s="695"/>
      <c r="AM73" s="695"/>
      <c r="AN73" s="695"/>
      <c r="AO73" s="695"/>
      <c r="AP73" s="695"/>
      <c r="AQ73" s="695"/>
      <c r="AR73" s="695"/>
      <c r="AS73" s="695"/>
      <c r="AT73" s="695"/>
      <c r="AU73" s="699"/>
    </row>
    <row r="74" spans="2:47" s="329" customFormat="1" ht="13.2" x14ac:dyDescent="0.25">
      <c r="B74" s="287" t="s">
        <v>211</v>
      </c>
      <c r="C74" s="355" t="s">
        <v>212</v>
      </c>
      <c r="D74" s="396">
        <f>'Forma 2'!$H$68</f>
        <v>0</v>
      </c>
      <c r="E74" s="690">
        <f t="shared" si="50"/>
        <v>0</v>
      </c>
      <c r="F74" s="691">
        <f t="shared" si="51"/>
        <v>0</v>
      </c>
      <c r="G74" s="691">
        <f t="shared" si="52"/>
        <v>0</v>
      </c>
      <c r="H74" s="691">
        <f t="shared" si="53"/>
        <v>0</v>
      </c>
      <c r="I74" s="692">
        <f t="shared" si="54"/>
        <v>0</v>
      </c>
      <c r="J74" s="692">
        <f t="shared" si="55"/>
        <v>0</v>
      </c>
      <c r="K74" s="692">
        <f t="shared" si="56"/>
        <v>0</v>
      </c>
      <c r="L74" s="692">
        <f t="shared" si="57"/>
        <v>0</v>
      </c>
      <c r="M74" s="692">
        <f t="shared" si="58"/>
        <v>0</v>
      </c>
      <c r="N74" s="692">
        <f t="shared" si="59"/>
        <v>0</v>
      </c>
      <c r="O74" s="692">
        <f t="shared" si="60"/>
        <v>0</v>
      </c>
      <c r="P74" s="692">
        <f t="shared" si="61"/>
        <v>0</v>
      </c>
      <c r="Q74" s="692">
        <f t="shared" si="62"/>
        <v>0</v>
      </c>
      <c r="R74" s="692">
        <f t="shared" si="63"/>
        <v>0</v>
      </c>
      <c r="S74" s="692">
        <f t="shared" si="64"/>
        <v>0</v>
      </c>
      <c r="T74" s="692">
        <f t="shared" si="65"/>
        <v>0</v>
      </c>
      <c r="U74" s="692">
        <f t="shared" si="66"/>
        <v>0</v>
      </c>
      <c r="V74" s="692">
        <f t="shared" si="67"/>
        <v>0</v>
      </c>
      <c r="W74" s="695"/>
      <c r="X74" s="695"/>
      <c r="Y74" s="695"/>
      <c r="Z74" s="775"/>
      <c r="AA74" s="695"/>
      <c r="AB74" s="696"/>
      <c r="AC74" s="697"/>
      <c r="AD74" s="698"/>
      <c r="AE74" s="698"/>
      <c r="AF74" s="698"/>
      <c r="AG74" s="695"/>
      <c r="AH74" s="695"/>
      <c r="AI74" s="695"/>
      <c r="AJ74" s="695"/>
      <c r="AK74" s="695"/>
      <c r="AL74" s="695"/>
      <c r="AM74" s="695"/>
      <c r="AN74" s="695"/>
      <c r="AO74" s="695"/>
      <c r="AP74" s="695"/>
      <c r="AQ74" s="695"/>
      <c r="AR74" s="695"/>
      <c r="AS74" s="695"/>
      <c r="AT74" s="695"/>
      <c r="AU74" s="699"/>
    </row>
    <row r="75" spans="2:47" s="329" customFormat="1" ht="13.2" x14ac:dyDescent="0.25">
      <c r="B75" s="287" t="s">
        <v>213</v>
      </c>
      <c r="C75" s="355" t="s">
        <v>214</v>
      </c>
      <c r="D75" s="396">
        <f>'Forma 2'!$H$69</f>
        <v>0</v>
      </c>
      <c r="E75" s="690">
        <f t="shared" si="50"/>
        <v>0</v>
      </c>
      <c r="F75" s="691">
        <f t="shared" si="51"/>
        <v>0</v>
      </c>
      <c r="G75" s="691">
        <f t="shared" si="52"/>
        <v>0</v>
      </c>
      <c r="H75" s="691">
        <f t="shared" si="53"/>
        <v>0</v>
      </c>
      <c r="I75" s="692">
        <f t="shared" si="54"/>
        <v>0</v>
      </c>
      <c r="J75" s="692">
        <f t="shared" si="55"/>
        <v>0</v>
      </c>
      <c r="K75" s="692">
        <f t="shared" si="56"/>
        <v>0</v>
      </c>
      <c r="L75" s="692">
        <f t="shared" si="57"/>
        <v>0</v>
      </c>
      <c r="M75" s="692">
        <f t="shared" si="58"/>
        <v>0</v>
      </c>
      <c r="N75" s="692">
        <f t="shared" si="59"/>
        <v>0</v>
      </c>
      <c r="O75" s="692">
        <f t="shared" si="60"/>
        <v>0</v>
      </c>
      <c r="P75" s="692">
        <f t="shared" si="61"/>
        <v>0</v>
      </c>
      <c r="Q75" s="692">
        <f t="shared" si="62"/>
        <v>0</v>
      </c>
      <c r="R75" s="692">
        <f t="shared" si="63"/>
        <v>0</v>
      </c>
      <c r="S75" s="692">
        <f t="shared" si="64"/>
        <v>0</v>
      </c>
      <c r="T75" s="692">
        <f t="shared" si="65"/>
        <v>0</v>
      </c>
      <c r="U75" s="692">
        <f t="shared" si="66"/>
        <v>0</v>
      </c>
      <c r="V75" s="692">
        <f t="shared" si="67"/>
        <v>0</v>
      </c>
      <c r="W75" s="695"/>
      <c r="X75" s="695"/>
      <c r="Y75" s="695"/>
      <c r="Z75" s="775"/>
      <c r="AA75" s="695"/>
      <c r="AB75" s="696"/>
      <c r="AC75" s="697"/>
      <c r="AD75" s="698"/>
      <c r="AE75" s="698"/>
      <c r="AF75" s="698"/>
      <c r="AG75" s="695"/>
      <c r="AH75" s="695"/>
      <c r="AI75" s="695"/>
      <c r="AJ75" s="695"/>
      <c r="AK75" s="695"/>
      <c r="AL75" s="695"/>
      <c r="AM75" s="695"/>
      <c r="AN75" s="695"/>
      <c r="AO75" s="695"/>
      <c r="AP75" s="695"/>
      <c r="AQ75" s="695"/>
      <c r="AR75" s="695"/>
      <c r="AS75" s="695"/>
      <c r="AT75" s="695"/>
      <c r="AU75" s="699"/>
    </row>
    <row r="76" spans="2:47" s="329" customFormat="1" ht="13.2" x14ac:dyDescent="0.25">
      <c r="B76" s="287" t="s">
        <v>215</v>
      </c>
      <c r="C76" s="355" t="s">
        <v>216</v>
      </c>
      <c r="D76" s="396">
        <f>'Forma 2'!$H$70</f>
        <v>0</v>
      </c>
      <c r="E76" s="690">
        <f t="shared" si="50"/>
        <v>0</v>
      </c>
      <c r="F76" s="691">
        <f t="shared" si="51"/>
        <v>0</v>
      </c>
      <c r="G76" s="691">
        <f t="shared" si="52"/>
        <v>0</v>
      </c>
      <c r="H76" s="691">
        <f t="shared" si="53"/>
        <v>0</v>
      </c>
      <c r="I76" s="692">
        <f t="shared" si="54"/>
        <v>0</v>
      </c>
      <c r="J76" s="692">
        <f t="shared" si="55"/>
        <v>0</v>
      </c>
      <c r="K76" s="692">
        <f t="shared" si="56"/>
        <v>0</v>
      </c>
      <c r="L76" s="692">
        <f t="shared" si="57"/>
        <v>0</v>
      </c>
      <c r="M76" s="692">
        <f t="shared" si="58"/>
        <v>0</v>
      </c>
      <c r="N76" s="692">
        <f t="shared" si="59"/>
        <v>0</v>
      </c>
      <c r="O76" s="692">
        <f t="shared" si="60"/>
        <v>0</v>
      </c>
      <c r="P76" s="692">
        <f t="shared" si="61"/>
        <v>0</v>
      </c>
      <c r="Q76" s="692">
        <f t="shared" si="62"/>
        <v>0</v>
      </c>
      <c r="R76" s="692">
        <f t="shared" si="63"/>
        <v>0</v>
      </c>
      <c r="S76" s="692">
        <f t="shared" si="64"/>
        <v>0</v>
      </c>
      <c r="T76" s="692">
        <f t="shared" si="65"/>
        <v>0</v>
      </c>
      <c r="U76" s="692">
        <f t="shared" si="66"/>
        <v>0</v>
      </c>
      <c r="V76" s="692">
        <f t="shared" si="67"/>
        <v>0</v>
      </c>
      <c r="W76" s="695"/>
      <c r="X76" s="695"/>
      <c r="Y76" s="695"/>
      <c r="Z76" s="775"/>
      <c r="AA76" s="695"/>
      <c r="AB76" s="696"/>
      <c r="AC76" s="697"/>
      <c r="AD76" s="698"/>
      <c r="AE76" s="698"/>
      <c r="AF76" s="698"/>
      <c r="AG76" s="695"/>
      <c r="AH76" s="695"/>
      <c r="AI76" s="695"/>
      <c r="AJ76" s="695"/>
      <c r="AK76" s="695"/>
      <c r="AL76" s="695"/>
      <c r="AM76" s="695"/>
      <c r="AN76" s="695"/>
      <c r="AO76" s="695"/>
      <c r="AP76" s="695"/>
      <c r="AQ76" s="695"/>
      <c r="AR76" s="695"/>
      <c r="AS76" s="695"/>
      <c r="AT76" s="695"/>
      <c r="AU76" s="699"/>
    </row>
    <row r="77" spans="2:47" s="329" customFormat="1" ht="13.2" x14ac:dyDescent="0.25">
      <c r="B77" s="287" t="s">
        <v>217</v>
      </c>
      <c r="C77" s="355" t="s">
        <v>218</v>
      </c>
      <c r="D77" s="396">
        <f>'Forma 2'!$H$71</f>
        <v>0</v>
      </c>
      <c r="E77" s="690">
        <f t="shared" si="50"/>
        <v>0</v>
      </c>
      <c r="F77" s="691">
        <f t="shared" si="51"/>
        <v>0</v>
      </c>
      <c r="G77" s="691">
        <f t="shared" si="52"/>
        <v>0</v>
      </c>
      <c r="H77" s="691">
        <f t="shared" si="53"/>
        <v>0</v>
      </c>
      <c r="I77" s="692">
        <f t="shared" si="54"/>
        <v>0</v>
      </c>
      <c r="J77" s="692">
        <f t="shared" si="55"/>
        <v>0</v>
      </c>
      <c r="K77" s="692">
        <f t="shared" si="56"/>
        <v>0</v>
      </c>
      <c r="L77" s="692">
        <f t="shared" si="57"/>
        <v>0</v>
      </c>
      <c r="M77" s="692">
        <f t="shared" si="58"/>
        <v>0</v>
      </c>
      <c r="N77" s="692">
        <f t="shared" si="59"/>
        <v>0</v>
      </c>
      <c r="O77" s="692">
        <f t="shared" si="60"/>
        <v>0</v>
      </c>
      <c r="P77" s="692">
        <f t="shared" si="61"/>
        <v>0</v>
      </c>
      <c r="Q77" s="692">
        <f t="shared" si="62"/>
        <v>0</v>
      </c>
      <c r="R77" s="692">
        <f t="shared" si="63"/>
        <v>0</v>
      </c>
      <c r="S77" s="692">
        <f t="shared" si="64"/>
        <v>0</v>
      </c>
      <c r="T77" s="692">
        <f t="shared" si="65"/>
        <v>0</v>
      </c>
      <c r="U77" s="692">
        <f t="shared" si="66"/>
        <v>0</v>
      </c>
      <c r="V77" s="692">
        <f t="shared" si="67"/>
        <v>0</v>
      </c>
      <c r="W77" s="695"/>
      <c r="X77" s="695"/>
      <c r="Y77" s="695"/>
      <c r="Z77" s="775"/>
      <c r="AA77" s="695"/>
      <c r="AB77" s="696"/>
      <c r="AC77" s="697"/>
      <c r="AD77" s="698"/>
      <c r="AE77" s="698"/>
      <c r="AF77" s="698"/>
      <c r="AG77" s="695"/>
      <c r="AH77" s="695"/>
      <c r="AI77" s="695"/>
      <c r="AJ77" s="695"/>
      <c r="AK77" s="695"/>
      <c r="AL77" s="695"/>
      <c r="AM77" s="695"/>
      <c r="AN77" s="695"/>
      <c r="AO77" s="695"/>
      <c r="AP77" s="695"/>
      <c r="AQ77" s="695"/>
      <c r="AR77" s="695"/>
      <c r="AS77" s="695"/>
      <c r="AT77" s="695"/>
      <c r="AU77" s="699"/>
    </row>
    <row r="78" spans="2:47" s="329" customFormat="1" ht="13.2" x14ac:dyDescent="0.25">
      <c r="B78" s="287" t="s">
        <v>219</v>
      </c>
      <c r="C78" s="558" t="s">
        <v>220</v>
      </c>
      <c r="D78" s="396">
        <f>'Forma 2'!$H$72</f>
        <v>13615.2</v>
      </c>
      <c r="E78" s="700">
        <f t="shared" si="50"/>
        <v>5721.77</v>
      </c>
      <c r="F78" s="691">
        <f t="shared" si="51"/>
        <v>0</v>
      </c>
      <c r="G78" s="691">
        <f t="shared" si="52"/>
        <v>0</v>
      </c>
      <c r="H78" s="691">
        <f t="shared" si="53"/>
        <v>0</v>
      </c>
      <c r="I78" s="692">
        <f t="shared" si="54"/>
        <v>0</v>
      </c>
      <c r="J78" s="701">
        <f t="shared" si="55"/>
        <v>1433.25</v>
      </c>
      <c r="K78" s="692">
        <f t="shared" si="56"/>
        <v>0</v>
      </c>
      <c r="L78" s="692">
        <f t="shared" si="57"/>
        <v>0</v>
      </c>
      <c r="M78" s="701">
        <f t="shared" si="58"/>
        <v>260.82</v>
      </c>
      <c r="N78" s="701">
        <f t="shared" si="59"/>
        <v>154.97</v>
      </c>
      <c r="O78" s="692">
        <f t="shared" si="60"/>
        <v>0</v>
      </c>
      <c r="P78" s="701">
        <f t="shared" si="61"/>
        <v>401.77</v>
      </c>
      <c r="Q78" s="692">
        <f t="shared" si="62"/>
        <v>0</v>
      </c>
      <c r="R78" s="692">
        <f t="shared" si="63"/>
        <v>0</v>
      </c>
      <c r="S78" s="701">
        <f t="shared" si="64"/>
        <v>97.16</v>
      </c>
      <c r="T78" s="692">
        <f t="shared" si="65"/>
        <v>0</v>
      </c>
      <c r="U78" s="692">
        <f t="shared" si="66"/>
        <v>0</v>
      </c>
      <c r="V78" s="692">
        <f t="shared" si="67"/>
        <v>0</v>
      </c>
      <c r="W78" s="695"/>
      <c r="X78" s="695"/>
      <c r="Y78" s="695"/>
      <c r="Z78" s="776">
        <v>82.27</v>
      </c>
      <c r="AA78" s="695"/>
      <c r="AB78" s="703">
        <v>5463.19</v>
      </c>
      <c r="AC78" s="704">
        <v>5721.77</v>
      </c>
      <c r="AD78" s="698"/>
      <c r="AE78" s="698"/>
      <c r="AF78" s="698"/>
      <c r="AG78" s="695"/>
      <c r="AH78" s="702">
        <v>1433.25</v>
      </c>
      <c r="AI78" s="695"/>
      <c r="AJ78" s="695"/>
      <c r="AK78" s="702">
        <v>260.82</v>
      </c>
      <c r="AL78" s="702">
        <v>154.97</v>
      </c>
      <c r="AM78" s="695"/>
      <c r="AN78" s="702">
        <v>401.77</v>
      </c>
      <c r="AO78" s="695"/>
      <c r="AP78" s="695"/>
      <c r="AQ78" s="702">
        <v>97.16</v>
      </c>
      <c r="AR78" s="695"/>
      <c r="AS78" s="695"/>
      <c r="AT78" s="695"/>
      <c r="AU78" s="699"/>
    </row>
    <row r="79" spans="2:47" s="329" customFormat="1" ht="13.2" x14ac:dyDescent="0.25">
      <c r="B79" s="287" t="s">
        <v>221</v>
      </c>
      <c r="C79" s="558" t="s">
        <v>222</v>
      </c>
      <c r="D79" s="396">
        <f>'Forma 2'!$H$73</f>
        <v>0</v>
      </c>
      <c r="E79" s="690">
        <f t="shared" si="50"/>
        <v>0</v>
      </c>
      <c r="F79" s="691">
        <f t="shared" si="51"/>
        <v>0</v>
      </c>
      <c r="G79" s="691">
        <f t="shared" si="52"/>
        <v>0</v>
      </c>
      <c r="H79" s="691">
        <f t="shared" si="53"/>
        <v>0</v>
      </c>
      <c r="I79" s="692">
        <f t="shared" si="54"/>
        <v>0</v>
      </c>
      <c r="J79" s="692">
        <f t="shared" si="55"/>
        <v>0</v>
      </c>
      <c r="K79" s="692">
        <f t="shared" si="56"/>
        <v>0</v>
      </c>
      <c r="L79" s="692">
        <f t="shared" si="57"/>
        <v>0</v>
      </c>
      <c r="M79" s="692">
        <f t="shared" si="58"/>
        <v>0</v>
      </c>
      <c r="N79" s="692">
        <f t="shared" si="59"/>
        <v>0</v>
      </c>
      <c r="O79" s="692">
        <f t="shared" si="60"/>
        <v>0</v>
      </c>
      <c r="P79" s="692">
        <f t="shared" si="61"/>
        <v>0</v>
      </c>
      <c r="Q79" s="692">
        <f t="shared" si="62"/>
        <v>0</v>
      </c>
      <c r="R79" s="692">
        <f t="shared" si="63"/>
        <v>0</v>
      </c>
      <c r="S79" s="692">
        <f t="shared" si="64"/>
        <v>0</v>
      </c>
      <c r="T79" s="692">
        <f t="shared" si="65"/>
        <v>0</v>
      </c>
      <c r="U79" s="692">
        <f t="shared" si="66"/>
        <v>0</v>
      </c>
      <c r="V79" s="692">
        <f t="shared" si="67"/>
        <v>0</v>
      </c>
      <c r="W79" s="695"/>
      <c r="X79" s="695"/>
      <c r="Y79" s="695"/>
      <c r="Z79" s="775"/>
      <c r="AA79" s="695"/>
      <c r="AB79" s="696"/>
      <c r="AC79" s="697"/>
      <c r="AD79" s="698"/>
      <c r="AE79" s="698"/>
      <c r="AF79" s="698"/>
      <c r="AG79" s="695"/>
      <c r="AH79" s="695"/>
      <c r="AI79" s="695"/>
      <c r="AJ79" s="695"/>
      <c r="AK79" s="695"/>
      <c r="AL79" s="695"/>
      <c r="AM79" s="695"/>
      <c r="AN79" s="695"/>
      <c r="AO79" s="695"/>
      <c r="AP79" s="695"/>
      <c r="AQ79" s="695"/>
      <c r="AR79" s="695"/>
      <c r="AS79" s="695"/>
      <c r="AT79" s="695"/>
      <c r="AU79" s="699"/>
    </row>
    <row r="80" spans="2:47" s="329" customFormat="1" ht="13.2" x14ac:dyDescent="0.25">
      <c r="B80" s="287" t="s">
        <v>223</v>
      </c>
      <c r="C80" s="558" t="s">
        <v>224</v>
      </c>
      <c r="D80" s="396">
        <f>'Forma 2'!$H$74</f>
        <v>35.04</v>
      </c>
      <c r="E80" s="700">
        <f t="shared" si="50"/>
        <v>14.73</v>
      </c>
      <c r="F80" s="691">
        <f t="shared" si="51"/>
        <v>0</v>
      </c>
      <c r="G80" s="691">
        <f t="shared" si="52"/>
        <v>0</v>
      </c>
      <c r="H80" s="691">
        <f t="shared" si="53"/>
        <v>0</v>
      </c>
      <c r="I80" s="692">
        <f t="shared" si="54"/>
        <v>0</v>
      </c>
      <c r="J80" s="701">
        <f t="shared" si="55"/>
        <v>3.69</v>
      </c>
      <c r="K80" s="692">
        <f t="shared" si="56"/>
        <v>0</v>
      </c>
      <c r="L80" s="692">
        <f t="shared" si="57"/>
        <v>0</v>
      </c>
      <c r="M80" s="701">
        <f t="shared" si="58"/>
        <v>0.67</v>
      </c>
      <c r="N80" s="701">
        <f t="shared" si="59"/>
        <v>0.4</v>
      </c>
      <c r="O80" s="692">
        <f t="shared" si="60"/>
        <v>0</v>
      </c>
      <c r="P80" s="701">
        <f t="shared" si="61"/>
        <v>1.03</v>
      </c>
      <c r="Q80" s="692">
        <f t="shared" si="62"/>
        <v>0</v>
      </c>
      <c r="R80" s="692">
        <f t="shared" si="63"/>
        <v>0</v>
      </c>
      <c r="S80" s="701">
        <f t="shared" si="64"/>
        <v>0.25</v>
      </c>
      <c r="T80" s="692">
        <f t="shared" si="65"/>
        <v>0</v>
      </c>
      <c r="U80" s="692">
        <f t="shared" si="66"/>
        <v>0</v>
      </c>
      <c r="V80" s="692">
        <f t="shared" si="67"/>
        <v>0</v>
      </c>
      <c r="W80" s="695"/>
      <c r="X80" s="695"/>
      <c r="Y80" s="695"/>
      <c r="Z80" s="776">
        <v>0.21</v>
      </c>
      <c r="AA80" s="695"/>
      <c r="AB80" s="703">
        <v>14.06</v>
      </c>
      <c r="AC80" s="704">
        <v>14.73</v>
      </c>
      <c r="AD80" s="698"/>
      <c r="AE80" s="698"/>
      <c r="AF80" s="698"/>
      <c r="AG80" s="695"/>
      <c r="AH80" s="702">
        <v>3.69</v>
      </c>
      <c r="AI80" s="695"/>
      <c r="AJ80" s="695"/>
      <c r="AK80" s="702">
        <v>0.67</v>
      </c>
      <c r="AL80" s="702">
        <v>0.4</v>
      </c>
      <c r="AM80" s="695"/>
      <c r="AN80" s="702">
        <v>1.03</v>
      </c>
      <c r="AO80" s="695"/>
      <c r="AP80" s="695"/>
      <c r="AQ80" s="702">
        <v>0.25</v>
      </c>
      <c r="AR80" s="695"/>
      <c r="AS80" s="695"/>
      <c r="AT80" s="695"/>
      <c r="AU80" s="699"/>
    </row>
    <row r="81" spans="2:47" s="329" customFormat="1" ht="13.2" x14ac:dyDescent="0.25">
      <c r="B81" s="287" t="s">
        <v>225</v>
      </c>
      <c r="C81" s="558" t="s">
        <v>226</v>
      </c>
      <c r="D81" s="561">
        <f>'Forma 2'!$H$75</f>
        <v>0</v>
      </c>
      <c r="E81" s="690">
        <f t="shared" si="50"/>
        <v>0</v>
      </c>
      <c r="F81" s="691">
        <f t="shared" si="51"/>
        <v>0</v>
      </c>
      <c r="G81" s="691">
        <f t="shared" si="52"/>
        <v>0</v>
      </c>
      <c r="H81" s="691">
        <f t="shared" si="53"/>
        <v>0</v>
      </c>
      <c r="I81" s="692">
        <f t="shared" si="54"/>
        <v>0</v>
      </c>
      <c r="J81" s="692">
        <f t="shared" si="55"/>
        <v>0</v>
      </c>
      <c r="K81" s="692">
        <f t="shared" si="56"/>
        <v>0</v>
      </c>
      <c r="L81" s="692">
        <f t="shared" si="57"/>
        <v>0</v>
      </c>
      <c r="M81" s="692">
        <f t="shared" si="58"/>
        <v>0</v>
      </c>
      <c r="N81" s="692">
        <f t="shared" si="59"/>
        <v>0</v>
      </c>
      <c r="O81" s="692">
        <f t="shared" si="60"/>
        <v>0</v>
      </c>
      <c r="P81" s="692">
        <f t="shared" si="61"/>
        <v>0</v>
      </c>
      <c r="Q81" s="692">
        <f t="shared" si="62"/>
        <v>0</v>
      </c>
      <c r="R81" s="692">
        <f t="shared" si="63"/>
        <v>0</v>
      </c>
      <c r="S81" s="692">
        <f t="shared" si="64"/>
        <v>0</v>
      </c>
      <c r="T81" s="692">
        <f t="shared" si="65"/>
        <v>0</v>
      </c>
      <c r="U81" s="692">
        <f t="shared" si="66"/>
        <v>0</v>
      </c>
      <c r="V81" s="692">
        <f t="shared" si="67"/>
        <v>0</v>
      </c>
      <c r="W81" s="695"/>
      <c r="X81" s="695"/>
      <c r="Y81" s="695"/>
      <c r="Z81" s="775"/>
      <c r="AA81" s="695"/>
      <c r="AB81" s="696"/>
      <c r="AC81" s="697"/>
      <c r="AD81" s="698"/>
      <c r="AE81" s="698"/>
      <c r="AF81" s="698"/>
      <c r="AG81" s="695"/>
      <c r="AH81" s="695"/>
      <c r="AI81" s="695"/>
      <c r="AJ81" s="695"/>
      <c r="AK81" s="695"/>
      <c r="AL81" s="695"/>
      <c r="AM81" s="695"/>
      <c r="AN81" s="695"/>
      <c r="AO81" s="695"/>
      <c r="AP81" s="695"/>
      <c r="AQ81" s="695"/>
      <c r="AR81" s="695"/>
      <c r="AS81" s="695"/>
      <c r="AT81" s="695"/>
      <c r="AU81" s="699"/>
    </row>
    <row r="82" spans="2:47" s="329" customFormat="1" ht="13.2" x14ac:dyDescent="0.25">
      <c r="B82" s="287" t="s">
        <v>227</v>
      </c>
      <c r="C82" s="558" t="s">
        <v>228</v>
      </c>
      <c r="D82" s="561">
        <f>'Forma 2'!$H$76</f>
        <v>0</v>
      </c>
      <c r="E82" s="690">
        <f t="shared" si="50"/>
        <v>0</v>
      </c>
      <c r="F82" s="691">
        <f t="shared" si="51"/>
        <v>0</v>
      </c>
      <c r="G82" s="691">
        <f t="shared" si="52"/>
        <v>0</v>
      </c>
      <c r="H82" s="691">
        <f t="shared" si="53"/>
        <v>0</v>
      </c>
      <c r="I82" s="692">
        <f t="shared" si="54"/>
        <v>0</v>
      </c>
      <c r="J82" s="692">
        <f t="shared" si="55"/>
        <v>0</v>
      </c>
      <c r="K82" s="692">
        <f t="shared" si="56"/>
        <v>0</v>
      </c>
      <c r="L82" s="692">
        <f t="shared" si="57"/>
        <v>0</v>
      </c>
      <c r="M82" s="692">
        <f t="shared" si="58"/>
        <v>0</v>
      </c>
      <c r="N82" s="692">
        <f t="shared" si="59"/>
        <v>0</v>
      </c>
      <c r="O82" s="692">
        <f t="shared" si="60"/>
        <v>0</v>
      </c>
      <c r="P82" s="692">
        <f t="shared" si="61"/>
        <v>0</v>
      </c>
      <c r="Q82" s="692">
        <f t="shared" si="62"/>
        <v>0</v>
      </c>
      <c r="R82" s="692">
        <f t="shared" si="63"/>
        <v>0</v>
      </c>
      <c r="S82" s="692">
        <f t="shared" si="64"/>
        <v>0</v>
      </c>
      <c r="T82" s="692">
        <f t="shared" si="65"/>
        <v>0</v>
      </c>
      <c r="U82" s="692">
        <f t="shared" si="66"/>
        <v>0</v>
      </c>
      <c r="V82" s="692">
        <f t="shared" si="67"/>
        <v>0</v>
      </c>
      <c r="W82" s="695"/>
      <c r="X82" s="695"/>
      <c r="Y82" s="695"/>
      <c r="Z82" s="775"/>
      <c r="AA82" s="695"/>
      <c r="AB82" s="696"/>
      <c r="AC82" s="697"/>
      <c r="AD82" s="698"/>
      <c r="AE82" s="698"/>
      <c r="AF82" s="698"/>
      <c r="AG82" s="695"/>
      <c r="AH82" s="695"/>
      <c r="AI82" s="695"/>
      <c r="AJ82" s="695"/>
      <c r="AK82" s="695"/>
      <c r="AL82" s="695"/>
      <c r="AM82" s="695"/>
      <c r="AN82" s="695"/>
      <c r="AO82" s="695"/>
      <c r="AP82" s="695"/>
      <c r="AQ82" s="695"/>
      <c r="AR82" s="695"/>
      <c r="AS82" s="695"/>
      <c r="AT82" s="695"/>
      <c r="AU82" s="699"/>
    </row>
    <row r="83" spans="2:47" s="329" customFormat="1" ht="13.2" x14ac:dyDescent="0.25">
      <c r="B83" s="287" t="s">
        <v>229</v>
      </c>
      <c r="C83" s="558" t="s">
        <v>230</v>
      </c>
      <c r="D83" s="561">
        <f>'Forma 2'!$H$77</f>
        <v>0</v>
      </c>
      <c r="E83" s="690">
        <f t="shared" si="50"/>
        <v>0</v>
      </c>
      <c r="F83" s="691">
        <f t="shared" si="51"/>
        <v>0</v>
      </c>
      <c r="G83" s="691">
        <f t="shared" si="52"/>
        <v>0</v>
      </c>
      <c r="H83" s="691">
        <f t="shared" si="53"/>
        <v>0</v>
      </c>
      <c r="I83" s="692">
        <f t="shared" si="54"/>
        <v>0</v>
      </c>
      <c r="J83" s="692">
        <f t="shared" si="55"/>
        <v>0</v>
      </c>
      <c r="K83" s="692">
        <f t="shared" si="56"/>
        <v>0</v>
      </c>
      <c r="L83" s="692">
        <f t="shared" si="57"/>
        <v>0</v>
      </c>
      <c r="M83" s="692">
        <f t="shared" si="58"/>
        <v>0</v>
      </c>
      <c r="N83" s="692">
        <f t="shared" si="59"/>
        <v>0</v>
      </c>
      <c r="O83" s="692">
        <f t="shared" si="60"/>
        <v>0</v>
      </c>
      <c r="P83" s="692">
        <f t="shared" si="61"/>
        <v>0</v>
      </c>
      <c r="Q83" s="692">
        <f t="shared" si="62"/>
        <v>0</v>
      </c>
      <c r="R83" s="692">
        <f t="shared" si="63"/>
        <v>0</v>
      </c>
      <c r="S83" s="692">
        <f t="shared" si="64"/>
        <v>0</v>
      </c>
      <c r="T83" s="692">
        <f t="shared" si="65"/>
        <v>0</v>
      </c>
      <c r="U83" s="692">
        <f t="shared" si="66"/>
        <v>0</v>
      </c>
      <c r="V83" s="692">
        <f t="shared" si="67"/>
        <v>0</v>
      </c>
      <c r="W83" s="695"/>
      <c r="X83" s="695"/>
      <c r="Y83" s="695"/>
      <c r="Z83" s="775"/>
      <c r="AA83" s="695"/>
      <c r="AB83" s="696"/>
      <c r="AC83" s="697"/>
      <c r="AD83" s="698"/>
      <c r="AE83" s="698"/>
      <c r="AF83" s="698"/>
      <c r="AG83" s="695"/>
      <c r="AH83" s="695"/>
      <c r="AI83" s="695"/>
      <c r="AJ83" s="695"/>
      <c r="AK83" s="695"/>
      <c r="AL83" s="695"/>
      <c r="AM83" s="695"/>
      <c r="AN83" s="695"/>
      <c r="AO83" s="695"/>
      <c r="AP83" s="695"/>
      <c r="AQ83" s="695"/>
      <c r="AR83" s="695"/>
      <c r="AS83" s="695"/>
      <c r="AT83" s="695"/>
      <c r="AU83" s="699"/>
    </row>
    <row r="84" spans="2:47" s="329" customFormat="1" ht="13.2" x14ac:dyDescent="0.25">
      <c r="B84" s="287" t="s">
        <v>231</v>
      </c>
      <c r="C84" s="558" t="s">
        <v>232</v>
      </c>
      <c r="D84" s="561">
        <f>'Forma 2'!$H$78</f>
        <v>0</v>
      </c>
      <c r="E84" s="690">
        <f t="shared" si="50"/>
        <v>0</v>
      </c>
      <c r="F84" s="691">
        <f t="shared" si="51"/>
        <v>0</v>
      </c>
      <c r="G84" s="691">
        <f t="shared" si="52"/>
        <v>0</v>
      </c>
      <c r="H84" s="691">
        <f t="shared" si="53"/>
        <v>0</v>
      </c>
      <c r="I84" s="692">
        <f t="shared" si="54"/>
        <v>0</v>
      </c>
      <c r="J84" s="692">
        <f t="shared" si="55"/>
        <v>0</v>
      </c>
      <c r="K84" s="692">
        <f t="shared" si="56"/>
        <v>0</v>
      </c>
      <c r="L84" s="692">
        <f t="shared" si="57"/>
        <v>0</v>
      </c>
      <c r="M84" s="692">
        <f t="shared" si="58"/>
        <v>0</v>
      </c>
      <c r="N84" s="692">
        <f t="shared" si="59"/>
        <v>0</v>
      </c>
      <c r="O84" s="692">
        <f t="shared" si="60"/>
        <v>0</v>
      </c>
      <c r="P84" s="692">
        <f t="shared" si="61"/>
        <v>0</v>
      </c>
      <c r="Q84" s="692">
        <f t="shared" si="62"/>
        <v>0</v>
      </c>
      <c r="R84" s="692">
        <f t="shared" si="63"/>
        <v>0</v>
      </c>
      <c r="S84" s="692">
        <f t="shared" si="64"/>
        <v>0</v>
      </c>
      <c r="T84" s="692">
        <f t="shared" si="65"/>
        <v>0</v>
      </c>
      <c r="U84" s="692">
        <f t="shared" si="66"/>
        <v>0</v>
      </c>
      <c r="V84" s="692">
        <f t="shared" si="67"/>
        <v>0</v>
      </c>
      <c r="W84" s="695"/>
      <c r="X84" s="695"/>
      <c r="Y84" s="695"/>
      <c r="Z84" s="775"/>
      <c r="AA84" s="695"/>
      <c r="AB84" s="696"/>
      <c r="AC84" s="697"/>
      <c r="AD84" s="698"/>
      <c r="AE84" s="698"/>
      <c r="AF84" s="698"/>
      <c r="AG84" s="695"/>
      <c r="AH84" s="695"/>
      <c r="AI84" s="695"/>
      <c r="AJ84" s="695"/>
      <c r="AK84" s="695"/>
      <c r="AL84" s="695"/>
      <c r="AM84" s="695"/>
      <c r="AN84" s="695"/>
      <c r="AO84" s="695"/>
      <c r="AP84" s="695"/>
      <c r="AQ84" s="695"/>
      <c r="AR84" s="695"/>
      <c r="AS84" s="695"/>
      <c r="AT84" s="695"/>
      <c r="AU84" s="699"/>
    </row>
    <row r="85" spans="2:47" s="329" customFormat="1" ht="13.2" x14ac:dyDescent="0.25">
      <c r="B85" s="287" t="s">
        <v>233</v>
      </c>
      <c r="C85" s="558" t="s">
        <v>234</v>
      </c>
      <c r="D85" s="396">
        <f>'Forma 2'!$H$79</f>
        <v>0</v>
      </c>
      <c r="E85" s="690">
        <f t="shared" si="50"/>
        <v>0</v>
      </c>
      <c r="F85" s="691">
        <f t="shared" si="51"/>
        <v>0</v>
      </c>
      <c r="G85" s="691">
        <f t="shared" si="52"/>
        <v>0</v>
      </c>
      <c r="H85" s="691">
        <f t="shared" si="53"/>
        <v>0</v>
      </c>
      <c r="I85" s="692">
        <f t="shared" si="54"/>
        <v>0</v>
      </c>
      <c r="J85" s="692">
        <f t="shared" si="55"/>
        <v>0</v>
      </c>
      <c r="K85" s="692">
        <f t="shared" si="56"/>
        <v>0</v>
      </c>
      <c r="L85" s="692">
        <f t="shared" si="57"/>
        <v>0</v>
      </c>
      <c r="M85" s="692">
        <f t="shared" si="58"/>
        <v>0</v>
      </c>
      <c r="N85" s="692">
        <f t="shared" si="59"/>
        <v>0</v>
      </c>
      <c r="O85" s="692">
        <f t="shared" si="60"/>
        <v>0</v>
      </c>
      <c r="P85" s="692">
        <f t="shared" si="61"/>
        <v>0</v>
      </c>
      <c r="Q85" s="692">
        <f t="shared" si="62"/>
        <v>0</v>
      </c>
      <c r="R85" s="692">
        <f t="shared" si="63"/>
        <v>0</v>
      </c>
      <c r="S85" s="692">
        <f t="shared" si="64"/>
        <v>0</v>
      </c>
      <c r="T85" s="692">
        <f t="shared" si="65"/>
        <v>0</v>
      </c>
      <c r="U85" s="692">
        <f t="shared" si="66"/>
        <v>0</v>
      </c>
      <c r="V85" s="692">
        <f t="shared" si="67"/>
        <v>0</v>
      </c>
      <c r="W85" s="695"/>
      <c r="X85" s="695"/>
      <c r="Y85" s="695"/>
      <c r="Z85" s="775"/>
      <c r="AA85" s="695"/>
      <c r="AB85" s="696"/>
      <c r="AC85" s="697"/>
      <c r="AD85" s="698"/>
      <c r="AE85" s="698"/>
      <c r="AF85" s="698"/>
      <c r="AG85" s="695"/>
      <c r="AH85" s="695"/>
      <c r="AI85" s="695"/>
      <c r="AJ85" s="695"/>
      <c r="AK85" s="695"/>
      <c r="AL85" s="695"/>
      <c r="AM85" s="695"/>
      <c r="AN85" s="695"/>
      <c r="AO85" s="695"/>
      <c r="AP85" s="695"/>
      <c r="AQ85" s="695"/>
      <c r="AR85" s="695"/>
      <c r="AS85" s="695"/>
      <c r="AT85" s="695"/>
      <c r="AU85" s="699"/>
    </row>
    <row r="86" spans="2:47" s="329" customFormat="1" ht="13.2" x14ac:dyDescent="0.25">
      <c r="B86" s="287" t="s">
        <v>235</v>
      </c>
      <c r="C86" s="558" t="s">
        <v>236</v>
      </c>
      <c r="D86" s="396">
        <f>'Forma 2'!$H$80</f>
        <v>1669.44</v>
      </c>
      <c r="E86" s="700">
        <f t="shared" si="50"/>
        <v>701.58</v>
      </c>
      <c r="F86" s="691">
        <f t="shared" si="51"/>
        <v>0</v>
      </c>
      <c r="G86" s="691">
        <f t="shared" si="52"/>
        <v>0</v>
      </c>
      <c r="H86" s="691">
        <f t="shared" si="53"/>
        <v>0</v>
      </c>
      <c r="I86" s="692">
        <f t="shared" si="54"/>
        <v>0</v>
      </c>
      <c r="J86" s="701">
        <f t="shared" si="55"/>
        <v>175.74</v>
      </c>
      <c r="K86" s="692">
        <f t="shared" si="56"/>
        <v>0</v>
      </c>
      <c r="L86" s="692">
        <f t="shared" si="57"/>
        <v>0</v>
      </c>
      <c r="M86" s="701">
        <f t="shared" si="58"/>
        <v>31.98</v>
      </c>
      <c r="N86" s="701">
        <f t="shared" si="59"/>
        <v>19</v>
      </c>
      <c r="O86" s="692">
        <f t="shared" si="60"/>
        <v>0</v>
      </c>
      <c r="P86" s="701">
        <f t="shared" si="61"/>
        <v>49.26</v>
      </c>
      <c r="Q86" s="692">
        <f t="shared" si="62"/>
        <v>0</v>
      </c>
      <c r="R86" s="692">
        <f t="shared" si="63"/>
        <v>0</v>
      </c>
      <c r="S86" s="701">
        <f t="shared" si="64"/>
        <v>11.91</v>
      </c>
      <c r="T86" s="692">
        <f t="shared" si="65"/>
        <v>0</v>
      </c>
      <c r="U86" s="692">
        <f t="shared" si="66"/>
        <v>0</v>
      </c>
      <c r="V86" s="692">
        <f t="shared" si="67"/>
        <v>0</v>
      </c>
      <c r="W86" s="695"/>
      <c r="X86" s="695"/>
      <c r="Y86" s="695"/>
      <c r="Z86" s="776">
        <v>10.09</v>
      </c>
      <c r="AA86" s="695"/>
      <c r="AB86" s="703">
        <v>669.88</v>
      </c>
      <c r="AC86" s="704">
        <v>701.58</v>
      </c>
      <c r="AD86" s="698"/>
      <c r="AE86" s="698"/>
      <c r="AF86" s="698"/>
      <c r="AG86" s="695"/>
      <c r="AH86" s="702">
        <v>175.74</v>
      </c>
      <c r="AI86" s="695"/>
      <c r="AJ86" s="695"/>
      <c r="AK86" s="702">
        <v>31.98</v>
      </c>
      <c r="AL86" s="702">
        <v>19</v>
      </c>
      <c r="AM86" s="695"/>
      <c r="AN86" s="702">
        <v>49.26</v>
      </c>
      <c r="AO86" s="695"/>
      <c r="AP86" s="695"/>
      <c r="AQ86" s="702">
        <v>11.91</v>
      </c>
      <c r="AR86" s="695"/>
      <c r="AS86" s="695"/>
      <c r="AT86" s="695"/>
      <c r="AU86" s="699"/>
    </row>
    <row r="87" spans="2:47" s="329" customFormat="1" ht="13.2" x14ac:dyDescent="0.25">
      <c r="B87" s="287" t="s">
        <v>237</v>
      </c>
      <c r="C87" s="558" t="s">
        <v>238</v>
      </c>
      <c r="D87" s="396">
        <f>'Forma 2'!$H$81</f>
        <v>0</v>
      </c>
      <c r="E87" s="690">
        <f t="shared" si="50"/>
        <v>0</v>
      </c>
      <c r="F87" s="691">
        <f t="shared" si="51"/>
        <v>0</v>
      </c>
      <c r="G87" s="691">
        <f t="shared" si="52"/>
        <v>0</v>
      </c>
      <c r="H87" s="691">
        <f t="shared" si="53"/>
        <v>0</v>
      </c>
      <c r="I87" s="692">
        <f t="shared" si="54"/>
        <v>0</v>
      </c>
      <c r="J87" s="692">
        <f t="shared" si="55"/>
        <v>0</v>
      </c>
      <c r="K87" s="692">
        <f t="shared" si="56"/>
        <v>0</v>
      </c>
      <c r="L87" s="692">
        <f t="shared" si="57"/>
        <v>0</v>
      </c>
      <c r="M87" s="692">
        <f t="shared" si="58"/>
        <v>0</v>
      </c>
      <c r="N87" s="692">
        <f t="shared" si="59"/>
        <v>0</v>
      </c>
      <c r="O87" s="692">
        <f t="shared" si="60"/>
        <v>0</v>
      </c>
      <c r="P87" s="692">
        <f t="shared" si="61"/>
        <v>0</v>
      </c>
      <c r="Q87" s="692">
        <f t="shared" si="62"/>
        <v>0</v>
      </c>
      <c r="R87" s="692">
        <f t="shared" si="63"/>
        <v>0</v>
      </c>
      <c r="S87" s="692">
        <f t="shared" si="64"/>
        <v>0</v>
      </c>
      <c r="T87" s="692">
        <f t="shared" si="65"/>
        <v>0</v>
      </c>
      <c r="U87" s="692">
        <f t="shared" si="66"/>
        <v>0</v>
      </c>
      <c r="V87" s="692">
        <f t="shared" si="67"/>
        <v>0</v>
      </c>
      <c r="W87" s="695"/>
      <c r="X87" s="695"/>
      <c r="Y87" s="695"/>
      <c r="Z87" s="775"/>
      <c r="AA87" s="695"/>
      <c r="AB87" s="696"/>
      <c r="AC87" s="697"/>
      <c r="AD87" s="698"/>
      <c r="AE87" s="698"/>
      <c r="AF87" s="698"/>
      <c r="AG87" s="695"/>
      <c r="AH87" s="695"/>
      <c r="AI87" s="695"/>
      <c r="AJ87" s="695"/>
      <c r="AK87" s="695"/>
      <c r="AL87" s="695"/>
      <c r="AM87" s="695"/>
      <c r="AN87" s="695"/>
      <c r="AO87" s="695"/>
      <c r="AP87" s="695"/>
      <c r="AQ87" s="695"/>
      <c r="AR87" s="695"/>
      <c r="AS87" s="695"/>
      <c r="AT87" s="695"/>
      <c r="AU87" s="699"/>
    </row>
    <row r="88" spans="2:47" s="329" customFormat="1" ht="26.4" x14ac:dyDescent="0.25">
      <c r="B88" s="287" t="s">
        <v>239</v>
      </c>
      <c r="C88" s="558" t="s">
        <v>240</v>
      </c>
      <c r="D88" s="396">
        <f>'Forma 2'!$H$82</f>
        <v>0</v>
      </c>
      <c r="E88" s="690">
        <f t="shared" si="50"/>
        <v>0</v>
      </c>
      <c r="F88" s="691">
        <f t="shared" si="51"/>
        <v>0</v>
      </c>
      <c r="G88" s="691">
        <f t="shared" si="52"/>
        <v>0</v>
      </c>
      <c r="H88" s="691">
        <f t="shared" si="53"/>
        <v>0</v>
      </c>
      <c r="I88" s="692">
        <f t="shared" si="54"/>
        <v>0</v>
      </c>
      <c r="J88" s="692">
        <f t="shared" si="55"/>
        <v>0</v>
      </c>
      <c r="K88" s="692">
        <f t="shared" si="56"/>
        <v>0</v>
      </c>
      <c r="L88" s="692">
        <f t="shared" si="57"/>
        <v>0</v>
      </c>
      <c r="M88" s="692">
        <f t="shared" si="58"/>
        <v>0</v>
      </c>
      <c r="N88" s="692">
        <f t="shared" si="59"/>
        <v>0</v>
      </c>
      <c r="O88" s="692">
        <f t="shared" si="60"/>
        <v>0</v>
      </c>
      <c r="P88" s="692">
        <f t="shared" si="61"/>
        <v>0</v>
      </c>
      <c r="Q88" s="692">
        <f t="shared" si="62"/>
        <v>0</v>
      </c>
      <c r="R88" s="692">
        <f t="shared" si="63"/>
        <v>0</v>
      </c>
      <c r="S88" s="692">
        <f t="shared" si="64"/>
        <v>0</v>
      </c>
      <c r="T88" s="692">
        <f t="shared" si="65"/>
        <v>0</v>
      </c>
      <c r="U88" s="692">
        <f t="shared" si="66"/>
        <v>0</v>
      </c>
      <c r="V88" s="692">
        <f t="shared" si="67"/>
        <v>0</v>
      </c>
      <c r="W88" s="695"/>
      <c r="X88" s="695"/>
      <c r="Y88" s="695"/>
      <c r="Z88" s="775"/>
      <c r="AA88" s="695"/>
      <c r="AB88" s="696"/>
      <c r="AC88" s="697"/>
      <c r="AD88" s="698"/>
      <c r="AE88" s="698"/>
      <c r="AF88" s="698"/>
      <c r="AG88" s="695"/>
      <c r="AH88" s="695"/>
      <c r="AI88" s="695"/>
      <c r="AJ88" s="695"/>
      <c r="AK88" s="695"/>
      <c r="AL88" s="695"/>
      <c r="AM88" s="695"/>
      <c r="AN88" s="695"/>
      <c r="AO88" s="695"/>
      <c r="AP88" s="695"/>
      <c r="AQ88" s="695"/>
      <c r="AR88" s="695"/>
      <c r="AS88" s="695"/>
      <c r="AT88" s="695"/>
      <c r="AU88" s="699"/>
    </row>
    <row r="89" spans="2:47" s="329" customFormat="1" ht="13.2" x14ac:dyDescent="0.25">
      <c r="B89" s="287" t="s">
        <v>241</v>
      </c>
      <c r="C89" s="660" t="s">
        <v>242</v>
      </c>
      <c r="D89" s="396">
        <f>'Forma 2'!$H$83</f>
        <v>4238.5200000000004</v>
      </c>
      <c r="E89" s="700">
        <f t="shared" si="50"/>
        <v>1781.24</v>
      </c>
      <c r="F89" s="691">
        <f t="shared" si="51"/>
        <v>0</v>
      </c>
      <c r="G89" s="691">
        <f t="shared" si="52"/>
        <v>0</v>
      </c>
      <c r="H89" s="691">
        <f t="shared" si="53"/>
        <v>0</v>
      </c>
      <c r="I89" s="692">
        <f t="shared" si="54"/>
        <v>0</v>
      </c>
      <c r="J89" s="701">
        <f t="shared" si="55"/>
        <v>446.18</v>
      </c>
      <c r="K89" s="692">
        <f t="shared" si="56"/>
        <v>0</v>
      </c>
      <c r="L89" s="692">
        <f t="shared" si="57"/>
        <v>0</v>
      </c>
      <c r="M89" s="701">
        <f t="shared" si="58"/>
        <v>81.19</v>
      </c>
      <c r="N89" s="701">
        <f t="shared" si="59"/>
        <v>48.24</v>
      </c>
      <c r="O89" s="692">
        <f t="shared" si="60"/>
        <v>0</v>
      </c>
      <c r="P89" s="701">
        <f t="shared" si="61"/>
        <v>125.08</v>
      </c>
      <c r="Q89" s="692">
        <f t="shared" si="62"/>
        <v>0</v>
      </c>
      <c r="R89" s="692">
        <f t="shared" si="63"/>
        <v>0</v>
      </c>
      <c r="S89" s="701">
        <f t="shared" si="64"/>
        <v>30.25</v>
      </c>
      <c r="T89" s="692">
        <f t="shared" si="65"/>
        <v>0</v>
      </c>
      <c r="U89" s="692">
        <f t="shared" si="66"/>
        <v>0</v>
      </c>
      <c r="V89" s="692">
        <f t="shared" si="67"/>
        <v>0</v>
      </c>
      <c r="W89" s="695"/>
      <c r="X89" s="695"/>
      <c r="Y89" s="695"/>
      <c r="Z89" s="776">
        <v>25.61</v>
      </c>
      <c r="AA89" s="695"/>
      <c r="AB89" s="703">
        <v>1700.73</v>
      </c>
      <c r="AC89" s="704">
        <v>1781.24</v>
      </c>
      <c r="AD89" s="698"/>
      <c r="AE89" s="698"/>
      <c r="AF89" s="698"/>
      <c r="AG89" s="695"/>
      <c r="AH89" s="702">
        <v>446.18</v>
      </c>
      <c r="AI89" s="695"/>
      <c r="AJ89" s="695"/>
      <c r="AK89" s="702">
        <v>81.19</v>
      </c>
      <c r="AL89" s="702">
        <v>48.24</v>
      </c>
      <c r="AM89" s="695"/>
      <c r="AN89" s="702">
        <v>125.08</v>
      </c>
      <c r="AO89" s="695"/>
      <c r="AP89" s="695"/>
      <c r="AQ89" s="702">
        <v>30.25</v>
      </c>
      <c r="AR89" s="695"/>
      <c r="AS89" s="695"/>
      <c r="AT89" s="695"/>
      <c r="AU89" s="699"/>
    </row>
    <row r="90" spans="2:47" s="329" customFormat="1" ht="13.2" x14ac:dyDescent="0.25">
      <c r="B90" s="287" t="s">
        <v>243</v>
      </c>
      <c r="C90" s="660" t="s">
        <v>244</v>
      </c>
      <c r="D90" s="396">
        <f>'Forma 2'!$H$84</f>
        <v>301.91000000000003</v>
      </c>
      <c r="E90" s="700">
        <f t="shared" si="50"/>
        <v>126.89</v>
      </c>
      <c r="F90" s="691">
        <f t="shared" si="51"/>
        <v>0</v>
      </c>
      <c r="G90" s="691">
        <f t="shared" si="52"/>
        <v>0</v>
      </c>
      <c r="H90" s="691">
        <f t="shared" si="53"/>
        <v>0</v>
      </c>
      <c r="I90" s="692">
        <f t="shared" si="54"/>
        <v>0</v>
      </c>
      <c r="J90" s="701">
        <f t="shared" si="55"/>
        <v>31.78</v>
      </c>
      <c r="K90" s="692">
        <f t="shared" si="56"/>
        <v>0</v>
      </c>
      <c r="L90" s="692">
        <f t="shared" si="57"/>
        <v>0</v>
      </c>
      <c r="M90" s="701">
        <f t="shared" si="58"/>
        <v>5.78</v>
      </c>
      <c r="N90" s="701">
        <f t="shared" si="59"/>
        <v>3.43</v>
      </c>
      <c r="O90" s="692">
        <f t="shared" si="60"/>
        <v>0</v>
      </c>
      <c r="P90" s="701">
        <f t="shared" si="61"/>
        <v>8.91</v>
      </c>
      <c r="Q90" s="692">
        <f t="shared" si="62"/>
        <v>0</v>
      </c>
      <c r="R90" s="692">
        <f t="shared" si="63"/>
        <v>0</v>
      </c>
      <c r="S90" s="701">
        <f t="shared" si="64"/>
        <v>2.16</v>
      </c>
      <c r="T90" s="692">
        <f t="shared" si="65"/>
        <v>0</v>
      </c>
      <c r="U90" s="692">
        <f t="shared" si="66"/>
        <v>0</v>
      </c>
      <c r="V90" s="692">
        <f t="shared" si="67"/>
        <v>0</v>
      </c>
      <c r="W90" s="695"/>
      <c r="X90" s="695"/>
      <c r="Y90" s="695"/>
      <c r="Z90" s="776">
        <v>1.82</v>
      </c>
      <c r="AA90" s="695"/>
      <c r="AB90" s="703">
        <v>121.14</v>
      </c>
      <c r="AC90" s="704">
        <v>126.89</v>
      </c>
      <c r="AD90" s="698"/>
      <c r="AE90" s="698"/>
      <c r="AF90" s="698"/>
      <c r="AG90" s="695"/>
      <c r="AH90" s="702">
        <v>31.78</v>
      </c>
      <c r="AI90" s="695"/>
      <c r="AJ90" s="695"/>
      <c r="AK90" s="702">
        <v>5.78</v>
      </c>
      <c r="AL90" s="702">
        <v>3.43</v>
      </c>
      <c r="AM90" s="695"/>
      <c r="AN90" s="702">
        <v>8.91</v>
      </c>
      <c r="AO90" s="695"/>
      <c r="AP90" s="695"/>
      <c r="AQ90" s="702">
        <v>2.16</v>
      </c>
      <c r="AR90" s="695"/>
      <c r="AS90" s="695"/>
      <c r="AT90" s="695"/>
      <c r="AU90" s="699"/>
    </row>
    <row r="91" spans="2:47" s="329" customFormat="1" ht="13.2" x14ac:dyDescent="0.25">
      <c r="B91" s="287" t="s">
        <v>245</v>
      </c>
      <c r="C91" s="660" t="s">
        <v>246</v>
      </c>
      <c r="D91" s="561">
        <f>'Forma 2'!$H$85</f>
        <v>0</v>
      </c>
      <c r="E91" s="690">
        <f t="shared" si="50"/>
        <v>0</v>
      </c>
      <c r="F91" s="691">
        <f t="shared" si="51"/>
        <v>0</v>
      </c>
      <c r="G91" s="691">
        <f t="shared" si="52"/>
        <v>0</v>
      </c>
      <c r="H91" s="691">
        <f t="shared" si="53"/>
        <v>0</v>
      </c>
      <c r="I91" s="692">
        <f t="shared" si="54"/>
        <v>0</v>
      </c>
      <c r="J91" s="692">
        <f t="shared" si="55"/>
        <v>0</v>
      </c>
      <c r="K91" s="692">
        <f t="shared" si="56"/>
        <v>0</v>
      </c>
      <c r="L91" s="692">
        <f t="shared" si="57"/>
        <v>0</v>
      </c>
      <c r="M91" s="692">
        <f t="shared" si="58"/>
        <v>0</v>
      </c>
      <c r="N91" s="692">
        <f t="shared" si="59"/>
        <v>0</v>
      </c>
      <c r="O91" s="692">
        <f t="shared" si="60"/>
        <v>0</v>
      </c>
      <c r="P91" s="692">
        <f t="shared" si="61"/>
        <v>0</v>
      </c>
      <c r="Q91" s="692">
        <f t="shared" si="62"/>
        <v>0</v>
      </c>
      <c r="R91" s="692">
        <f t="shared" si="63"/>
        <v>0</v>
      </c>
      <c r="S91" s="692">
        <f t="shared" si="64"/>
        <v>0</v>
      </c>
      <c r="T91" s="692">
        <f t="shared" si="65"/>
        <v>0</v>
      </c>
      <c r="U91" s="692">
        <f t="shared" si="66"/>
        <v>0</v>
      </c>
      <c r="V91" s="692">
        <f t="shared" si="67"/>
        <v>0</v>
      </c>
      <c r="W91" s="695"/>
      <c r="X91" s="695"/>
      <c r="Y91" s="695"/>
      <c r="Z91" s="775"/>
      <c r="AA91" s="695"/>
      <c r="AB91" s="696"/>
      <c r="AC91" s="697"/>
      <c r="AD91" s="698"/>
      <c r="AE91" s="698"/>
      <c r="AF91" s="698"/>
      <c r="AG91" s="695"/>
      <c r="AH91" s="695"/>
      <c r="AI91" s="695"/>
      <c r="AJ91" s="695"/>
      <c r="AK91" s="695"/>
      <c r="AL91" s="695"/>
      <c r="AM91" s="695"/>
      <c r="AN91" s="695"/>
      <c r="AO91" s="695"/>
      <c r="AP91" s="695"/>
      <c r="AQ91" s="695"/>
      <c r="AR91" s="695"/>
      <c r="AS91" s="695"/>
      <c r="AT91" s="695"/>
      <c r="AU91" s="699"/>
    </row>
    <row r="92" spans="2:47" s="329" customFormat="1" ht="13.2" x14ac:dyDescent="0.25">
      <c r="B92" s="287" t="s">
        <v>247</v>
      </c>
      <c r="C92" s="660" t="s">
        <v>248</v>
      </c>
      <c r="D92" s="396">
        <f>'Forma 2'!$H$86</f>
        <v>0</v>
      </c>
      <c r="E92" s="690">
        <f t="shared" si="50"/>
        <v>0</v>
      </c>
      <c r="F92" s="691">
        <f t="shared" si="51"/>
        <v>0</v>
      </c>
      <c r="G92" s="691">
        <f t="shared" si="52"/>
        <v>0</v>
      </c>
      <c r="H92" s="691">
        <f t="shared" si="53"/>
        <v>0</v>
      </c>
      <c r="I92" s="692">
        <f t="shared" si="54"/>
        <v>0</v>
      </c>
      <c r="J92" s="692">
        <f t="shared" si="55"/>
        <v>0</v>
      </c>
      <c r="K92" s="692">
        <f t="shared" si="56"/>
        <v>0</v>
      </c>
      <c r="L92" s="692">
        <f t="shared" si="57"/>
        <v>0</v>
      </c>
      <c r="M92" s="692">
        <f t="shared" si="58"/>
        <v>0</v>
      </c>
      <c r="N92" s="692">
        <f t="shared" si="59"/>
        <v>0</v>
      </c>
      <c r="O92" s="692">
        <f t="shared" si="60"/>
        <v>0</v>
      </c>
      <c r="P92" s="692">
        <f t="shared" si="61"/>
        <v>0</v>
      </c>
      <c r="Q92" s="692">
        <f t="shared" si="62"/>
        <v>0</v>
      </c>
      <c r="R92" s="692">
        <f t="shared" si="63"/>
        <v>0</v>
      </c>
      <c r="S92" s="692">
        <f t="shared" si="64"/>
        <v>0</v>
      </c>
      <c r="T92" s="692">
        <f t="shared" si="65"/>
        <v>0</v>
      </c>
      <c r="U92" s="692">
        <f t="shared" si="66"/>
        <v>0</v>
      </c>
      <c r="V92" s="692">
        <f t="shared" si="67"/>
        <v>0</v>
      </c>
      <c r="W92" s="695"/>
      <c r="X92" s="695"/>
      <c r="Y92" s="695"/>
      <c r="Z92" s="775"/>
      <c r="AA92" s="695"/>
      <c r="AB92" s="696"/>
      <c r="AC92" s="697"/>
      <c r="AD92" s="698"/>
      <c r="AE92" s="698"/>
      <c r="AF92" s="698"/>
      <c r="AG92" s="695"/>
      <c r="AH92" s="695"/>
      <c r="AI92" s="695"/>
      <c r="AJ92" s="695"/>
      <c r="AK92" s="695"/>
      <c r="AL92" s="695"/>
      <c r="AM92" s="695"/>
      <c r="AN92" s="695"/>
      <c r="AO92" s="695"/>
      <c r="AP92" s="695"/>
      <c r="AQ92" s="695"/>
      <c r="AR92" s="695"/>
      <c r="AS92" s="695"/>
      <c r="AT92" s="695"/>
      <c r="AU92" s="699"/>
    </row>
    <row r="93" spans="2:47" s="329" customFormat="1" ht="13.2" x14ac:dyDescent="0.25">
      <c r="B93" s="271" t="s">
        <v>249</v>
      </c>
      <c r="C93" s="661" t="s">
        <v>250</v>
      </c>
      <c r="D93" s="396">
        <f>'Forma 2'!$H$87</f>
        <v>10730.67</v>
      </c>
      <c r="E93" s="407">
        <f t="shared" ref="E93:AU93" si="68">SUM(E94:E119)</f>
        <v>4509.6064926483532</v>
      </c>
      <c r="F93" s="303">
        <f t="shared" si="68"/>
        <v>0</v>
      </c>
      <c r="G93" s="303">
        <f t="shared" si="68"/>
        <v>0</v>
      </c>
      <c r="H93" s="303">
        <f t="shared" si="68"/>
        <v>0</v>
      </c>
      <c r="I93" s="308">
        <f t="shared" si="68"/>
        <v>0</v>
      </c>
      <c r="J93" s="308">
        <f t="shared" si="68"/>
        <v>1129.8242814280693</v>
      </c>
      <c r="K93" s="308">
        <f t="shared" si="68"/>
        <v>0</v>
      </c>
      <c r="L93" s="308">
        <f t="shared" si="68"/>
        <v>0</v>
      </c>
      <c r="M93" s="308">
        <f t="shared" si="68"/>
        <v>205.54581090011561</v>
      </c>
      <c r="N93" s="308">
        <f t="shared" si="68"/>
        <v>122.12735594207126</v>
      </c>
      <c r="O93" s="308">
        <f t="shared" si="68"/>
        <v>0</v>
      </c>
      <c r="P93" s="308">
        <f t="shared" si="68"/>
        <v>316.63152808300697</v>
      </c>
      <c r="Q93" s="308">
        <f t="shared" si="68"/>
        <v>0</v>
      </c>
      <c r="R93" s="308">
        <f t="shared" si="68"/>
        <v>0</v>
      </c>
      <c r="S93" s="308">
        <f t="shared" si="68"/>
        <v>76.572472656259862</v>
      </c>
      <c r="T93" s="308">
        <f t="shared" si="68"/>
        <v>0</v>
      </c>
      <c r="U93" s="308">
        <f t="shared" si="68"/>
        <v>0</v>
      </c>
      <c r="V93" s="308">
        <f t="shared" si="68"/>
        <v>0</v>
      </c>
      <c r="W93" s="308">
        <f t="shared" si="68"/>
        <v>0</v>
      </c>
      <c r="X93" s="308">
        <f t="shared" si="68"/>
        <v>0</v>
      </c>
      <c r="Y93" s="308">
        <f t="shared" si="68"/>
        <v>0</v>
      </c>
      <c r="Z93" s="763">
        <f t="shared" si="68"/>
        <v>64.84845025635191</v>
      </c>
      <c r="AA93" s="308">
        <f t="shared" si="68"/>
        <v>0</v>
      </c>
      <c r="AB93" s="694">
        <f t="shared" si="68"/>
        <v>4305.5136080857719</v>
      </c>
      <c r="AC93" s="407">
        <f t="shared" si="68"/>
        <v>4509.6064926483532</v>
      </c>
      <c r="AD93" s="303">
        <f t="shared" si="68"/>
        <v>0</v>
      </c>
      <c r="AE93" s="303">
        <f t="shared" si="68"/>
        <v>0</v>
      </c>
      <c r="AF93" s="303">
        <f t="shared" si="68"/>
        <v>0</v>
      </c>
      <c r="AG93" s="308">
        <f t="shared" si="68"/>
        <v>0</v>
      </c>
      <c r="AH93" s="308">
        <f t="shared" si="68"/>
        <v>1129.8242814280693</v>
      </c>
      <c r="AI93" s="308">
        <f t="shared" si="68"/>
        <v>0</v>
      </c>
      <c r="AJ93" s="308">
        <f t="shared" si="68"/>
        <v>0</v>
      </c>
      <c r="AK93" s="308">
        <f t="shared" si="68"/>
        <v>205.54581090011561</v>
      </c>
      <c r="AL93" s="308">
        <f t="shared" si="68"/>
        <v>122.12735594207126</v>
      </c>
      <c r="AM93" s="308">
        <f t="shared" si="68"/>
        <v>0</v>
      </c>
      <c r="AN93" s="308">
        <f t="shared" si="68"/>
        <v>316.63152808300697</v>
      </c>
      <c r="AO93" s="308">
        <f t="shared" si="68"/>
        <v>0</v>
      </c>
      <c r="AP93" s="308">
        <f t="shared" si="68"/>
        <v>0</v>
      </c>
      <c r="AQ93" s="308">
        <f t="shared" si="68"/>
        <v>76.572472656259862</v>
      </c>
      <c r="AR93" s="308">
        <f t="shared" si="68"/>
        <v>0</v>
      </c>
      <c r="AS93" s="308">
        <f t="shared" si="68"/>
        <v>0</v>
      </c>
      <c r="AT93" s="308">
        <f t="shared" si="68"/>
        <v>0</v>
      </c>
      <c r="AU93" s="308">
        <f t="shared" si="68"/>
        <v>0</v>
      </c>
    </row>
    <row r="94" spans="2:47" s="329" customFormat="1" ht="13.2" x14ac:dyDescent="0.25">
      <c r="B94" s="260" t="s">
        <v>251</v>
      </c>
      <c r="C94" s="660" t="s">
        <v>252</v>
      </c>
      <c r="D94" s="561">
        <f>'Forma 2'!$H$88</f>
        <v>0</v>
      </c>
      <c r="E94" s="690">
        <f t="shared" ref="E94:E119" si="69">SUM(AC94)</f>
        <v>0</v>
      </c>
      <c r="F94" s="691">
        <f t="shared" ref="F94:F119" si="70">SUM(AD94)</f>
        <v>0</v>
      </c>
      <c r="G94" s="691">
        <f t="shared" ref="G94:G119" si="71">SUM(AE94)</f>
        <v>0</v>
      </c>
      <c r="H94" s="691">
        <f t="shared" ref="H94:H119" si="72">SUM(AF94)</f>
        <v>0</v>
      </c>
      <c r="I94" s="692">
        <f t="shared" ref="I94:I119" si="73">SUM(AG94)</f>
        <v>0</v>
      </c>
      <c r="J94" s="692">
        <f t="shared" ref="J94:J119" si="74">SUM(AH94)</f>
        <v>0</v>
      </c>
      <c r="K94" s="692">
        <f t="shared" ref="K94:K119" si="75">SUM(AI94)</f>
        <v>0</v>
      </c>
      <c r="L94" s="692">
        <f t="shared" ref="L94:L119" si="76">SUM(AJ94)</f>
        <v>0</v>
      </c>
      <c r="M94" s="692">
        <f t="shared" ref="M94:M119" si="77">SUM(AK94)</f>
        <v>0</v>
      </c>
      <c r="N94" s="692">
        <f t="shared" ref="N94:N119" si="78">SUM(AL94)</f>
        <v>0</v>
      </c>
      <c r="O94" s="692">
        <f t="shared" ref="O94:O119" si="79">SUM(AM94)</f>
        <v>0</v>
      </c>
      <c r="P94" s="692">
        <f t="shared" ref="P94:P119" si="80">SUM(AN94)</f>
        <v>0</v>
      </c>
      <c r="Q94" s="692">
        <f t="shared" ref="Q94:Q119" si="81">SUM(AO94)</f>
        <v>0</v>
      </c>
      <c r="R94" s="692">
        <f t="shared" ref="R94:R119" si="82">SUM(AP94)</f>
        <v>0</v>
      </c>
      <c r="S94" s="692">
        <f t="shared" ref="S94:S119" si="83">SUM(AQ94)</f>
        <v>0</v>
      </c>
      <c r="T94" s="692">
        <f t="shared" ref="T94:T119" si="84">SUM(AR94)</f>
        <v>0</v>
      </c>
      <c r="U94" s="692">
        <f t="shared" ref="U94:U119" si="85">SUM(AS94)</f>
        <v>0</v>
      </c>
      <c r="V94" s="692">
        <f t="shared" ref="V94:V119" si="86">SUM(AT94)</f>
        <v>0</v>
      </c>
      <c r="W94" s="692">
        <f t="shared" ref="W94:AF103" si="87">IFERROR((W$18/$D$18)*$D94,"0")</f>
        <v>0</v>
      </c>
      <c r="X94" s="692">
        <f t="shared" si="87"/>
        <v>0</v>
      </c>
      <c r="Y94" s="692">
        <f t="shared" si="87"/>
        <v>0</v>
      </c>
      <c r="Z94" s="760">
        <f t="shared" si="87"/>
        <v>0</v>
      </c>
      <c r="AA94" s="692">
        <f t="shared" si="87"/>
        <v>0</v>
      </c>
      <c r="AB94" s="693">
        <f t="shared" si="87"/>
        <v>0</v>
      </c>
      <c r="AC94" s="690">
        <f t="shared" si="87"/>
        <v>0</v>
      </c>
      <c r="AD94" s="691">
        <f t="shared" si="87"/>
        <v>0</v>
      </c>
      <c r="AE94" s="691">
        <f t="shared" si="87"/>
        <v>0</v>
      </c>
      <c r="AF94" s="691">
        <f t="shared" si="87"/>
        <v>0</v>
      </c>
      <c r="AG94" s="692">
        <f t="shared" ref="AG94:AU103" si="88">IFERROR((AG$18/$D$18)*$D94,"0")</f>
        <v>0</v>
      </c>
      <c r="AH94" s="692">
        <f t="shared" si="88"/>
        <v>0</v>
      </c>
      <c r="AI94" s="692">
        <f t="shared" si="88"/>
        <v>0</v>
      </c>
      <c r="AJ94" s="692">
        <f t="shared" si="88"/>
        <v>0</v>
      </c>
      <c r="AK94" s="692">
        <f t="shared" si="88"/>
        <v>0</v>
      </c>
      <c r="AL94" s="692">
        <f t="shared" si="88"/>
        <v>0</v>
      </c>
      <c r="AM94" s="692">
        <f t="shared" si="88"/>
        <v>0</v>
      </c>
      <c r="AN94" s="692">
        <f t="shared" si="88"/>
        <v>0</v>
      </c>
      <c r="AO94" s="692">
        <f t="shared" si="88"/>
        <v>0</v>
      </c>
      <c r="AP94" s="692">
        <f t="shared" si="88"/>
        <v>0</v>
      </c>
      <c r="AQ94" s="692">
        <f t="shared" si="88"/>
        <v>0</v>
      </c>
      <c r="AR94" s="692">
        <f t="shared" si="88"/>
        <v>0</v>
      </c>
      <c r="AS94" s="692">
        <f t="shared" si="88"/>
        <v>0</v>
      </c>
      <c r="AT94" s="692">
        <f t="shared" si="88"/>
        <v>0</v>
      </c>
      <c r="AU94" s="692">
        <f t="shared" si="88"/>
        <v>0</v>
      </c>
    </row>
    <row r="95" spans="2:47" s="329" customFormat="1" ht="13.2" x14ac:dyDescent="0.25">
      <c r="B95" s="260" t="s">
        <v>253</v>
      </c>
      <c r="C95" s="660" t="s">
        <v>254</v>
      </c>
      <c r="D95" s="561">
        <f>'Forma 2'!$H$89</f>
        <v>0</v>
      </c>
      <c r="E95" s="690">
        <f t="shared" si="69"/>
        <v>0</v>
      </c>
      <c r="F95" s="691">
        <f t="shared" si="70"/>
        <v>0</v>
      </c>
      <c r="G95" s="691">
        <f t="shared" si="71"/>
        <v>0</v>
      </c>
      <c r="H95" s="691">
        <f t="shared" si="72"/>
        <v>0</v>
      </c>
      <c r="I95" s="692">
        <f t="shared" si="73"/>
        <v>0</v>
      </c>
      <c r="J95" s="692">
        <f t="shared" si="74"/>
        <v>0</v>
      </c>
      <c r="K95" s="692">
        <f t="shared" si="75"/>
        <v>0</v>
      </c>
      <c r="L95" s="692">
        <f t="shared" si="76"/>
        <v>0</v>
      </c>
      <c r="M95" s="692">
        <f t="shared" si="77"/>
        <v>0</v>
      </c>
      <c r="N95" s="692">
        <f t="shared" si="78"/>
        <v>0</v>
      </c>
      <c r="O95" s="692">
        <f t="shared" si="79"/>
        <v>0</v>
      </c>
      <c r="P95" s="692">
        <f t="shared" si="80"/>
        <v>0</v>
      </c>
      <c r="Q95" s="692">
        <f t="shared" si="81"/>
        <v>0</v>
      </c>
      <c r="R95" s="692">
        <f t="shared" si="82"/>
        <v>0</v>
      </c>
      <c r="S95" s="692">
        <f t="shared" si="83"/>
        <v>0</v>
      </c>
      <c r="T95" s="692">
        <f t="shared" si="84"/>
        <v>0</v>
      </c>
      <c r="U95" s="692">
        <f t="shared" si="85"/>
        <v>0</v>
      </c>
      <c r="V95" s="692">
        <f t="shared" si="86"/>
        <v>0</v>
      </c>
      <c r="W95" s="692">
        <f t="shared" si="87"/>
        <v>0</v>
      </c>
      <c r="X95" s="692">
        <f t="shared" si="87"/>
        <v>0</v>
      </c>
      <c r="Y95" s="692">
        <f t="shared" si="87"/>
        <v>0</v>
      </c>
      <c r="Z95" s="760">
        <f t="shared" si="87"/>
        <v>0</v>
      </c>
      <c r="AA95" s="692">
        <f t="shared" si="87"/>
        <v>0</v>
      </c>
      <c r="AB95" s="693">
        <f t="shared" si="87"/>
        <v>0</v>
      </c>
      <c r="AC95" s="690">
        <f t="shared" si="87"/>
        <v>0</v>
      </c>
      <c r="AD95" s="691">
        <f t="shared" si="87"/>
        <v>0</v>
      </c>
      <c r="AE95" s="691">
        <f t="shared" si="87"/>
        <v>0</v>
      </c>
      <c r="AF95" s="691">
        <f t="shared" si="87"/>
        <v>0</v>
      </c>
      <c r="AG95" s="692">
        <f t="shared" si="88"/>
        <v>0</v>
      </c>
      <c r="AH95" s="692">
        <f t="shared" si="88"/>
        <v>0</v>
      </c>
      <c r="AI95" s="692">
        <f t="shared" si="88"/>
        <v>0</v>
      </c>
      <c r="AJ95" s="692">
        <f t="shared" si="88"/>
        <v>0</v>
      </c>
      <c r="AK95" s="692">
        <f t="shared" si="88"/>
        <v>0</v>
      </c>
      <c r="AL95" s="692">
        <f t="shared" si="88"/>
        <v>0</v>
      </c>
      <c r="AM95" s="692">
        <f t="shared" si="88"/>
        <v>0</v>
      </c>
      <c r="AN95" s="692">
        <f t="shared" si="88"/>
        <v>0</v>
      </c>
      <c r="AO95" s="692">
        <f t="shared" si="88"/>
        <v>0</v>
      </c>
      <c r="AP95" s="692">
        <f t="shared" si="88"/>
        <v>0</v>
      </c>
      <c r="AQ95" s="692">
        <f t="shared" si="88"/>
        <v>0</v>
      </c>
      <c r="AR95" s="692">
        <f t="shared" si="88"/>
        <v>0</v>
      </c>
      <c r="AS95" s="692">
        <f t="shared" si="88"/>
        <v>0</v>
      </c>
      <c r="AT95" s="692">
        <f t="shared" si="88"/>
        <v>0</v>
      </c>
      <c r="AU95" s="692">
        <f t="shared" si="88"/>
        <v>0</v>
      </c>
    </row>
    <row r="96" spans="2:47" s="329" customFormat="1" ht="13.2" x14ac:dyDescent="0.25">
      <c r="B96" s="260" t="s">
        <v>255</v>
      </c>
      <c r="C96" s="660" t="s">
        <v>256</v>
      </c>
      <c r="D96" s="561">
        <f>'Forma 2'!$H$90</f>
        <v>0</v>
      </c>
      <c r="E96" s="690">
        <f t="shared" si="69"/>
        <v>0</v>
      </c>
      <c r="F96" s="691">
        <f t="shared" si="70"/>
        <v>0</v>
      </c>
      <c r="G96" s="691">
        <f t="shared" si="71"/>
        <v>0</v>
      </c>
      <c r="H96" s="691">
        <f t="shared" si="72"/>
        <v>0</v>
      </c>
      <c r="I96" s="692">
        <f t="shared" si="73"/>
        <v>0</v>
      </c>
      <c r="J96" s="692">
        <f t="shared" si="74"/>
        <v>0</v>
      </c>
      <c r="K96" s="692">
        <f t="shared" si="75"/>
        <v>0</v>
      </c>
      <c r="L96" s="692">
        <f t="shared" si="76"/>
        <v>0</v>
      </c>
      <c r="M96" s="692">
        <f t="shared" si="77"/>
        <v>0</v>
      </c>
      <c r="N96" s="692">
        <f t="shared" si="78"/>
        <v>0</v>
      </c>
      <c r="O96" s="692">
        <f t="shared" si="79"/>
        <v>0</v>
      </c>
      <c r="P96" s="692">
        <f t="shared" si="80"/>
        <v>0</v>
      </c>
      <c r="Q96" s="692">
        <f t="shared" si="81"/>
        <v>0</v>
      </c>
      <c r="R96" s="692">
        <f t="shared" si="82"/>
        <v>0</v>
      </c>
      <c r="S96" s="692">
        <f t="shared" si="83"/>
        <v>0</v>
      </c>
      <c r="T96" s="692">
        <f t="shared" si="84"/>
        <v>0</v>
      </c>
      <c r="U96" s="692">
        <f t="shared" si="85"/>
        <v>0</v>
      </c>
      <c r="V96" s="692">
        <f t="shared" si="86"/>
        <v>0</v>
      </c>
      <c r="W96" s="692">
        <f t="shared" si="87"/>
        <v>0</v>
      </c>
      <c r="X96" s="692">
        <f t="shared" si="87"/>
        <v>0</v>
      </c>
      <c r="Y96" s="692">
        <f t="shared" si="87"/>
        <v>0</v>
      </c>
      <c r="Z96" s="760">
        <f t="shared" si="87"/>
        <v>0</v>
      </c>
      <c r="AA96" s="692">
        <f t="shared" si="87"/>
        <v>0</v>
      </c>
      <c r="AB96" s="693">
        <f t="shared" si="87"/>
        <v>0</v>
      </c>
      <c r="AC96" s="690">
        <f t="shared" si="87"/>
        <v>0</v>
      </c>
      <c r="AD96" s="691">
        <f t="shared" si="87"/>
        <v>0</v>
      </c>
      <c r="AE96" s="691">
        <f t="shared" si="87"/>
        <v>0</v>
      </c>
      <c r="AF96" s="691">
        <f t="shared" si="87"/>
        <v>0</v>
      </c>
      <c r="AG96" s="692">
        <f t="shared" si="88"/>
        <v>0</v>
      </c>
      <c r="AH96" s="692">
        <f t="shared" si="88"/>
        <v>0</v>
      </c>
      <c r="AI96" s="692">
        <f t="shared" si="88"/>
        <v>0</v>
      </c>
      <c r="AJ96" s="692">
        <f t="shared" si="88"/>
        <v>0</v>
      </c>
      <c r="AK96" s="692">
        <f t="shared" si="88"/>
        <v>0</v>
      </c>
      <c r="AL96" s="692">
        <f t="shared" si="88"/>
        <v>0</v>
      </c>
      <c r="AM96" s="692">
        <f t="shared" si="88"/>
        <v>0</v>
      </c>
      <c r="AN96" s="692">
        <f t="shared" si="88"/>
        <v>0</v>
      </c>
      <c r="AO96" s="692">
        <f t="shared" si="88"/>
        <v>0</v>
      </c>
      <c r="AP96" s="692">
        <f t="shared" si="88"/>
        <v>0</v>
      </c>
      <c r="AQ96" s="692">
        <f t="shared" si="88"/>
        <v>0</v>
      </c>
      <c r="AR96" s="692">
        <f t="shared" si="88"/>
        <v>0</v>
      </c>
      <c r="AS96" s="692">
        <f t="shared" si="88"/>
        <v>0</v>
      </c>
      <c r="AT96" s="692">
        <f t="shared" si="88"/>
        <v>0</v>
      </c>
      <c r="AU96" s="692">
        <f t="shared" si="88"/>
        <v>0</v>
      </c>
    </row>
    <row r="97" spans="2:47" s="329" customFormat="1" ht="13.2" x14ac:dyDescent="0.25">
      <c r="B97" s="260" t="s">
        <v>257</v>
      </c>
      <c r="C97" s="660" t="s">
        <v>258</v>
      </c>
      <c r="D97" s="396">
        <f>'Forma 2'!$H$91</f>
        <v>27.86</v>
      </c>
      <c r="E97" s="690">
        <f t="shared" si="69"/>
        <v>11.70827514826037</v>
      </c>
      <c r="F97" s="691">
        <f t="shared" si="70"/>
        <v>0</v>
      </c>
      <c r="G97" s="691">
        <f t="shared" si="71"/>
        <v>0</v>
      </c>
      <c r="H97" s="691">
        <f t="shared" si="72"/>
        <v>0</v>
      </c>
      <c r="I97" s="692">
        <f t="shared" si="73"/>
        <v>0</v>
      </c>
      <c r="J97" s="692">
        <f t="shared" si="74"/>
        <v>2.9333587260241911</v>
      </c>
      <c r="K97" s="692">
        <f t="shared" si="75"/>
        <v>0</v>
      </c>
      <c r="L97" s="692">
        <f t="shared" si="76"/>
        <v>0</v>
      </c>
      <c r="M97" s="692">
        <f t="shared" si="77"/>
        <v>0.53365785097083596</v>
      </c>
      <c r="N97" s="692">
        <f t="shared" si="78"/>
        <v>0.31707881581915254</v>
      </c>
      <c r="O97" s="692">
        <f t="shared" si="79"/>
        <v>0</v>
      </c>
      <c r="P97" s="692">
        <f t="shared" si="80"/>
        <v>0.8220692997168465</v>
      </c>
      <c r="Q97" s="692">
        <f t="shared" si="81"/>
        <v>0</v>
      </c>
      <c r="R97" s="692">
        <f t="shared" si="82"/>
        <v>0</v>
      </c>
      <c r="S97" s="692">
        <f t="shared" si="83"/>
        <v>0.19880483587729372</v>
      </c>
      <c r="T97" s="692">
        <f t="shared" si="84"/>
        <v>0</v>
      </c>
      <c r="U97" s="692">
        <f t="shared" si="85"/>
        <v>0</v>
      </c>
      <c r="V97" s="692">
        <f t="shared" si="86"/>
        <v>0</v>
      </c>
      <c r="W97" s="692">
        <f t="shared" si="87"/>
        <v>0</v>
      </c>
      <c r="X97" s="692">
        <f t="shared" si="87"/>
        <v>0</v>
      </c>
      <c r="Y97" s="692">
        <f t="shared" si="87"/>
        <v>0</v>
      </c>
      <c r="Z97" s="760">
        <f t="shared" si="87"/>
        <v>0.16836579860735296</v>
      </c>
      <c r="AA97" s="692">
        <f t="shared" si="87"/>
        <v>0</v>
      </c>
      <c r="AB97" s="693">
        <f t="shared" si="87"/>
        <v>11.178389524723952</v>
      </c>
      <c r="AC97" s="690">
        <f t="shared" si="87"/>
        <v>11.70827514826037</v>
      </c>
      <c r="AD97" s="691">
        <f t="shared" si="87"/>
        <v>0</v>
      </c>
      <c r="AE97" s="691">
        <f t="shared" si="87"/>
        <v>0</v>
      </c>
      <c r="AF97" s="691">
        <f t="shared" si="87"/>
        <v>0</v>
      </c>
      <c r="AG97" s="692">
        <f t="shared" si="88"/>
        <v>0</v>
      </c>
      <c r="AH97" s="692">
        <f t="shared" si="88"/>
        <v>2.9333587260241911</v>
      </c>
      <c r="AI97" s="692">
        <f t="shared" si="88"/>
        <v>0</v>
      </c>
      <c r="AJ97" s="692">
        <f t="shared" si="88"/>
        <v>0</v>
      </c>
      <c r="AK97" s="692">
        <f t="shared" si="88"/>
        <v>0.53365785097083596</v>
      </c>
      <c r="AL97" s="692">
        <f t="shared" si="88"/>
        <v>0.31707881581915254</v>
      </c>
      <c r="AM97" s="692">
        <f t="shared" si="88"/>
        <v>0</v>
      </c>
      <c r="AN97" s="692">
        <f t="shared" si="88"/>
        <v>0.8220692997168465</v>
      </c>
      <c r="AO97" s="692">
        <f t="shared" si="88"/>
        <v>0</v>
      </c>
      <c r="AP97" s="692">
        <f t="shared" si="88"/>
        <v>0</v>
      </c>
      <c r="AQ97" s="692">
        <f t="shared" si="88"/>
        <v>0.19880483587729372</v>
      </c>
      <c r="AR97" s="692">
        <f t="shared" si="88"/>
        <v>0</v>
      </c>
      <c r="AS97" s="692">
        <f t="shared" si="88"/>
        <v>0</v>
      </c>
      <c r="AT97" s="692">
        <f t="shared" si="88"/>
        <v>0</v>
      </c>
      <c r="AU97" s="692">
        <f t="shared" si="88"/>
        <v>0</v>
      </c>
    </row>
    <row r="98" spans="2:47" s="329" customFormat="1" ht="13.2" x14ac:dyDescent="0.25">
      <c r="B98" s="260" t="s">
        <v>259</v>
      </c>
      <c r="C98" s="660" t="s">
        <v>260</v>
      </c>
      <c r="D98" s="396">
        <f>'Forma 2'!$H$92</f>
        <v>150</v>
      </c>
      <c r="E98" s="690">
        <f t="shared" si="69"/>
        <v>63.038093045192234</v>
      </c>
      <c r="F98" s="691">
        <f t="shared" si="70"/>
        <v>0</v>
      </c>
      <c r="G98" s="691">
        <f t="shared" si="71"/>
        <v>0</v>
      </c>
      <c r="H98" s="691">
        <f t="shared" si="72"/>
        <v>0</v>
      </c>
      <c r="I98" s="692">
        <f t="shared" si="73"/>
        <v>0</v>
      </c>
      <c r="J98" s="692">
        <f t="shared" si="74"/>
        <v>15.793388690008209</v>
      </c>
      <c r="K98" s="692">
        <f t="shared" si="75"/>
        <v>0</v>
      </c>
      <c r="L98" s="692">
        <f t="shared" si="76"/>
        <v>0</v>
      </c>
      <c r="M98" s="692">
        <f t="shared" si="77"/>
        <v>2.8732475823986143</v>
      </c>
      <c r="N98" s="692">
        <f t="shared" si="78"/>
        <v>1.7071723751928531</v>
      </c>
      <c r="O98" s="692">
        <f t="shared" si="79"/>
        <v>0</v>
      </c>
      <c r="P98" s="692">
        <f t="shared" si="80"/>
        <v>4.4260730422658643</v>
      </c>
      <c r="Q98" s="692">
        <f t="shared" si="81"/>
        <v>0</v>
      </c>
      <c r="R98" s="692">
        <f t="shared" si="82"/>
        <v>0</v>
      </c>
      <c r="S98" s="692">
        <f t="shared" si="83"/>
        <v>1.0703777954628162</v>
      </c>
      <c r="T98" s="692">
        <f t="shared" si="84"/>
        <v>0</v>
      </c>
      <c r="U98" s="692">
        <f t="shared" si="85"/>
        <v>0</v>
      </c>
      <c r="V98" s="692">
        <f t="shared" si="86"/>
        <v>0</v>
      </c>
      <c r="W98" s="692">
        <f t="shared" si="87"/>
        <v>0</v>
      </c>
      <c r="X98" s="692">
        <f t="shared" si="87"/>
        <v>0</v>
      </c>
      <c r="Y98" s="692">
        <f t="shared" si="87"/>
        <v>0</v>
      </c>
      <c r="Z98" s="760">
        <f t="shared" si="87"/>
        <v>0.90649209587591328</v>
      </c>
      <c r="AA98" s="692">
        <f t="shared" si="87"/>
        <v>0</v>
      </c>
      <c r="AB98" s="693">
        <f t="shared" si="87"/>
        <v>60.185155373603486</v>
      </c>
      <c r="AC98" s="690">
        <f t="shared" si="87"/>
        <v>63.038093045192234</v>
      </c>
      <c r="AD98" s="691">
        <f t="shared" si="87"/>
        <v>0</v>
      </c>
      <c r="AE98" s="691">
        <f t="shared" si="87"/>
        <v>0</v>
      </c>
      <c r="AF98" s="691">
        <f t="shared" si="87"/>
        <v>0</v>
      </c>
      <c r="AG98" s="692">
        <f t="shared" si="88"/>
        <v>0</v>
      </c>
      <c r="AH98" s="692">
        <f t="shared" si="88"/>
        <v>15.793388690008209</v>
      </c>
      <c r="AI98" s="692">
        <f t="shared" si="88"/>
        <v>0</v>
      </c>
      <c r="AJ98" s="692">
        <f t="shared" si="88"/>
        <v>0</v>
      </c>
      <c r="AK98" s="692">
        <f t="shared" si="88"/>
        <v>2.8732475823986143</v>
      </c>
      <c r="AL98" s="692">
        <f t="shared" si="88"/>
        <v>1.7071723751928531</v>
      </c>
      <c r="AM98" s="692">
        <f t="shared" si="88"/>
        <v>0</v>
      </c>
      <c r="AN98" s="692">
        <f t="shared" si="88"/>
        <v>4.4260730422658643</v>
      </c>
      <c r="AO98" s="692">
        <f t="shared" si="88"/>
        <v>0</v>
      </c>
      <c r="AP98" s="692">
        <f t="shared" si="88"/>
        <v>0</v>
      </c>
      <c r="AQ98" s="692">
        <f t="shared" si="88"/>
        <v>1.0703777954628162</v>
      </c>
      <c r="AR98" s="692">
        <f t="shared" si="88"/>
        <v>0</v>
      </c>
      <c r="AS98" s="692">
        <f t="shared" si="88"/>
        <v>0</v>
      </c>
      <c r="AT98" s="692">
        <f t="shared" si="88"/>
        <v>0</v>
      </c>
      <c r="AU98" s="692">
        <f t="shared" si="88"/>
        <v>0</v>
      </c>
    </row>
    <row r="99" spans="2:47" s="329" customFormat="1" ht="13.2" x14ac:dyDescent="0.25">
      <c r="B99" s="260" t="s">
        <v>261</v>
      </c>
      <c r="C99" s="660" t="s">
        <v>262</v>
      </c>
      <c r="D99" s="561">
        <f>'Forma 2'!$H$93</f>
        <v>0</v>
      </c>
      <c r="E99" s="690">
        <f t="shared" si="69"/>
        <v>0</v>
      </c>
      <c r="F99" s="691">
        <f t="shared" si="70"/>
        <v>0</v>
      </c>
      <c r="G99" s="691">
        <f t="shared" si="71"/>
        <v>0</v>
      </c>
      <c r="H99" s="691">
        <f t="shared" si="72"/>
        <v>0</v>
      </c>
      <c r="I99" s="692">
        <f t="shared" si="73"/>
        <v>0</v>
      </c>
      <c r="J99" s="692">
        <f t="shared" si="74"/>
        <v>0</v>
      </c>
      <c r="K99" s="692">
        <f t="shared" si="75"/>
        <v>0</v>
      </c>
      <c r="L99" s="692">
        <f t="shared" si="76"/>
        <v>0</v>
      </c>
      <c r="M99" s="692">
        <f t="shared" si="77"/>
        <v>0</v>
      </c>
      <c r="N99" s="692">
        <f t="shared" si="78"/>
        <v>0</v>
      </c>
      <c r="O99" s="692">
        <f t="shared" si="79"/>
        <v>0</v>
      </c>
      <c r="P99" s="692">
        <f t="shared" si="80"/>
        <v>0</v>
      </c>
      <c r="Q99" s="692">
        <f t="shared" si="81"/>
        <v>0</v>
      </c>
      <c r="R99" s="692">
        <f t="shared" si="82"/>
        <v>0</v>
      </c>
      <c r="S99" s="692">
        <f t="shared" si="83"/>
        <v>0</v>
      </c>
      <c r="T99" s="692">
        <f t="shared" si="84"/>
        <v>0</v>
      </c>
      <c r="U99" s="692">
        <f t="shared" si="85"/>
        <v>0</v>
      </c>
      <c r="V99" s="692">
        <f t="shared" si="86"/>
        <v>0</v>
      </c>
      <c r="W99" s="692">
        <f t="shared" si="87"/>
        <v>0</v>
      </c>
      <c r="X99" s="692">
        <f t="shared" si="87"/>
        <v>0</v>
      </c>
      <c r="Y99" s="692">
        <f t="shared" si="87"/>
        <v>0</v>
      </c>
      <c r="Z99" s="760">
        <f t="shared" si="87"/>
        <v>0</v>
      </c>
      <c r="AA99" s="692">
        <f t="shared" si="87"/>
        <v>0</v>
      </c>
      <c r="AB99" s="693">
        <f t="shared" si="87"/>
        <v>0</v>
      </c>
      <c r="AC99" s="690">
        <f t="shared" si="87"/>
        <v>0</v>
      </c>
      <c r="AD99" s="691">
        <f t="shared" si="87"/>
        <v>0</v>
      </c>
      <c r="AE99" s="691">
        <f t="shared" si="87"/>
        <v>0</v>
      </c>
      <c r="AF99" s="691">
        <f t="shared" si="87"/>
        <v>0</v>
      </c>
      <c r="AG99" s="692">
        <f t="shared" si="88"/>
        <v>0</v>
      </c>
      <c r="AH99" s="692">
        <f t="shared" si="88"/>
        <v>0</v>
      </c>
      <c r="AI99" s="692">
        <f t="shared" si="88"/>
        <v>0</v>
      </c>
      <c r="AJ99" s="692">
        <f t="shared" si="88"/>
        <v>0</v>
      </c>
      <c r="AK99" s="692">
        <f t="shared" si="88"/>
        <v>0</v>
      </c>
      <c r="AL99" s="692">
        <f t="shared" si="88"/>
        <v>0</v>
      </c>
      <c r="AM99" s="692">
        <f t="shared" si="88"/>
        <v>0</v>
      </c>
      <c r="AN99" s="692">
        <f t="shared" si="88"/>
        <v>0</v>
      </c>
      <c r="AO99" s="692">
        <f t="shared" si="88"/>
        <v>0</v>
      </c>
      <c r="AP99" s="692">
        <f t="shared" si="88"/>
        <v>0</v>
      </c>
      <c r="AQ99" s="692">
        <f t="shared" si="88"/>
        <v>0</v>
      </c>
      <c r="AR99" s="692">
        <f t="shared" si="88"/>
        <v>0</v>
      </c>
      <c r="AS99" s="692">
        <f t="shared" si="88"/>
        <v>0</v>
      </c>
      <c r="AT99" s="692">
        <f t="shared" si="88"/>
        <v>0</v>
      </c>
      <c r="AU99" s="692">
        <f t="shared" si="88"/>
        <v>0</v>
      </c>
    </row>
    <row r="100" spans="2:47" s="329" customFormat="1" ht="13.2" x14ac:dyDescent="0.25">
      <c r="B100" s="260" t="s">
        <v>263</v>
      </c>
      <c r="C100" s="660" t="s">
        <v>264</v>
      </c>
      <c r="D100" s="561">
        <f>'Forma 2'!$H$94</f>
        <v>0</v>
      </c>
      <c r="E100" s="690">
        <f t="shared" si="69"/>
        <v>0</v>
      </c>
      <c r="F100" s="691">
        <f t="shared" si="70"/>
        <v>0</v>
      </c>
      <c r="G100" s="691">
        <f t="shared" si="71"/>
        <v>0</v>
      </c>
      <c r="H100" s="691">
        <f t="shared" si="72"/>
        <v>0</v>
      </c>
      <c r="I100" s="692">
        <f t="shared" si="73"/>
        <v>0</v>
      </c>
      <c r="J100" s="692">
        <f t="shared" si="74"/>
        <v>0</v>
      </c>
      <c r="K100" s="692">
        <f t="shared" si="75"/>
        <v>0</v>
      </c>
      <c r="L100" s="692">
        <f t="shared" si="76"/>
        <v>0</v>
      </c>
      <c r="M100" s="692">
        <f t="shared" si="77"/>
        <v>0</v>
      </c>
      <c r="N100" s="692">
        <f t="shared" si="78"/>
        <v>0</v>
      </c>
      <c r="O100" s="692">
        <f t="shared" si="79"/>
        <v>0</v>
      </c>
      <c r="P100" s="692">
        <f t="shared" si="80"/>
        <v>0</v>
      </c>
      <c r="Q100" s="692">
        <f t="shared" si="81"/>
        <v>0</v>
      </c>
      <c r="R100" s="692">
        <f t="shared" si="82"/>
        <v>0</v>
      </c>
      <c r="S100" s="692">
        <f t="shared" si="83"/>
        <v>0</v>
      </c>
      <c r="T100" s="692">
        <f t="shared" si="84"/>
        <v>0</v>
      </c>
      <c r="U100" s="692">
        <f t="shared" si="85"/>
        <v>0</v>
      </c>
      <c r="V100" s="692">
        <f t="shared" si="86"/>
        <v>0</v>
      </c>
      <c r="W100" s="692">
        <f t="shared" si="87"/>
        <v>0</v>
      </c>
      <c r="X100" s="692">
        <f t="shared" si="87"/>
        <v>0</v>
      </c>
      <c r="Y100" s="692">
        <f t="shared" si="87"/>
        <v>0</v>
      </c>
      <c r="Z100" s="760">
        <f t="shared" si="87"/>
        <v>0</v>
      </c>
      <c r="AA100" s="692">
        <f t="shared" si="87"/>
        <v>0</v>
      </c>
      <c r="AB100" s="693">
        <f t="shared" si="87"/>
        <v>0</v>
      </c>
      <c r="AC100" s="690">
        <f t="shared" si="87"/>
        <v>0</v>
      </c>
      <c r="AD100" s="691">
        <f t="shared" si="87"/>
        <v>0</v>
      </c>
      <c r="AE100" s="691">
        <f t="shared" si="87"/>
        <v>0</v>
      </c>
      <c r="AF100" s="691">
        <f t="shared" si="87"/>
        <v>0</v>
      </c>
      <c r="AG100" s="692">
        <f t="shared" si="88"/>
        <v>0</v>
      </c>
      <c r="AH100" s="692">
        <f t="shared" si="88"/>
        <v>0</v>
      </c>
      <c r="AI100" s="692">
        <f t="shared" si="88"/>
        <v>0</v>
      </c>
      <c r="AJ100" s="692">
        <f t="shared" si="88"/>
        <v>0</v>
      </c>
      <c r="AK100" s="692">
        <f t="shared" si="88"/>
        <v>0</v>
      </c>
      <c r="AL100" s="692">
        <f t="shared" si="88"/>
        <v>0</v>
      </c>
      <c r="AM100" s="692">
        <f t="shared" si="88"/>
        <v>0</v>
      </c>
      <c r="AN100" s="692">
        <f t="shared" si="88"/>
        <v>0</v>
      </c>
      <c r="AO100" s="692">
        <f t="shared" si="88"/>
        <v>0</v>
      </c>
      <c r="AP100" s="692">
        <f t="shared" si="88"/>
        <v>0</v>
      </c>
      <c r="AQ100" s="692">
        <f t="shared" si="88"/>
        <v>0</v>
      </c>
      <c r="AR100" s="692">
        <f t="shared" si="88"/>
        <v>0</v>
      </c>
      <c r="AS100" s="692">
        <f t="shared" si="88"/>
        <v>0</v>
      </c>
      <c r="AT100" s="692">
        <f t="shared" si="88"/>
        <v>0</v>
      </c>
      <c r="AU100" s="692">
        <f t="shared" si="88"/>
        <v>0</v>
      </c>
    </row>
    <row r="101" spans="2:47" s="329" customFormat="1" ht="13.2" x14ac:dyDescent="0.25">
      <c r="B101" s="260" t="s">
        <v>265</v>
      </c>
      <c r="C101" s="660" t="s">
        <v>266</v>
      </c>
      <c r="D101" s="561">
        <f>'Forma 2'!$H$95</f>
        <v>0</v>
      </c>
      <c r="E101" s="690">
        <f t="shared" si="69"/>
        <v>0</v>
      </c>
      <c r="F101" s="691">
        <f t="shared" si="70"/>
        <v>0</v>
      </c>
      <c r="G101" s="691">
        <f t="shared" si="71"/>
        <v>0</v>
      </c>
      <c r="H101" s="691">
        <f t="shared" si="72"/>
        <v>0</v>
      </c>
      <c r="I101" s="692">
        <f t="shared" si="73"/>
        <v>0</v>
      </c>
      <c r="J101" s="692">
        <f t="shared" si="74"/>
        <v>0</v>
      </c>
      <c r="K101" s="692">
        <f t="shared" si="75"/>
        <v>0</v>
      </c>
      <c r="L101" s="692">
        <f t="shared" si="76"/>
        <v>0</v>
      </c>
      <c r="M101" s="692">
        <f t="shared" si="77"/>
        <v>0</v>
      </c>
      <c r="N101" s="692">
        <f t="shared" si="78"/>
        <v>0</v>
      </c>
      <c r="O101" s="692">
        <f t="shared" si="79"/>
        <v>0</v>
      </c>
      <c r="P101" s="692">
        <f t="shared" si="80"/>
        <v>0</v>
      </c>
      <c r="Q101" s="692">
        <f t="shared" si="81"/>
        <v>0</v>
      </c>
      <c r="R101" s="692">
        <f t="shared" si="82"/>
        <v>0</v>
      </c>
      <c r="S101" s="692">
        <f t="shared" si="83"/>
        <v>0</v>
      </c>
      <c r="T101" s="692">
        <f t="shared" si="84"/>
        <v>0</v>
      </c>
      <c r="U101" s="692">
        <f t="shared" si="85"/>
        <v>0</v>
      </c>
      <c r="V101" s="692">
        <f t="shared" si="86"/>
        <v>0</v>
      </c>
      <c r="W101" s="692">
        <f t="shared" si="87"/>
        <v>0</v>
      </c>
      <c r="X101" s="692">
        <f t="shared" si="87"/>
        <v>0</v>
      </c>
      <c r="Y101" s="692">
        <f t="shared" si="87"/>
        <v>0</v>
      </c>
      <c r="Z101" s="760">
        <f t="shared" si="87"/>
        <v>0</v>
      </c>
      <c r="AA101" s="692">
        <f t="shared" si="87"/>
        <v>0</v>
      </c>
      <c r="AB101" s="693">
        <f t="shared" si="87"/>
        <v>0</v>
      </c>
      <c r="AC101" s="690">
        <f t="shared" si="87"/>
        <v>0</v>
      </c>
      <c r="AD101" s="691">
        <f t="shared" si="87"/>
        <v>0</v>
      </c>
      <c r="AE101" s="691">
        <f t="shared" si="87"/>
        <v>0</v>
      </c>
      <c r="AF101" s="691">
        <f t="shared" si="87"/>
        <v>0</v>
      </c>
      <c r="AG101" s="692">
        <f t="shared" si="88"/>
        <v>0</v>
      </c>
      <c r="AH101" s="692">
        <f t="shared" si="88"/>
        <v>0</v>
      </c>
      <c r="AI101" s="692">
        <f t="shared" si="88"/>
        <v>0</v>
      </c>
      <c r="AJ101" s="692">
        <f t="shared" si="88"/>
        <v>0</v>
      </c>
      <c r="AK101" s="692">
        <f t="shared" si="88"/>
        <v>0</v>
      </c>
      <c r="AL101" s="692">
        <f t="shared" si="88"/>
        <v>0</v>
      </c>
      <c r="AM101" s="692">
        <f t="shared" si="88"/>
        <v>0</v>
      </c>
      <c r="AN101" s="692">
        <f t="shared" si="88"/>
        <v>0</v>
      </c>
      <c r="AO101" s="692">
        <f t="shared" si="88"/>
        <v>0</v>
      </c>
      <c r="AP101" s="692">
        <f t="shared" si="88"/>
        <v>0</v>
      </c>
      <c r="AQ101" s="692">
        <f t="shared" si="88"/>
        <v>0</v>
      </c>
      <c r="AR101" s="692">
        <f t="shared" si="88"/>
        <v>0</v>
      </c>
      <c r="AS101" s="692">
        <f t="shared" si="88"/>
        <v>0</v>
      </c>
      <c r="AT101" s="692">
        <f t="shared" si="88"/>
        <v>0</v>
      </c>
      <c r="AU101" s="692">
        <f t="shared" si="88"/>
        <v>0</v>
      </c>
    </row>
    <row r="102" spans="2:47" s="329" customFormat="1" ht="13.2" x14ac:dyDescent="0.25">
      <c r="B102" s="260" t="s">
        <v>267</v>
      </c>
      <c r="C102" s="660" t="s">
        <v>268</v>
      </c>
      <c r="D102" s="396">
        <f>'Forma 2'!$H$96</f>
        <v>0</v>
      </c>
      <c r="E102" s="690">
        <f t="shared" si="69"/>
        <v>0</v>
      </c>
      <c r="F102" s="691">
        <f t="shared" si="70"/>
        <v>0</v>
      </c>
      <c r="G102" s="691">
        <f t="shared" si="71"/>
        <v>0</v>
      </c>
      <c r="H102" s="691">
        <f t="shared" si="72"/>
        <v>0</v>
      </c>
      <c r="I102" s="692">
        <f t="shared" si="73"/>
        <v>0</v>
      </c>
      <c r="J102" s="692">
        <f t="shared" si="74"/>
        <v>0</v>
      </c>
      <c r="K102" s="692">
        <f t="shared" si="75"/>
        <v>0</v>
      </c>
      <c r="L102" s="692">
        <f t="shared" si="76"/>
        <v>0</v>
      </c>
      <c r="M102" s="692">
        <f t="shared" si="77"/>
        <v>0</v>
      </c>
      <c r="N102" s="692">
        <f t="shared" si="78"/>
        <v>0</v>
      </c>
      <c r="O102" s="692">
        <f t="shared" si="79"/>
        <v>0</v>
      </c>
      <c r="P102" s="692">
        <f t="shared" si="80"/>
        <v>0</v>
      </c>
      <c r="Q102" s="692">
        <f t="shared" si="81"/>
        <v>0</v>
      </c>
      <c r="R102" s="692">
        <f t="shared" si="82"/>
        <v>0</v>
      </c>
      <c r="S102" s="692">
        <f t="shared" si="83"/>
        <v>0</v>
      </c>
      <c r="T102" s="692">
        <f t="shared" si="84"/>
        <v>0</v>
      </c>
      <c r="U102" s="692">
        <f t="shared" si="85"/>
        <v>0</v>
      </c>
      <c r="V102" s="692">
        <f t="shared" si="86"/>
        <v>0</v>
      </c>
      <c r="W102" s="692">
        <f t="shared" si="87"/>
        <v>0</v>
      </c>
      <c r="X102" s="692">
        <f t="shared" si="87"/>
        <v>0</v>
      </c>
      <c r="Y102" s="692">
        <f t="shared" si="87"/>
        <v>0</v>
      </c>
      <c r="Z102" s="760">
        <f t="shared" si="87"/>
        <v>0</v>
      </c>
      <c r="AA102" s="692">
        <f t="shared" si="87"/>
        <v>0</v>
      </c>
      <c r="AB102" s="693">
        <f t="shared" si="87"/>
        <v>0</v>
      </c>
      <c r="AC102" s="690">
        <f t="shared" si="87"/>
        <v>0</v>
      </c>
      <c r="AD102" s="691">
        <f t="shared" si="87"/>
        <v>0</v>
      </c>
      <c r="AE102" s="691">
        <f t="shared" si="87"/>
        <v>0</v>
      </c>
      <c r="AF102" s="691">
        <f t="shared" si="87"/>
        <v>0</v>
      </c>
      <c r="AG102" s="692">
        <f t="shared" si="88"/>
        <v>0</v>
      </c>
      <c r="AH102" s="692">
        <f t="shared" si="88"/>
        <v>0</v>
      </c>
      <c r="AI102" s="692">
        <f t="shared" si="88"/>
        <v>0</v>
      </c>
      <c r="AJ102" s="692">
        <f t="shared" si="88"/>
        <v>0</v>
      </c>
      <c r="AK102" s="692">
        <f t="shared" si="88"/>
        <v>0</v>
      </c>
      <c r="AL102" s="692">
        <f t="shared" si="88"/>
        <v>0</v>
      </c>
      <c r="AM102" s="692">
        <f t="shared" si="88"/>
        <v>0</v>
      </c>
      <c r="AN102" s="692">
        <f t="shared" si="88"/>
        <v>0</v>
      </c>
      <c r="AO102" s="692">
        <f t="shared" si="88"/>
        <v>0</v>
      </c>
      <c r="AP102" s="692">
        <f t="shared" si="88"/>
        <v>0</v>
      </c>
      <c r="AQ102" s="692">
        <f t="shared" si="88"/>
        <v>0</v>
      </c>
      <c r="AR102" s="692">
        <f t="shared" si="88"/>
        <v>0</v>
      </c>
      <c r="AS102" s="692">
        <f t="shared" si="88"/>
        <v>0</v>
      </c>
      <c r="AT102" s="692">
        <f t="shared" si="88"/>
        <v>0</v>
      </c>
      <c r="AU102" s="692">
        <f t="shared" si="88"/>
        <v>0</v>
      </c>
    </row>
    <row r="103" spans="2:47" s="329" customFormat="1" ht="13.2" x14ac:dyDescent="0.25">
      <c r="B103" s="260" t="s">
        <v>269</v>
      </c>
      <c r="C103" s="660" t="s">
        <v>270</v>
      </c>
      <c r="D103" s="396">
        <f>'Forma 2'!$H$97</f>
        <v>3721.97</v>
      </c>
      <c r="E103" s="690">
        <f t="shared" si="69"/>
        <v>1564.1726078094275</v>
      </c>
      <c r="F103" s="691">
        <f t="shared" si="70"/>
        <v>0</v>
      </c>
      <c r="G103" s="691">
        <f t="shared" si="71"/>
        <v>0</v>
      </c>
      <c r="H103" s="691">
        <f t="shared" si="72"/>
        <v>0</v>
      </c>
      <c r="I103" s="692">
        <f t="shared" si="73"/>
        <v>0</v>
      </c>
      <c r="J103" s="692">
        <f t="shared" si="74"/>
        <v>391.88345935033232</v>
      </c>
      <c r="K103" s="692">
        <f t="shared" si="75"/>
        <v>0</v>
      </c>
      <c r="L103" s="692">
        <f t="shared" si="76"/>
        <v>0</v>
      </c>
      <c r="M103" s="692">
        <f t="shared" si="77"/>
        <v>71.294275361734478</v>
      </c>
      <c r="N103" s="692">
        <f t="shared" si="78"/>
        <v>42.360295768643617</v>
      </c>
      <c r="O103" s="692">
        <f t="shared" si="79"/>
        <v>0</v>
      </c>
      <c r="P103" s="692">
        <f t="shared" si="80"/>
        <v>109.82474054081518</v>
      </c>
      <c r="Q103" s="692">
        <f t="shared" si="81"/>
        <v>0</v>
      </c>
      <c r="R103" s="692">
        <f t="shared" si="82"/>
        <v>0</v>
      </c>
      <c r="S103" s="692">
        <f t="shared" si="83"/>
        <v>26.559426955858253</v>
      </c>
      <c r="T103" s="692">
        <f t="shared" si="84"/>
        <v>0</v>
      </c>
      <c r="U103" s="692">
        <f t="shared" si="85"/>
        <v>0</v>
      </c>
      <c r="V103" s="692">
        <f t="shared" si="86"/>
        <v>0</v>
      </c>
      <c r="W103" s="692">
        <f t="shared" si="87"/>
        <v>0</v>
      </c>
      <c r="X103" s="692">
        <f t="shared" si="87"/>
        <v>0</v>
      </c>
      <c r="Y103" s="692">
        <f t="shared" si="87"/>
        <v>0</v>
      </c>
      <c r="Z103" s="760">
        <f t="shared" si="87"/>
        <v>22.49290924058182</v>
      </c>
      <c r="AA103" s="692">
        <f t="shared" si="87"/>
        <v>0</v>
      </c>
      <c r="AB103" s="693">
        <f t="shared" si="87"/>
        <v>1493.3822849726064</v>
      </c>
      <c r="AC103" s="690">
        <f t="shared" si="87"/>
        <v>1564.1726078094275</v>
      </c>
      <c r="AD103" s="691">
        <f t="shared" si="87"/>
        <v>0</v>
      </c>
      <c r="AE103" s="691">
        <f t="shared" si="87"/>
        <v>0</v>
      </c>
      <c r="AF103" s="691">
        <f t="shared" si="87"/>
        <v>0</v>
      </c>
      <c r="AG103" s="692">
        <f t="shared" si="88"/>
        <v>0</v>
      </c>
      <c r="AH103" s="692">
        <f t="shared" si="88"/>
        <v>391.88345935033232</v>
      </c>
      <c r="AI103" s="692">
        <f t="shared" si="88"/>
        <v>0</v>
      </c>
      <c r="AJ103" s="692">
        <f t="shared" si="88"/>
        <v>0</v>
      </c>
      <c r="AK103" s="692">
        <f t="shared" si="88"/>
        <v>71.294275361734478</v>
      </c>
      <c r="AL103" s="692">
        <f t="shared" si="88"/>
        <v>42.360295768643617</v>
      </c>
      <c r="AM103" s="692">
        <f t="shared" si="88"/>
        <v>0</v>
      </c>
      <c r="AN103" s="692">
        <f t="shared" si="88"/>
        <v>109.82474054081518</v>
      </c>
      <c r="AO103" s="692">
        <f t="shared" si="88"/>
        <v>0</v>
      </c>
      <c r="AP103" s="692">
        <f t="shared" si="88"/>
        <v>0</v>
      </c>
      <c r="AQ103" s="692">
        <f t="shared" si="88"/>
        <v>26.559426955858253</v>
      </c>
      <c r="AR103" s="692">
        <f t="shared" si="88"/>
        <v>0</v>
      </c>
      <c r="AS103" s="692">
        <f t="shared" si="88"/>
        <v>0</v>
      </c>
      <c r="AT103" s="692">
        <f t="shared" si="88"/>
        <v>0</v>
      </c>
      <c r="AU103" s="692">
        <f t="shared" si="88"/>
        <v>0</v>
      </c>
    </row>
    <row r="104" spans="2:47" s="329" customFormat="1" ht="13.2" x14ac:dyDescent="0.25">
      <c r="B104" s="260" t="s">
        <v>271</v>
      </c>
      <c r="C104" s="660" t="s">
        <v>93</v>
      </c>
      <c r="D104" s="561">
        <f>'Forma 2'!$H$98</f>
        <v>0</v>
      </c>
      <c r="E104" s="690">
        <f t="shared" si="69"/>
        <v>0</v>
      </c>
      <c r="F104" s="691">
        <f t="shared" si="70"/>
        <v>0</v>
      </c>
      <c r="G104" s="691">
        <f t="shared" si="71"/>
        <v>0</v>
      </c>
      <c r="H104" s="691">
        <f t="shared" si="72"/>
        <v>0</v>
      </c>
      <c r="I104" s="692">
        <f t="shared" si="73"/>
        <v>0</v>
      </c>
      <c r="J104" s="692">
        <f t="shared" si="74"/>
        <v>0</v>
      </c>
      <c r="K104" s="692">
        <f t="shared" si="75"/>
        <v>0</v>
      </c>
      <c r="L104" s="692">
        <f t="shared" si="76"/>
        <v>0</v>
      </c>
      <c r="M104" s="692">
        <f t="shared" si="77"/>
        <v>0</v>
      </c>
      <c r="N104" s="692">
        <f t="shared" si="78"/>
        <v>0</v>
      </c>
      <c r="O104" s="692">
        <f t="shared" si="79"/>
        <v>0</v>
      </c>
      <c r="P104" s="692">
        <f t="shared" si="80"/>
        <v>0</v>
      </c>
      <c r="Q104" s="692">
        <f t="shared" si="81"/>
        <v>0</v>
      </c>
      <c r="R104" s="692">
        <f t="shared" si="82"/>
        <v>0</v>
      </c>
      <c r="S104" s="692">
        <f t="shared" si="83"/>
        <v>0</v>
      </c>
      <c r="T104" s="692">
        <f t="shared" si="84"/>
        <v>0</v>
      </c>
      <c r="U104" s="692">
        <f t="shared" si="85"/>
        <v>0</v>
      </c>
      <c r="V104" s="692">
        <f t="shared" si="86"/>
        <v>0</v>
      </c>
      <c r="W104" s="692">
        <f t="shared" ref="W104:AF113" si="89">IFERROR((W$18/$D$18)*$D104,"0")</f>
        <v>0</v>
      </c>
      <c r="X104" s="692">
        <f t="shared" si="89"/>
        <v>0</v>
      </c>
      <c r="Y104" s="692">
        <f t="shared" si="89"/>
        <v>0</v>
      </c>
      <c r="Z104" s="760">
        <f t="shared" si="89"/>
        <v>0</v>
      </c>
      <c r="AA104" s="692">
        <f t="shared" si="89"/>
        <v>0</v>
      </c>
      <c r="AB104" s="693">
        <f t="shared" si="89"/>
        <v>0</v>
      </c>
      <c r="AC104" s="690">
        <f t="shared" si="89"/>
        <v>0</v>
      </c>
      <c r="AD104" s="691">
        <f t="shared" si="89"/>
        <v>0</v>
      </c>
      <c r="AE104" s="691">
        <f t="shared" si="89"/>
        <v>0</v>
      </c>
      <c r="AF104" s="691">
        <f t="shared" si="89"/>
        <v>0</v>
      </c>
      <c r="AG104" s="692">
        <f t="shared" ref="AG104:AU113" si="90">IFERROR((AG$18/$D$18)*$D104,"0")</f>
        <v>0</v>
      </c>
      <c r="AH104" s="692">
        <f t="shared" si="90"/>
        <v>0</v>
      </c>
      <c r="AI104" s="692">
        <f t="shared" si="90"/>
        <v>0</v>
      </c>
      <c r="AJ104" s="692">
        <f t="shared" si="90"/>
        <v>0</v>
      </c>
      <c r="AK104" s="692">
        <f t="shared" si="90"/>
        <v>0</v>
      </c>
      <c r="AL104" s="692">
        <f t="shared" si="90"/>
        <v>0</v>
      </c>
      <c r="AM104" s="692">
        <f t="shared" si="90"/>
        <v>0</v>
      </c>
      <c r="AN104" s="692">
        <f t="shared" si="90"/>
        <v>0</v>
      </c>
      <c r="AO104" s="692">
        <f t="shared" si="90"/>
        <v>0</v>
      </c>
      <c r="AP104" s="692">
        <f t="shared" si="90"/>
        <v>0</v>
      </c>
      <c r="AQ104" s="692">
        <f t="shared" si="90"/>
        <v>0</v>
      </c>
      <c r="AR104" s="692">
        <f t="shared" si="90"/>
        <v>0</v>
      </c>
      <c r="AS104" s="692">
        <f t="shared" si="90"/>
        <v>0</v>
      </c>
      <c r="AT104" s="692">
        <f t="shared" si="90"/>
        <v>0</v>
      </c>
      <c r="AU104" s="692">
        <f t="shared" si="90"/>
        <v>0</v>
      </c>
    </row>
    <row r="105" spans="2:47" s="329" customFormat="1" ht="13.2" x14ac:dyDescent="0.25">
      <c r="B105" s="287" t="s">
        <v>272</v>
      </c>
      <c r="C105" s="355" t="s">
        <v>95</v>
      </c>
      <c r="D105" s="396">
        <f>'Forma 2'!$H$99</f>
        <v>0</v>
      </c>
      <c r="E105" s="690">
        <f t="shared" si="69"/>
        <v>0</v>
      </c>
      <c r="F105" s="691">
        <f t="shared" si="70"/>
        <v>0</v>
      </c>
      <c r="G105" s="691">
        <f t="shared" si="71"/>
        <v>0</v>
      </c>
      <c r="H105" s="691">
        <f t="shared" si="72"/>
        <v>0</v>
      </c>
      <c r="I105" s="692">
        <f t="shared" si="73"/>
        <v>0</v>
      </c>
      <c r="J105" s="692">
        <f t="shared" si="74"/>
        <v>0</v>
      </c>
      <c r="K105" s="692">
        <f t="shared" si="75"/>
        <v>0</v>
      </c>
      <c r="L105" s="692">
        <f t="shared" si="76"/>
        <v>0</v>
      </c>
      <c r="M105" s="692">
        <f t="shared" si="77"/>
        <v>0</v>
      </c>
      <c r="N105" s="692">
        <f t="shared" si="78"/>
        <v>0</v>
      </c>
      <c r="O105" s="692">
        <f t="shared" si="79"/>
        <v>0</v>
      </c>
      <c r="P105" s="692">
        <f t="shared" si="80"/>
        <v>0</v>
      </c>
      <c r="Q105" s="692">
        <f t="shared" si="81"/>
        <v>0</v>
      </c>
      <c r="R105" s="692">
        <f t="shared" si="82"/>
        <v>0</v>
      </c>
      <c r="S105" s="692">
        <f t="shared" si="83"/>
        <v>0</v>
      </c>
      <c r="T105" s="692">
        <f t="shared" si="84"/>
        <v>0</v>
      </c>
      <c r="U105" s="692">
        <f t="shared" si="85"/>
        <v>0</v>
      </c>
      <c r="V105" s="692">
        <f t="shared" si="86"/>
        <v>0</v>
      </c>
      <c r="W105" s="692">
        <f t="shared" si="89"/>
        <v>0</v>
      </c>
      <c r="X105" s="692">
        <f t="shared" si="89"/>
        <v>0</v>
      </c>
      <c r="Y105" s="692">
        <f t="shared" si="89"/>
        <v>0</v>
      </c>
      <c r="Z105" s="760">
        <f t="shared" si="89"/>
        <v>0</v>
      </c>
      <c r="AA105" s="692">
        <f t="shared" si="89"/>
        <v>0</v>
      </c>
      <c r="AB105" s="693">
        <f t="shared" si="89"/>
        <v>0</v>
      </c>
      <c r="AC105" s="690">
        <f t="shared" si="89"/>
        <v>0</v>
      </c>
      <c r="AD105" s="691">
        <f t="shared" si="89"/>
        <v>0</v>
      </c>
      <c r="AE105" s="691">
        <f t="shared" si="89"/>
        <v>0</v>
      </c>
      <c r="AF105" s="691">
        <f t="shared" si="89"/>
        <v>0</v>
      </c>
      <c r="AG105" s="692">
        <f t="shared" si="90"/>
        <v>0</v>
      </c>
      <c r="AH105" s="692">
        <f t="shared" si="90"/>
        <v>0</v>
      </c>
      <c r="AI105" s="692">
        <f t="shared" si="90"/>
        <v>0</v>
      </c>
      <c r="AJ105" s="692">
        <f t="shared" si="90"/>
        <v>0</v>
      </c>
      <c r="AK105" s="692">
        <f t="shared" si="90"/>
        <v>0</v>
      </c>
      <c r="AL105" s="692">
        <f t="shared" si="90"/>
        <v>0</v>
      </c>
      <c r="AM105" s="692">
        <f t="shared" si="90"/>
        <v>0</v>
      </c>
      <c r="AN105" s="692">
        <f t="shared" si="90"/>
        <v>0</v>
      </c>
      <c r="AO105" s="692">
        <f t="shared" si="90"/>
        <v>0</v>
      </c>
      <c r="AP105" s="692">
        <f t="shared" si="90"/>
        <v>0</v>
      </c>
      <c r="AQ105" s="692">
        <f t="shared" si="90"/>
        <v>0</v>
      </c>
      <c r="AR105" s="692">
        <f t="shared" si="90"/>
        <v>0</v>
      </c>
      <c r="AS105" s="692">
        <f t="shared" si="90"/>
        <v>0</v>
      </c>
      <c r="AT105" s="692">
        <f t="shared" si="90"/>
        <v>0</v>
      </c>
      <c r="AU105" s="692">
        <f t="shared" si="90"/>
        <v>0</v>
      </c>
    </row>
    <row r="106" spans="2:47" s="329" customFormat="1" ht="13.2" x14ac:dyDescent="0.25">
      <c r="B106" s="287" t="s">
        <v>273</v>
      </c>
      <c r="C106" s="355" t="s">
        <v>274</v>
      </c>
      <c r="D106" s="396">
        <f>'Forma 2'!$H$100</f>
        <v>0</v>
      </c>
      <c r="E106" s="690">
        <f t="shared" si="69"/>
        <v>0</v>
      </c>
      <c r="F106" s="691">
        <f t="shared" si="70"/>
        <v>0</v>
      </c>
      <c r="G106" s="691">
        <f t="shared" si="71"/>
        <v>0</v>
      </c>
      <c r="H106" s="691">
        <f t="shared" si="72"/>
        <v>0</v>
      </c>
      <c r="I106" s="692">
        <f t="shared" si="73"/>
        <v>0</v>
      </c>
      <c r="J106" s="692">
        <f t="shared" si="74"/>
        <v>0</v>
      </c>
      <c r="K106" s="692">
        <f t="shared" si="75"/>
        <v>0</v>
      </c>
      <c r="L106" s="692">
        <f t="shared" si="76"/>
        <v>0</v>
      </c>
      <c r="M106" s="692">
        <f t="shared" si="77"/>
        <v>0</v>
      </c>
      <c r="N106" s="692">
        <f t="shared" si="78"/>
        <v>0</v>
      </c>
      <c r="O106" s="692">
        <f t="shared" si="79"/>
        <v>0</v>
      </c>
      <c r="P106" s="692">
        <f t="shared" si="80"/>
        <v>0</v>
      </c>
      <c r="Q106" s="692">
        <f t="shared" si="81"/>
        <v>0</v>
      </c>
      <c r="R106" s="692">
        <f t="shared" si="82"/>
        <v>0</v>
      </c>
      <c r="S106" s="692">
        <f t="shared" si="83"/>
        <v>0</v>
      </c>
      <c r="T106" s="692">
        <f t="shared" si="84"/>
        <v>0</v>
      </c>
      <c r="U106" s="692">
        <f t="shared" si="85"/>
        <v>0</v>
      </c>
      <c r="V106" s="692">
        <f t="shared" si="86"/>
        <v>0</v>
      </c>
      <c r="W106" s="692">
        <f t="shared" si="89"/>
        <v>0</v>
      </c>
      <c r="X106" s="692">
        <f t="shared" si="89"/>
        <v>0</v>
      </c>
      <c r="Y106" s="692">
        <f t="shared" si="89"/>
        <v>0</v>
      </c>
      <c r="Z106" s="760">
        <f t="shared" si="89"/>
        <v>0</v>
      </c>
      <c r="AA106" s="692">
        <f t="shared" si="89"/>
        <v>0</v>
      </c>
      <c r="AB106" s="693">
        <f t="shared" si="89"/>
        <v>0</v>
      </c>
      <c r="AC106" s="690">
        <f t="shared" si="89"/>
        <v>0</v>
      </c>
      <c r="AD106" s="691">
        <f t="shared" si="89"/>
        <v>0</v>
      </c>
      <c r="AE106" s="691">
        <f t="shared" si="89"/>
        <v>0</v>
      </c>
      <c r="AF106" s="691">
        <f t="shared" si="89"/>
        <v>0</v>
      </c>
      <c r="AG106" s="692">
        <f t="shared" si="90"/>
        <v>0</v>
      </c>
      <c r="AH106" s="692">
        <f t="shared" si="90"/>
        <v>0</v>
      </c>
      <c r="AI106" s="692">
        <f t="shared" si="90"/>
        <v>0</v>
      </c>
      <c r="AJ106" s="692">
        <f t="shared" si="90"/>
        <v>0</v>
      </c>
      <c r="AK106" s="692">
        <f t="shared" si="90"/>
        <v>0</v>
      </c>
      <c r="AL106" s="692">
        <f t="shared" si="90"/>
        <v>0</v>
      </c>
      <c r="AM106" s="692">
        <f t="shared" si="90"/>
        <v>0</v>
      </c>
      <c r="AN106" s="692">
        <f t="shared" si="90"/>
        <v>0</v>
      </c>
      <c r="AO106" s="692">
        <f t="shared" si="90"/>
        <v>0</v>
      </c>
      <c r="AP106" s="692">
        <f t="shared" si="90"/>
        <v>0</v>
      </c>
      <c r="AQ106" s="692">
        <f t="shared" si="90"/>
        <v>0</v>
      </c>
      <c r="AR106" s="692">
        <f t="shared" si="90"/>
        <v>0</v>
      </c>
      <c r="AS106" s="692">
        <f t="shared" si="90"/>
        <v>0</v>
      </c>
      <c r="AT106" s="692">
        <f t="shared" si="90"/>
        <v>0</v>
      </c>
      <c r="AU106" s="692">
        <f t="shared" si="90"/>
        <v>0</v>
      </c>
    </row>
    <row r="107" spans="2:47" s="329" customFormat="1" ht="13.2" x14ac:dyDescent="0.25">
      <c r="B107" s="287" t="s">
        <v>275</v>
      </c>
      <c r="C107" s="355" t="s">
        <v>97</v>
      </c>
      <c r="D107" s="396">
        <f>'Forma 2'!$H$101</f>
        <v>0</v>
      </c>
      <c r="E107" s="690">
        <f t="shared" si="69"/>
        <v>0</v>
      </c>
      <c r="F107" s="691">
        <f t="shared" si="70"/>
        <v>0</v>
      </c>
      <c r="G107" s="691">
        <f t="shared" si="71"/>
        <v>0</v>
      </c>
      <c r="H107" s="691">
        <f t="shared" si="72"/>
        <v>0</v>
      </c>
      <c r="I107" s="692">
        <f t="shared" si="73"/>
        <v>0</v>
      </c>
      <c r="J107" s="692">
        <f t="shared" si="74"/>
        <v>0</v>
      </c>
      <c r="K107" s="692">
        <f t="shared" si="75"/>
        <v>0</v>
      </c>
      <c r="L107" s="692">
        <f t="shared" si="76"/>
        <v>0</v>
      </c>
      <c r="M107" s="692">
        <f t="shared" si="77"/>
        <v>0</v>
      </c>
      <c r="N107" s="692">
        <f t="shared" si="78"/>
        <v>0</v>
      </c>
      <c r="O107" s="692">
        <f t="shared" si="79"/>
        <v>0</v>
      </c>
      <c r="P107" s="692">
        <f t="shared" si="80"/>
        <v>0</v>
      </c>
      <c r="Q107" s="692">
        <f t="shared" si="81"/>
        <v>0</v>
      </c>
      <c r="R107" s="692">
        <f t="shared" si="82"/>
        <v>0</v>
      </c>
      <c r="S107" s="692">
        <f t="shared" si="83"/>
        <v>0</v>
      </c>
      <c r="T107" s="692">
        <f t="shared" si="84"/>
        <v>0</v>
      </c>
      <c r="U107" s="692">
        <f t="shared" si="85"/>
        <v>0</v>
      </c>
      <c r="V107" s="692">
        <f t="shared" si="86"/>
        <v>0</v>
      </c>
      <c r="W107" s="692">
        <f t="shared" si="89"/>
        <v>0</v>
      </c>
      <c r="X107" s="692">
        <f t="shared" si="89"/>
        <v>0</v>
      </c>
      <c r="Y107" s="692">
        <f t="shared" si="89"/>
        <v>0</v>
      </c>
      <c r="Z107" s="760">
        <f t="shared" si="89"/>
        <v>0</v>
      </c>
      <c r="AA107" s="692">
        <f t="shared" si="89"/>
        <v>0</v>
      </c>
      <c r="AB107" s="693">
        <f t="shared" si="89"/>
        <v>0</v>
      </c>
      <c r="AC107" s="690">
        <f t="shared" si="89"/>
        <v>0</v>
      </c>
      <c r="AD107" s="691">
        <f t="shared" si="89"/>
        <v>0</v>
      </c>
      <c r="AE107" s="691">
        <f t="shared" si="89"/>
        <v>0</v>
      </c>
      <c r="AF107" s="691">
        <f t="shared" si="89"/>
        <v>0</v>
      </c>
      <c r="AG107" s="692">
        <f t="shared" si="90"/>
        <v>0</v>
      </c>
      <c r="AH107" s="692">
        <f t="shared" si="90"/>
        <v>0</v>
      </c>
      <c r="AI107" s="692">
        <f t="shared" si="90"/>
        <v>0</v>
      </c>
      <c r="AJ107" s="692">
        <f t="shared" si="90"/>
        <v>0</v>
      </c>
      <c r="AK107" s="692">
        <f t="shared" si="90"/>
        <v>0</v>
      </c>
      <c r="AL107" s="692">
        <f t="shared" si="90"/>
        <v>0</v>
      </c>
      <c r="AM107" s="692">
        <f t="shared" si="90"/>
        <v>0</v>
      </c>
      <c r="AN107" s="692">
        <f t="shared" si="90"/>
        <v>0</v>
      </c>
      <c r="AO107" s="692">
        <f t="shared" si="90"/>
        <v>0</v>
      </c>
      <c r="AP107" s="692">
        <f t="shared" si="90"/>
        <v>0</v>
      </c>
      <c r="AQ107" s="692">
        <f t="shared" si="90"/>
        <v>0</v>
      </c>
      <c r="AR107" s="692">
        <f t="shared" si="90"/>
        <v>0</v>
      </c>
      <c r="AS107" s="692">
        <f t="shared" si="90"/>
        <v>0</v>
      </c>
      <c r="AT107" s="692">
        <f t="shared" si="90"/>
        <v>0</v>
      </c>
      <c r="AU107" s="692">
        <f t="shared" si="90"/>
        <v>0</v>
      </c>
    </row>
    <row r="108" spans="2:47" s="329" customFormat="1" ht="13.2" x14ac:dyDescent="0.25">
      <c r="B108" s="287" t="s">
        <v>276</v>
      </c>
      <c r="C108" s="355" t="s">
        <v>277</v>
      </c>
      <c r="D108" s="396">
        <f>'Forma 2'!$H$102</f>
        <v>3636.86</v>
      </c>
      <c r="E108" s="690">
        <f t="shared" si="69"/>
        <v>1528.4047938155854</v>
      </c>
      <c r="F108" s="691">
        <f t="shared" si="70"/>
        <v>0</v>
      </c>
      <c r="G108" s="691">
        <f t="shared" si="71"/>
        <v>0</v>
      </c>
      <c r="H108" s="691">
        <f t="shared" si="72"/>
        <v>0</v>
      </c>
      <c r="I108" s="692">
        <f t="shared" si="73"/>
        <v>0</v>
      </c>
      <c r="J108" s="692">
        <f t="shared" si="74"/>
        <v>382.92229060762173</v>
      </c>
      <c r="K108" s="692">
        <f t="shared" si="75"/>
        <v>0</v>
      </c>
      <c r="L108" s="692">
        <f t="shared" si="76"/>
        <v>0</v>
      </c>
      <c r="M108" s="692">
        <f t="shared" si="77"/>
        <v>69.663994683481505</v>
      </c>
      <c r="N108" s="692">
        <f t="shared" si="78"/>
        <v>41.391646162959198</v>
      </c>
      <c r="O108" s="692">
        <f t="shared" si="79"/>
        <v>0</v>
      </c>
      <c r="P108" s="692">
        <f t="shared" si="80"/>
        <v>107.31338669663354</v>
      </c>
      <c r="Q108" s="692">
        <f t="shared" si="81"/>
        <v>0</v>
      </c>
      <c r="R108" s="692">
        <f t="shared" si="82"/>
        <v>0</v>
      </c>
      <c r="S108" s="692">
        <f t="shared" si="83"/>
        <v>25.952094594712651</v>
      </c>
      <c r="T108" s="692">
        <f t="shared" si="84"/>
        <v>0</v>
      </c>
      <c r="U108" s="692">
        <f t="shared" si="85"/>
        <v>0</v>
      </c>
      <c r="V108" s="692">
        <f t="shared" si="86"/>
        <v>0</v>
      </c>
      <c r="W108" s="692">
        <f t="shared" si="89"/>
        <v>0</v>
      </c>
      <c r="X108" s="692">
        <f t="shared" si="89"/>
        <v>0</v>
      </c>
      <c r="Y108" s="692">
        <f t="shared" si="89"/>
        <v>0</v>
      </c>
      <c r="Z108" s="760">
        <f t="shared" si="89"/>
        <v>21.97856562538183</v>
      </c>
      <c r="AA108" s="692">
        <f t="shared" si="89"/>
        <v>0</v>
      </c>
      <c r="AB108" s="693">
        <f t="shared" si="89"/>
        <v>1459.2332278136239</v>
      </c>
      <c r="AC108" s="690">
        <f t="shared" si="89"/>
        <v>1528.4047938155854</v>
      </c>
      <c r="AD108" s="691">
        <f t="shared" si="89"/>
        <v>0</v>
      </c>
      <c r="AE108" s="691">
        <f t="shared" si="89"/>
        <v>0</v>
      </c>
      <c r="AF108" s="691">
        <f t="shared" si="89"/>
        <v>0</v>
      </c>
      <c r="AG108" s="692">
        <f t="shared" si="90"/>
        <v>0</v>
      </c>
      <c r="AH108" s="692">
        <f t="shared" si="90"/>
        <v>382.92229060762173</v>
      </c>
      <c r="AI108" s="692">
        <f t="shared" si="90"/>
        <v>0</v>
      </c>
      <c r="AJ108" s="692">
        <f t="shared" si="90"/>
        <v>0</v>
      </c>
      <c r="AK108" s="692">
        <f t="shared" si="90"/>
        <v>69.663994683481505</v>
      </c>
      <c r="AL108" s="692">
        <f t="shared" si="90"/>
        <v>41.391646162959198</v>
      </c>
      <c r="AM108" s="692">
        <f t="shared" si="90"/>
        <v>0</v>
      </c>
      <c r="AN108" s="692">
        <f t="shared" si="90"/>
        <v>107.31338669663354</v>
      </c>
      <c r="AO108" s="692">
        <f t="shared" si="90"/>
        <v>0</v>
      </c>
      <c r="AP108" s="692">
        <f t="shared" si="90"/>
        <v>0</v>
      </c>
      <c r="AQ108" s="692">
        <f t="shared" si="90"/>
        <v>25.952094594712651</v>
      </c>
      <c r="AR108" s="692">
        <f t="shared" si="90"/>
        <v>0</v>
      </c>
      <c r="AS108" s="692">
        <f t="shared" si="90"/>
        <v>0</v>
      </c>
      <c r="AT108" s="692">
        <f t="shared" si="90"/>
        <v>0</v>
      </c>
      <c r="AU108" s="692">
        <f t="shared" si="90"/>
        <v>0</v>
      </c>
    </row>
    <row r="109" spans="2:47" s="329" customFormat="1" ht="13.2" x14ac:dyDescent="0.25">
      <c r="B109" s="287" t="s">
        <v>278</v>
      </c>
      <c r="C109" s="355" t="s">
        <v>279</v>
      </c>
      <c r="D109" s="396">
        <f>'Forma 2'!$H$103</f>
        <v>0</v>
      </c>
      <c r="E109" s="690">
        <f t="shared" si="69"/>
        <v>0</v>
      </c>
      <c r="F109" s="691">
        <f t="shared" si="70"/>
        <v>0</v>
      </c>
      <c r="G109" s="691">
        <f t="shared" si="71"/>
        <v>0</v>
      </c>
      <c r="H109" s="691">
        <f t="shared" si="72"/>
        <v>0</v>
      </c>
      <c r="I109" s="692">
        <f t="shared" si="73"/>
        <v>0</v>
      </c>
      <c r="J109" s="692">
        <f t="shared" si="74"/>
        <v>0</v>
      </c>
      <c r="K109" s="692">
        <f t="shared" si="75"/>
        <v>0</v>
      </c>
      <c r="L109" s="692">
        <f t="shared" si="76"/>
        <v>0</v>
      </c>
      <c r="M109" s="692">
        <f t="shared" si="77"/>
        <v>0</v>
      </c>
      <c r="N109" s="692">
        <f t="shared" si="78"/>
        <v>0</v>
      </c>
      <c r="O109" s="692">
        <f t="shared" si="79"/>
        <v>0</v>
      </c>
      <c r="P109" s="692">
        <f t="shared" si="80"/>
        <v>0</v>
      </c>
      <c r="Q109" s="692">
        <f t="shared" si="81"/>
        <v>0</v>
      </c>
      <c r="R109" s="692">
        <f t="shared" si="82"/>
        <v>0</v>
      </c>
      <c r="S109" s="692">
        <f t="shared" si="83"/>
        <v>0</v>
      </c>
      <c r="T109" s="692">
        <f t="shared" si="84"/>
        <v>0</v>
      </c>
      <c r="U109" s="692">
        <f t="shared" si="85"/>
        <v>0</v>
      </c>
      <c r="V109" s="692">
        <f t="shared" si="86"/>
        <v>0</v>
      </c>
      <c r="W109" s="692">
        <f t="shared" si="89"/>
        <v>0</v>
      </c>
      <c r="X109" s="692">
        <f t="shared" si="89"/>
        <v>0</v>
      </c>
      <c r="Y109" s="692">
        <f t="shared" si="89"/>
        <v>0</v>
      </c>
      <c r="Z109" s="760">
        <f t="shared" si="89"/>
        <v>0</v>
      </c>
      <c r="AA109" s="692">
        <f t="shared" si="89"/>
        <v>0</v>
      </c>
      <c r="AB109" s="693">
        <f t="shared" si="89"/>
        <v>0</v>
      </c>
      <c r="AC109" s="690">
        <f t="shared" si="89"/>
        <v>0</v>
      </c>
      <c r="AD109" s="691">
        <f t="shared" si="89"/>
        <v>0</v>
      </c>
      <c r="AE109" s="691">
        <f t="shared" si="89"/>
        <v>0</v>
      </c>
      <c r="AF109" s="691">
        <f t="shared" si="89"/>
        <v>0</v>
      </c>
      <c r="AG109" s="692">
        <f t="shared" si="90"/>
        <v>0</v>
      </c>
      <c r="AH109" s="692">
        <f t="shared" si="90"/>
        <v>0</v>
      </c>
      <c r="AI109" s="692">
        <f t="shared" si="90"/>
        <v>0</v>
      </c>
      <c r="AJ109" s="692">
        <f t="shared" si="90"/>
        <v>0</v>
      </c>
      <c r="AK109" s="692">
        <f t="shared" si="90"/>
        <v>0</v>
      </c>
      <c r="AL109" s="692">
        <f t="shared" si="90"/>
        <v>0</v>
      </c>
      <c r="AM109" s="692">
        <f t="shared" si="90"/>
        <v>0</v>
      </c>
      <c r="AN109" s="692">
        <f t="shared" si="90"/>
        <v>0</v>
      </c>
      <c r="AO109" s="692">
        <f t="shared" si="90"/>
        <v>0</v>
      </c>
      <c r="AP109" s="692">
        <f t="shared" si="90"/>
        <v>0</v>
      </c>
      <c r="AQ109" s="692">
        <f t="shared" si="90"/>
        <v>0</v>
      </c>
      <c r="AR109" s="692">
        <f t="shared" si="90"/>
        <v>0</v>
      </c>
      <c r="AS109" s="692">
        <f t="shared" si="90"/>
        <v>0</v>
      </c>
      <c r="AT109" s="692">
        <f t="shared" si="90"/>
        <v>0</v>
      </c>
      <c r="AU109" s="692">
        <f t="shared" si="90"/>
        <v>0</v>
      </c>
    </row>
    <row r="110" spans="2:47" s="329" customFormat="1" ht="26.4" x14ac:dyDescent="0.25">
      <c r="B110" s="287" t="s">
        <v>280</v>
      </c>
      <c r="C110" s="355" t="s">
        <v>281</v>
      </c>
      <c r="D110" s="396">
        <f>'Forma 2'!$H$104</f>
        <v>0</v>
      </c>
      <c r="E110" s="690">
        <f t="shared" si="69"/>
        <v>0</v>
      </c>
      <c r="F110" s="691">
        <f t="shared" si="70"/>
        <v>0</v>
      </c>
      <c r="G110" s="691">
        <f t="shared" si="71"/>
        <v>0</v>
      </c>
      <c r="H110" s="691">
        <f t="shared" si="72"/>
        <v>0</v>
      </c>
      <c r="I110" s="692">
        <f t="shared" si="73"/>
        <v>0</v>
      </c>
      <c r="J110" s="692">
        <f t="shared" si="74"/>
        <v>0</v>
      </c>
      <c r="K110" s="692">
        <f t="shared" si="75"/>
        <v>0</v>
      </c>
      <c r="L110" s="692">
        <f t="shared" si="76"/>
        <v>0</v>
      </c>
      <c r="M110" s="692">
        <f t="shared" si="77"/>
        <v>0</v>
      </c>
      <c r="N110" s="692">
        <f t="shared" si="78"/>
        <v>0</v>
      </c>
      <c r="O110" s="692">
        <f t="shared" si="79"/>
        <v>0</v>
      </c>
      <c r="P110" s="692">
        <f t="shared" si="80"/>
        <v>0</v>
      </c>
      <c r="Q110" s="692">
        <f t="shared" si="81"/>
        <v>0</v>
      </c>
      <c r="R110" s="692">
        <f t="shared" si="82"/>
        <v>0</v>
      </c>
      <c r="S110" s="692">
        <f t="shared" si="83"/>
        <v>0</v>
      </c>
      <c r="T110" s="692">
        <f t="shared" si="84"/>
        <v>0</v>
      </c>
      <c r="U110" s="692">
        <f t="shared" si="85"/>
        <v>0</v>
      </c>
      <c r="V110" s="692">
        <f t="shared" si="86"/>
        <v>0</v>
      </c>
      <c r="W110" s="692">
        <f t="shared" si="89"/>
        <v>0</v>
      </c>
      <c r="X110" s="692">
        <f t="shared" si="89"/>
        <v>0</v>
      </c>
      <c r="Y110" s="692">
        <f t="shared" si="89"/>
        <v>0</v>
      </c>
      <c r="Z110" s="760">
        <f t="shared" si="89"/>
        <v>0</v>
      </c>
      <c r="AA110" s="692">
        <f t="shared" si="89"/>
        <v>0</v>
      </c>
      <c r="AB110" s="693">
        <f t="shared" si="89"/>
        <v>0</v>
      </c>
      <c r="AC110" s="690">
        <f t="shared" si="89"/>
        <v>0</v>
      </c>
      <c r="AD110" s="691">
        <f t="shared" si="89"/>
        <v>0</v>
      </c>
      <c r="AE110" s="691">
        <f t="shared" si="89"/>
        <v>0</v>
      </c>
      <c r="AF110" s="691">
        <f t="shared" si="89"/>
        <v>0</v>
      </c>
      <c r="AG110" s="692">
        <f t="shared" si="90"/>
        <v>0</v>
      </c>
      <c r="AH110" s="692">
        <f t="shared" si="90"/>
        <v>0</v>
      </c>
      <c r="AI110" s="692">
        <f t="shared" si="90"/>
        <v>0</v>
      </c>
      <c r="AJ110" s="692">
        <f t="shared" si="90"/>
        <v>0</v>
      </c>
      <c r="AK110" s="692">
        <f t="shared" si="90"/>
        <v>0</v>
      </c>
      <c r="AL110" s="692">
        <f t="shared" si="90"/>
        <v>0</v>
      </c>
      <c r="AM110" s="692">
        <f t="shared" si="90"/>
        <v>0</v>
      </c>
      <c r="AN110" s="692">
        <f t="shared" si="90"/>
        <v>0</v>
      </c>
      <c r="AO110" s="692">
        <f t="shared" si="90"/>
        <v>0</v>
      </c>
      <c r="AP110" s="692">
        <f t="shared" si="90"/>
        <v>0</v>
      </c>
      <c r="AQ110" s="692">
        <f t="shared" si="90"/>
        <v>0</v>
      </c>
      <c r="AR110" s="692">
        <f t="shared" si="90"/>
        <v>0</v>
      </c>
      <c r="AS110" s="692">
        <f t="shared" si="90"/>
        <v>0</v>
      </c>
      <c r="AT110" s="692">
        <f t="shared" si="90"/>
        <v>0</v>
      </c>
      <c r="AU110" s="692">
        <f t="shared" si="90"/>
        <v>0</v>
      </c>
    </row>
    <row r="111" spans="2:47" s="329" customFormat="1" ht="13.2" x14ac:dyDescent="0.25">
      <c r="B111" s="287" t="s">
        <v>282</v>
      </c>
      <c r="C111" s="355" t="s">
        <v>283</v>
      </c>
      <c r="D111" s="396">
        <f>'Forma 2'!$H$105</f>
        <v>617.08000000000004</v>
      </c>
      <c r="E111" s="690">
        <f t="shared" si="69"/>
        <v>259.33030970884818</v>
      </c>
      <c r="F111" s="691">
        <f t="shared" si="70"/>
        <v>0</v>
      </c>
      <c r="G111" s="691">
        <f t="shared" si="71"/>
        <v>0</v>
      </c>
      <c r="H111" s="691">
        <f t="shared" si="72"/>
        <v>0</v>
      </c>
      <c r="I111" s="692">
        <f t="shared" si="73"/>
        <v>0</v>
      </c>
      <c r="J111" s="692">
        <f t="shared" si="74"/>
        <v>64.971895285535112</v>
      </c>
      <c r="K111" s="692">
        <f t="shared" si="75"/>
        <v>0</v>
      </c>
      <c r="L111" s="692">
        <f t="shared" si="76"/>
        <v>0</v>
      </c>
      <c r="M111" s="692">
        <f t="shared" si="77"/>
        <v>11.820157454310248</v>
      </c>
      <c r="N111" s="692">
        <f t="shared" si="78"/>
        <v>7.0230795285600385</v>
      </c>
      <c r="O111" s="692">
        <f t="shared" si="79"/>
        <v>0</v>
      </c>
      <c r="P111" s="692">
        <f t="shared" si="80"/>
        <v>18.208274352809465</v>
      </c>
      <c r="Q111" s="692">
        <f t="shared" si="81"/>
        <v>0</v>
      </c>
      <c r="R111" s="692">
        <f t="shared" si="82"/>
        <v>0</v>
      </c>
      <c r="S111" s="692">
        <f t="shared" si="83"/>
        <v>4.4033915334946307</v>
      </c>
      <c r="T111" s="692">
        <f t="shared" si="84"/>
        <v>0</v>
      </c>
      <c r="U111" s="692">
        <f t="shared" si="85"/>
        <v>0</v>
      </c>
      <c r="V111" s="692">
        <f t="shared" si="86"/>
        <v>0</v>
      </c>
      <c r="W111" s="692">
        <f t="shared" si="89"/>
        <v>0</v>
      </c>
      <c r="X111" s="692">
        <f t="shared" si="89"/>
        <v>0</v>
      </c>
      <c r="Y111" s="692">
        <f t="shared" si="89"/>
        <v>0</v>
      </c>
      <c r="Z111" s="760">
        <f t="shared" si="89"/>
        <v>3.7291876168207243</v>
      </c>
      <c r="AA111" s="692">
        <f t="shared" si="89"/>
        <v>0</v>
      </c>
      <c r="AB111" s="693">
        <f t="shared" si="89"/>
        <v>247.59370451962161</v>
      </c>
      <c r="AC111" s="690">
        <f t="shared" si="89"/>
        <v>259.33030970884818</v>
      </c>
      <c r="AD111" s="691">
        <f t="shared" si="89"/>
        <v>0</v>
      </c>
      <c r="AE111" s="691">
        <f t="shared" si="89"/>
        <v>0</v>
      </c>
      <c r="AF111" s="691">
        <f t="shared" si="89"/>
        <v>0</v>
      </c>
      <c r="AG111" s="692">
        <f t="shared" si="90"/>
        <v>0</v>
      </c>
      <c r="AH111" s="692">
        <f t="shared" si="90"/>
        <v>64.971895285535112</v>
      </c>
      <c r="AI111" s="692">
        <f t="shared" si="90"/>
        <v>0</v>
      </c>
      <c r="AJ111" s="692">
        <f t="shared" si="90"/>
        <v>0</v>
      </c>
      <c r="AK111" s="692">
        <f t="shared" si="90"/>
        <v>11.820157454310248</v>
      </c>
      <c r="AL111" s="692">
        <f t="shared" si="90"/>
        <v>7.0230795285600385</v>
      </c>
      <c r="AM111" s="692">
        <f t="shared" si="90"/>
        <v>0</v>
      </c>
      <c r="AN111" s="692">
        <f t="shared" si="90"/>
        <v>18.208274352809465</v>
      </c>
      <c r="AO111" s="692">
        <f t="shared" si="90"/>
        <v>0</v>
      </c>
      <c r="AP111" s="692">
        <f t="shared" si="90"/>
        <v>0</v>
      </c>
      <c r="AQ111" s="692">
        <f t="shared" si="90"/>
        <v>4.4033915334946307</v>
      </c>
      <c r="AR111" s="692">
        <f t="shared" si="90"/>
        <v>0</v>
      </c>
      <c r="AS111" s="692">
        <f t="shared" si="90"/>
        <v>0</v>
      </c>
      <c r="AT111" s="692">
        <f t="shared" si="90"/>
        <v>0</v>
      </c>
      <c r="AU111" s="692">
        <f t="shared" si="90"/>
        <v>0</v>
      </c>
    </row>
    <row r="112" spans="2:47" s="329" customFormat="1" ht="13.2" x14ac:dyDescent="0.25">
      <c r="B112" s="287" t="s">
        <v>284</v>
      </c>
      <c r="C112" s="355" t="s">
        <v>285</v>
      </c>
      <c r="D112" s="396">
        <f>'Forma 2'!$H$106</f>
        <v>2576.9</v>
      </c>
      <c r="E112" s="690">
        <f t="shared" si="69"/>
        <v>1082.9524131210392</v>
      </c>
      <c r="F112" s="691">
        <f t="shared" si="70"/>
        <v>0</v>
      </c>
      <c r="G112" s="691">
        <f t="shared" si="71"/>
        <v>0</v>
      </c>
      <c r="H112" s="691">
        <f t="shared" si="72"/>
        <v>0</v>
      </c>
      <c r="I112" s="692">
        <f t="shared" si="73"/>
        <v>0</v>
      </c>
      <c r="J112" s="692">
        <f t="shared" si="74"/>
        <v>271.31988876854768</v>
      </c>
      <c r="K112" s="692">
        <f t="shared" si="75"/>
        <v>0</v>
      </c>
      <c r="L112" s="692">
        <f t="shared" si="76"/>
        <v>0</v>
      </c>
      <c r="M112" s="692">
        <f t="shared" si="77"/>
        <v>49.360477967219936</v>
      </c>
      <c r="N112" s="692">
        <f t="shared" si="78"/>
        <v>29.328083290896419</v>
      </c>
      <c r="O112" s="692">
        <f t="shared" si="79"/>
        <v>0</v>
      </c>
      <c r="P112" s="692">
        <f t="shared" si="80"/>
        <v>76.036984150766045</v>
      </c>
      <c r="Q112" s="692">
        <f t="shared" si="81"/>
        <v>0</v>
      </c>
      <c r="R112" s="692">
        <f t="shared" si="82"/>
        <v>0</v>
      </c>
      <c r="S112" s="692">
        <f t="shared" si="83"/>
        <v>18.388376940854208</v>
      </c>
      <c r="T112" s="692">
        <f t="shared" si="84"/>
        <v>0</v>
      </c>
      <c r="U112" s="692">
        <f t="shared" si="85"/>
        <v>0</v>
      </c>
      <c r="V112" s="692">
        <f t="shared" si="86"/>
        <v>0</v>
      </c>
      <c r="W112" s="692">
        <f t="shared" si="89"/>
        <v>0</v>
      </c>
      <c r="X112" s="692">
        <f t="shared" si="89"/>
        <v>0</v>
      </c>
      <c r="Y112" s="692">
        <f t="shared" si="89"/>
        <v>0</v>
      </c>
      <c r="Z112" s="760">
        <f t="shared" si="89"/>
        <v>15.572929879084274</v>
      </c>
      <c r="AA112" s="692">
        <f t="shared" si="89"/>
        <v>0</v>
      </c>
      <c r="AB112" s="693">
        <f t="shared" si="89"/>
        <v>1033.9408458815922</v>
      </c>
      <c r="AC112" s="690">
        <f t="shared" si="89"/>
        <v>1082.9524131210392</v>
      </c>
      <c r="AD112" s="691">
        <f t="shared" si="89"/>
        <v>0</v>
      </c>
      <c r="AE112" s="691">
        <f t="shared" si="89"/>
        <v>0</v>
      </c>
      <c r="AF112" s="691">
        <f t="shared" si="89"/>
        <v>0</v>
      </c>
      <c r="AG112" s="692">
        <f t="shared" si="90"/>
        <v>0</v>
      </c>
      <c r="AH112" s="692">
        <f t="shared" si="90"/>
        <v>271.31988876854768</v>
      </c>
      <c r="AI112" s="692">
        <f t="shared" si="90"/>
        <v>0</v>
      </c>
      <c r="AJ112" s="692">
        <f t="shared" si="90"/>
        <v>0</v>
      </c>
      <c r="AK112" s="692">
        <f t="shared" si="90"/>
        <v>49.360477967219936</v>
      </c>
      <c r="AL112" s="692">
        <f t="shared" si="90"/>
        <v>29.328083290896419</v>
      </c>
      <c r="AM112" s="692">
        <f t="shared" si="90"/>
        <v>0</v>
      </c>
      <c r="AN112" s="692">
        <f t="shared" si="90"/>
        <v>76.036984150766045</v>
      </c>
      <c r="AO112" s="692">
        <f t="shared" si="90"/>
        <v>0</v>
      </c>
      <c r="AP112" s="692">
        <f t="shared" si="90"/>
        <v>0</v>
      </c>
      <c r="AQ112" s="692">
        <f t="shared" si="90"/>
        <v>18.388376940854208</v>
      </c>
      <c r="AR112" s="692">
        <f t="shared" si="90"/>
        <v>0</v>
      </c>
      <c r="AS112" s="692">
        <f t="shared" si="90"/>
        <v>0</v>
      </c>
      <c r="AT112" s="692">
        <f t="shared" si="90"/>
        <v>0</v>
      </c>
      <c r="AU112" s="692">
        <f t="shared" si="90"/>
        <v>0</v>
      </c>
    </row>
    <row r="113" spans="2:47" s="329" customFormat="1" ht="13.2" x14ac:dyDescent="0.25">
      <c r="B113" s="287" t="s">
        <v>286</v>
      </c>
      <c r="C113" s="355" t="s">
        <v>287</v>
      </c>
      <c r="D113" s="396">
        <f>'Forma 2'!$H$107</f>
        <v>0</v>
      </c>
      <c r="E113" s="690">
        <f t="shared" si="69"/>
        <v>0</v>
      </c>
      <c r="F113" s="691">
        <f t="shared" si="70"/>
        <v>0</v>
      </c>
      <c r="G113" s="691">
        <f t="shared" si="71"/>
        <v>0</v>
      </c>
      <c r="H113" s="691">
        <f t="shared" si="72"/>
        <v>0</v>
      </c>
      <c r="I113" s="692">
        <f t="shared" si="73"/>
        <v>0</v>
      </c>
      <c r="J113" s="692">
        <f t="shared" si="74"/>
        <v>0</v>
      </c>
      <c r="K113" s="692">
        <f t="shared" si="75"/>
        <v>0</v>
      </c>
      <c r="L113" s="692">
        <f t="shared" si="76"/>
        <v>0</v>
      </c>
      <c r="M113" s="692">
        <f t="shared" si="77"/>
        <v>0</v>
      </c>
      <c r="N113" s="692">
        <f t="shared" si="78"/>
        <v>0</v>
      </c>
      <c r="O113" s="692">
        <f t="shared" si="79"/>
        <v>0</v>
      </c>
      <c r="P113" s="692">
        <f t="shared" si="80"/>
        <v>0</v>
      </c>
      <c r="Q113" s="692">
        <f t="shared" si="81"/>
        <v>0</v>
      </c>
      <c r="R113" s="692">
        <f t="shared" si="82"/>
        <v>0</v>
      </c>
      <c r="S113" s="692">
        <f t="shared" si="83"/>
        <v>0</v>
      </c>
      <c r="T113" s="692">
        <f t="shared" si="84"/>
        <v>0</v>
      </c>
      <c r="U113" s="692">
        <f t="shared" si="85"/>
        <v>0</v>
      </c>
      <c r="V113" s="692">
        <f t="shared" si="86"/>
        <v>0</v>
      </c>
      <c r="W113" s="692">
        <f t="shared" si="89"/>
        <v>0</v>
      </c>
      <c r="X113" s="692">
        <f t="shared" si="89"/>
        <v>0</v>
      </c>
      <c r="Y113" s="692">
        <f t="shared" si="89"/>
        <v>0</v>
      </c>
      <c r="Z113" s="760">
        <f t="shared" si="89"/>
        <v>0</v>
      </c>
      <c r="AA113" s="692">
        <f t="shared" si="89"/>
        <v>0</v>
      </c>
      <c r="AB113" s="693">
        <f t="shared" si="89"/>
        <v>0</v>
      </c>
      <c r="AC113" s="690">
        <f t="shared" si="89"/>
        <v>0</v>
      </c>
      <c r="AD113" s="691">
        <f t="shared" si="89"/>
        <v>0</v>
      </c>
      <c r="AE113" s="691">
        <f t="shared" si="89"/>
        <v>0</v>
      </c>
      <c r="AF113" s="691">
        <f t="shared" si="89"/>
        <v>0</v>
      </c>
      <c r="AG113" s="692">
        <f t="shared" si="90"/>
        <v>0</v>
      </c>
      <c r="AH113" s="692">
        <f t="shared" si="90"/>
        <v>0</v>
      </c>
      <c r="AI113" s="692">
        <f t="shared" si="90"/>
        <v>0</v>
      </c>
      <c r="AJ113" s="692">
        <f t="shared" si="90"/>
        <v>0</v>
      </c>
      <c r="AK113" s="692">
        <f t="shared" si="90"/>
        <v>0</v>
      </c>
      <c r="AL113" s="692">
        <f t="shared" si="90"/>
        <v>0</v>
      </c>
      <c r="AM113" s="692">
        <f t="shared" si="90"/>
        <v>0</v>
      </c>
      <c r="AN113" s="692">
        <f t="shared" si="90"/>
        <v>0</v>
      </c>
      <c r="AO113" s="692">
        <f t="shared" si="90"/>
        <v>0</v>
      </c>
      <c r="AP113" s="692">
        <f t="shared" si="90"/>
        <v>0</v>
      </c>
      <c r="AQ113" s="692">
        <f t="shared" si="90"/>
        <v>0</v>
      </c>
      <c r="AR113" s="692">
        <f t="shared" si="90"/>
        <v>0</v>
      </c>
      <c r="AS113" s="692">
        <f t="shared" si="90"/>
        <v>0</v>
      </c>
      <c r="AT113" s="692">
        <f t="shared" si="90"/>
        <v>0</v>
      </c>
      <c r="AU113" s="692">
        <f t="shared" si="90"/>
        <v>0</v>
      </c>
    </row>
    <row r="114" spans="2:47" s="329" customFormat="1" ht="13.2" x14ac:dyDescent="0.25">
      <c r="B114" s="361" t="s">
        <v>288</v>
      </c>
      <c r="C114" s="358" t="s">
        <v>289</v>
      </c>
      <c r="D114" s="396">
        <f>'Forma 2'!$H$108</f>
        <v>0</v>
      </c>
      <c r="E114" s="690">
        <f t="shared" si="69"/>
        <v>0</v>
      </c>
      <c r="F114" s="691">
        <f t="shared" si="70"/>
        <v>0</v>
      </c>
      <c r="G114" s="691">
        <f t="shared" si="71"/>
        <v>0</v>
      </c>
      <c r="H114" s="691">
        <f t="shared" si="72"/>
        <v>0</v>
      </c>
      <c r="I114" s="692">
        <f t="shared" si="73"/>
        <v>0</v>
      </c>
      <c r="J114" s="692">
        <f t="shared" si="74"/>
        <v>0</v>
      </c>
      <c r="K114" s="692">
        <f t="shared" si="75"/>
        <v>0</v>
      </c>
      <c r="L114" s="692">
        <f t="shared" si="76"/>
        <v>0</v>
      </c>
      <c r="M114" s="692">
        <f t="shared" si="77"/>
        <v>0</v>
      </c>
      <c r="N114" s="692">
        <f t="shared" si="78"/>
        <v>0</v>
      </c>
      <c r="O114" s="692">
        <f t="shared" si="79"/>
        <v>0</v>
      </c>
      <c r="P114" s="692">
        <f t="shared" si="80"/>
        <v>0</v>
      </c>
      <c r="Q114" s="692">
        <f t="shared" si="81"/>
        <v>0</v>
      </c>
      <c r="R114" s="692">
        <f t="shared" si="82"/>
        <v>0</v>
      </c>
      <c r="S114" s="692">
        <f t="shared" si="83"/>
        <v>0</v>
      </c>
      <c r="T114" s="692">
        <f t="shared" si="84"/>
        <v>0</v>
      </c>
      <c r="U114" s="692">
        <f t="shared" si="85"/>
        <v>0</v>
      </c>
      <c r="V114" s="692">
        <f t="shared" si="86"/>
        <v>0</v>
      </c>
      <c r="W114" s="692">
        <f t="shared" ref="W114:AF119" si="91">IFERROR((W$18/$D$18)*$D114,"0")</f>
        <v>0</v>
      </c>
      <c r="X114" s="692">
        <f t="shared" si="91"/>
        <v>0</v>
      </c>
      <c r="Y114" s="692">
        <f t="shared" si="91"/>
        <v>0</v>
      </c>
      <c r="Z114" s="760">
        <f t="shared" si="91"/>
        <v>0</v>
      </c>
      <c r="AA114" s="692">
        <f t="shared" si="91"/>
        <v>0</v>
      </c>
      <c r="AB114" s="693">
        <f t="shared" si="91"/>
        <v>0</v>
      </c>
      <c r="AC114" s="690">
        <f t="shared" si="91"/>
        <v>0</v>
      </c>
      <c r="AD114" s="691">
        <f t="shared" si="91"/>
        <v>0</v>
      </c>
      <c r="AE114" s="691">
        <f t="shared" si="91"/>
        <v>0</v>
      </c>
      <c r="AF114" s="691">
        <f t="shared" si="91"/>
        <v>0</v>
      </c>
      <c r="AG114" s="692">
        <f t="shared" ref="AG114:AU119" si="92">IFERROR((AG$18/$D$18)*$D114,"0")</f>
        <v>0</v>
      </c>
      <c r="AH114" s="692">
        <f t="shared" si="92"/>
        <v>0</v>
      </c>
      <c r="AI114" s="692">
        <f t="shared" si="92"/>
        <v>0</v>
      </c>
      <c r="AJ114" s="692">
        <f t="shared" si="92"/>
        <v>0</v>
      </c>
      <c r="AK114" s="692">
        <f t="shared" si="92"/>
        <v>0</v>
      </c>
      <c r="AL114" s="692">
        <f t="shared" si="92"/>
        <v>0</v>
      </c>
      <c r="AM114" s="692">
        <f t="shared" si="92"/>
        <v>0</v>
      </c>
      <c r="AN114" s="692">
        <f t="shared" si="92"/>
        <v>0</v>
      </c>
      <c r="AO114" s="692">
        <f t="shared" si="92"/>
        <v>0</v>
      </c>
      <c r="AP114" s="692">
        <f t="shared" si="92"/>
        <v>0</v>
      </c>
      <c r="AQ114" s="692">
        <f t="shared" si="92"/>
        <v>0</v>
      </c>
      <c r="AR114" s="692">
        <f t="shared" si="92"/>
        <v>0</v>
      </c>
      <c r="AS114" s="692">
        <f t="shared" si="92"/>
        <v>0</v>
      </c>
      <c r="AT114" s="692">
        <f t="shared" si="92"/>
        <v>0</v>
      </c>
      <c r="AU114" s="692">
        <f t="shared" si="92"/>
        <v>0</v>
      </c>
    </row>
    <row r="115" spans="2:47" s="329" customFormat="1" ht="13.2" x14ac:dyDescent="0.25">
      <c r="B115" s="361" t="s">
        <v>290</v>
      </c>
      <c r="C115" s="358" t="str">
        <f>'Forma 2'!$C$109</f>
        <v/>
      </c>
      <c r="D115" s="396">
        <f>'Forma 2'!$H$109</f>
        <v>0</v>
      </c>
      <c r="E115" s="690">
        <f t="shared" si="69"/>
        <v>0</v>
      </c>
      <c r="F115" s="691">
        <f t="shared" si="70"/>
        <v>0</v>
      </c>
      <c r="G115" s="691">
        <f t="shared" si="71"/>
        <v>0</v>
      </c>
      <c r="H115" s="691">
        <f t="shared" si="72"/>
        <v>0</v>
      </c>
      <c r="I115" s="692">
        <f t="shared" si="73"/>
        <v>0</v>
      </c>
      <c r="J115" s="692">
        <f t="shared" si="74"/>
        <v>0</v>
      </c>
      <c r="K115" s="692">
        <f t="shared" si="75"/>
        <v>0</v>
      </c>
      <c r="L115" s="692">
        <f t="shared" si="76"/>
        <v>0</v>
      </c>
      <c r="M115" s="692">
        <f t="shared" si="77"/>
        <v>0</v>
      </c>
      <c r="N115" s="692">
        <f t="shared" si="78"/>
        <v>0</v>
      </c>
      <c r="O115" s="692">
        <f t="shared" si="79"/>
        <v>0</v>
      </c>
      <c r="P115" s="692">
        <f t="shared" si="80"/>
        <v>0</v>
      </c>
      <c r="Q115" s="692">
        <f t="shared" si="81"/>
        <v>0</v>
      </c>
      <c r="R115" s="692">
        <f t="shared" si="82"/>
        <v>0</v>
      </c>
      <c r="S115" s="692">
        <f t="shared" si="83"/>
        <v>0</v>
      </c>
      <c r="T115" s="692">
        <f t="shared" si="84"/>
        <v>0</v>
      </c>
      <c r="U115" s="692">
        <f t="shared" si="85"/>
        <v>0</v>
      </c>
      <c r="V115" s="692">
        <f t="shared" si="86"/>
        <v>0</v>
      </c>
      <c r="W115" s="692">
        <f t="shared" si="91"/>
        <v>0</v>
      </c>
      <c r="X115" s="692">
        <f t="shared" si="91"/>
        <v>0</v>
      </c>
      <c r="Y115" s="692">
        <f t="shared" si="91"/>
        <v>0</v>
      </c>
      <c r="Z115" s="760">
        <f t="shared" si="91"/>
        <v>0</v>
      </c>
      <c r="AA115" s="692">
        <f t="shared" si="91"/>
        <v>0</v>
      </c>
      <c r="AB115" s="693">
        <f t="shared" si="91"/>
        <v>0</v>
      </c>
      <c r="AC115" s="690">
        <f t="shared" si="91"/>
        <v>0</v>
      </c>
      <c r="AD115" s="691">
        <f t="shared" si="91"/>
        <v>0</v>
      </c>
      <c r="AE115" s="691">
        <f t="shared" si="91"/>
        <v>0</v>
      </c>
      <c r="AF115" s="691">
        <f t="shared" si="91"/>
        <v>0</v>
      </c>
      <c r="AG115" s="692">
        <f t="shared" si="92"/>
        <v>0</v>
      </c>
      <c r="AH115" s="692">
        <f t="shared" si="92"/>
        <v>0</v>
      </c>
      <c r="AI115" s="692">
        <f t="shared" si="92"/>
        <v>0</v>
      </c>
      <c r="AJ115" s="692">
        <f t="shared" si="92"/>
        <v>0</v>
      </c>
      <c r="AK115" s="692">
        <f t="shared" si="92"/>
        <v>0</v>
      </c>
      <c r="AL115" s="692">
        <f t="shared" si="92"/>
        <v>0</v>
      </c>
      <c r="AM115" s="692">
        <f t="shared" si="92"/>
        <v>0</v>
      </c>
      <c r="AN115" s="692">
        <f t="shared" si="92"/>
        <v>0</v>
      </c>
      <c r="AO115" s="692">
        <f t="shared" si="92"/>
        <v>0</v>
      </c>
      <c r="AP115" s="692">
        <f t="shared" si="92"/>
        <v>0</v>
      </c>
      <c r="AQ115" s="692">
        <f t="shared" si="92"/>
        <v>0</v>
      </c>
      <c r="AR115" s="692">
        <f t="shared" si="92"/>
        <v>0</v>
      </c>
      <c r="AS115" s="692">
        <f t="shared" si="92"/>
        <v>0</v>
      </c>
      <c r="AT115" s="692">
        <f t="shared" si="92"/>
        <v>0</v>
      </c>
      <c r="AU115" s="692">
        <f t="shared" si="92"/>
        <v>0</v>
      </c>
    </row>
    <row r="116" spans="2:47" s="329" customFormat="1" ht="13.2" x14ac:dyDescent="0.25">
      <c r="B116" s="361" t="s">
        <v>291</v>
      </c>
      <c r="C116" s="358" t="str">
        <f>'Forma 2'!$C$110</f>
        <v/>
      </c>
      <c r="D116" s="396">
        <f>'Forma 2'!$H$110</f>
        <v>0</v>
      </c>
      <c r="E116" s="690">
        <f t="shared" si="69"/>
        <v>0</v>
      </c>
      <c r="F116" s="691">
        <f t="shared" si="70"/>
        <v>0</v>
      </c>
      <c r="G116" s="691">
        <f t="shared" si="71"/>
        <v>0</v>
      </c>
      <c r="H116" s="691">
        <f t="shared" si="72"/>
        <v>0</v>
      </c>
      <c r="I116" s="692">
        <f t="shared" si="73"/>
        <v>0</v>
      </c>
      <c r="J116" s="692">
        <f t="shared" si="74"/>
        <v>0</v>
      </c>
      <c r="K116" s="692">
        <f t="shared" si="75"/>
        <v>0</v>
      </c>
      <c r="L116" s="692">
        <f t="shared" si="76"/>
        <v>0</v>
      </c>
      <c r="M116" s="692">
        <f t="shared" si="77"/>
        <v>0</v>
      </c>
      <c r="N116" s="692">
        <f t="shared" si="78"/>
        <v>0</v>
      </c>
      <c r="O116" s="692">
        <f t="shared" si="79"/>
        <v>0</v>
      </c>
      <c r="P116" s="692">
        <f t="shared" si="80"/>
        <v>0</v>
      </c>
      <c r="Q116" s="692">
        <f t="shared" si="81"/>
        <v>0</v>
      </c>
      <c r="R116" s="692">
        <f t="shared" si="82"/>
        <v>0</v>
      </c>
      <c r="S116" s="692">
        <f t="shared" si="83"/>
        <v>0</v>
      </c>
      <c r="T116" s="692">
        <f t="shared" si="84"/>
        <v>0</v>
      </c>
      <c r="U116" s="692">
        <f t="shared" si="85"/>
        <v>0</v>
      </c>
      <c r="V116" s="692">
        <f t="shared" si="86"/>
        <v>0</v>
      </c>
      <c r="W116" s="692">
        <f t="shared" si="91"/>
        <v>0</v>
      </c>
      <c r="X116" s="692">
        <f t="shared" si="91"/>
        <v>0</v>
      </c>
      <c r="Y116" s="692">
        <f t="shared" si="91"/>
        <v>0</v>
      </c>
      <c r="Z116" s="760">
        <f t="shared" si="91"/>
        <v>0</v>
      </c>
      <c r="AA116" s="692">
        <f t="shared" si="91"/>
        <v>0</v>
      </c>
      <c r="AB116" s="693">
        <f t="shared" si="91"/>
        <v>0</v>
      </c>
      <c r="AC116" s="690">
        <f t="shared" si="91"/>
        <v>0</v>
      </c>
      <c r="AD116" s="691">
        <f t="shared" si="91"/>
        <v>0</v>
      </c>
      <c r="AE116" s="691">
        <f t="shared" si="91"/>
        <v>0</v>
      </c>
      <c r="AF116" s="691">
        <f t="shared" si="91"/>
        <v>0</v>
      </c>
      <c r="AG116" s="692">
        <f t="shared" si="92"/>
        <v>0</v>
      </c>
      <c r="AH116" s="692">
        <f t="shared" si="92"/>
        <v>0</v>
      </c>
      <c r="AI116" s="692">
        <f t="shared" si="92"/>
        <v>0</v>
      </c>
      <c r="AJ116" s="692">
        <f t="shared" si="92"/>
        <v>0</v>
      </c>
      <c r="AK116" s="692">
        <f t="shared" si="92"/>
        <v>0</v>
      </c>
      <c r="AL116" s="692">
        <f t="shared" si="92"/>
        <v>0</v>
      </c>
      <c r="AM116" s="692">
        <f t="shared" si="92"/>
        <v>0</v>
      </c>
      <c r="AN116" s="692">
        <f t="shared" si="92"/>
        <v>0</v>
      </c>
      <c r="AO116" s="692">
        <f t="shared" si="92"/>
        <v>0</v>
      </c>
      <c r="AP116" s="692">
        <f t="shared" si="92"/>
        <v>0</v>
      </c>
      <c r="AQ116" s="692">
        <f t="shared" si="92"/>
        <v>0</v>
      </c>
      <c r="AR116" s="692">
        <f t="shared" si="92"/>
        <v>0</v>
      </c>
      <c r="AS116" s="692">
        <f t="shared" si="92"/>
        <v>0</v>
      </c>
      <c r="AT116" s="692">
        <f t="shared" si="92"/>
        <v>0</v>
      </c>
      <c r="AU116" s="692">
        <f t="shared" si="92"/>
        <v>0</v>
      </c>
    </row>
    <row r="117" spans="2:47" s="329" customFormat="1" ht="13.2" x14ac:dyDescent="0.25">
      <c r="B117" s="361" t="s">
        <v>292</v>
      </c>
      <c r="C117" s="358" t="str">
        <f>'Forma 2'!$C$111</f>
        <v/>
      </c>
      <c r="D117" s="396">
        <f>'Forma 2'!$H$111</f>
        <v>0</v>
      </c>
      <c r="E117" s="690">
        <f t="shared" si="69"/>
        <v>0</v>
      </c>
      <c r="F117" s="691">
        <f t="shared" si="70"/>
        <v>0</v>
      </c>
      <c r="G117" s="691">
        <f t="shared" si="71"/>
        <v>0</v>
      </c>
      <c r="H117" s="691">
        <f t="shared" si="72"/>
        <v>0</v>
      </c>
      <c r="I117" s="692">
        <f t="shared" si="73"/>
        <v>0</v>
      </c>
      <c r="J117" s="692">
        <f t="shared" si="74"/>
        <v>0</v>
      </c>
      <c r="K117" s="692">
        <f t="shared" si="75"/>
        <v>0</v>
      </c>
      <c r="L117" s="692">
        <f t="shared" si="76"/>
        <v>0</v>
      </c>
      <c r="M117" s="692">
        <f t="shared" si="77"/>
        <v>0</v>
      </c>
      <c r="N117" s="692">
        <f t="shared" si="78"/>
        <v>0</v>
      </c>
      <c r="O117" s="692">
        <f t="shared" si="79"/>
        <v>0</v>
      </c>
      <c r="P117" s="692">
        <f t="shared" si="80"/>
        <v>0</v>
      </c>
      <c r="Q117" s="692">
        <f t="shared" si="81"/>
        <v>0</v>
      </c>
      <c r="R117" s="692">
        <f t="shared" si="82"/>
        <v>0</v>
      </c>
      <c r="S117" s="692">
        <f t="shared" si="83"/>
        <v>0</v>
      </c>
      <c r="T117" s="692">
        <f t="shared" si="84"/>
        <v>0</v>
      </c>
      <c r="U117" s="692">
        <f t="shared" si="85"/>
        <v>0</v>
      </c>
      <c r="V117" s="692">
        <f t="shared" si="86"/>
        <v>0</v>
      </c>
      <c r="W117" s="692">
        <f t="shared" si="91"/>
        <v>0</v>
      </c>
      <c r="X117" s="692">
        <f t="shared" si="91"/>
        <v>0</v>
      </c>
      <c r="Y117" s="692">
        <f t="shared" si="91"/>
        <v>0</v>
      </c>
      <c r="Z117" s="760">
        <f t="shared" si="91"/>
        <v>0</v>
      </c>
      <c r="AA117" s="692">
        <f t="shared" si="91"/>
        <v>0</v>
      </c>
      <c r="AB117" s="693">
        <f t="shared" si="91"/>
        <v>0</v>
      </c>
      <c r="AC117" s="690">
        <f t="shared" si="91"/>
        <v>0</v>
      </c>
      <c r="AD117" s="691">
        <f t="shared" si="91"/>
        <v>0</v>
      </c>
      <c r="AE117" s="691">
        <f t="shared" si="91"/>
        <v>0</v>
      </c>
      <c r="AF117" s="691">
        <f t="shared" si="91"/>
        <v>0</v>
      </c>
      <c r="AG117" s="692">
        <f t="shared" si="92"/>
        <v>0</v>
      </c>
      <c r="AH117" s="692">
        <f t="shared" si="92"/>
        <v>0</v>
      </c>
      <c r="AI117" s="692">
        <f t="shared" si="92"/>
        <v>0</v>
      </c>
      <c r="AJ117" s="692">
        <f t="shared" si="92"/>
        <v>0</v>
      </c>
      <c r="AK117" s="692">
        <f t="shared" si="92"/>
        <v>0</v>
      </c>
      <c r="AL117" s="692">
        <f t="shared" si="92"/>
        <v>0</v>
      </c>
      <c r="AM117" s="692">
        <f t="shared" si="92"/>
        <v>0</v>
      </c>
      <c r="AN117" s="692">
        <f t="shared" si="92"/>
        <v>0</v>
      </c>
      <c r="AO117" s="692">
        <f t="shared" si="92"/>
        <v>0</v>
      </c>
      <c r="AP117" s="692">
        <f t="shared" si="92"/>
        <v>0</v>
      </c>
      <c r="AQ117" s="692">
        <f t="shared" si="92"/>
        <v>0</v>
      </c>
      <c r="AR117" s="692">
        <f t="shared" si="92"/>
        <v>0</v>
      </c>
      <c r="AS117" s="692">
        <f t="shared" si="92"/>
        <v>0</v>
      </c>
      <c r="AT117" s="692">
        <f t="shared" si="92"/>
        <v>0</v>
      </c>
      <c r="AU117" s="692">
        <f t="shared" si="92"/>
        <v>0</v>
      </c>
    </row>
    <row r="118" spans="2:47" s="329" customFormat="1" ht="13.2" x14ac:dyDescent="0.25">
      <c r="B118" s="361" t="s">
        <v>293</v>
      </c>
      <c r="C118" s="358" t="str">
        <f>'Forma 2'!$C$112</f>
        <v/>
      </c>
      <c r="D118" s="396">
        <f>'Forma 2'!$H$112</f>
        <v>0</v>
      </c>
      <c r="E118" s="690">
        <f t="shared" si="69"/>
        <v>0</v>
      </c>
      <c r="F118" s="691">
        <f t="shared" si="70"/>
        <v>0</v>
      </c>
      <c r="G118" s="691">
        <f t="shared" si="71"/>
        <v>0</v>
      </c>
      <c r="H118" s="691">
        <f t="shared" si="72"/>
        <v>0</v>
      </c>
      <c r="I118" s="692">
        <f t="shared" si="73"/>
        <v>0</v>
      </c>
      <c r="J118" s="692">
        <f t="shared" si="74"/>
        <v>0</v>
      </c>
      <c r="K118" s="692">
        <f t="shared" si="75"/>
        <v>0</v>
      </c>
      <c r="L118" s="692">
        <f t="shared" si="76"/>
        <v>0</v>
      </c>
      <c r="M118" s="692">
        <f t="shared" si="77"/>
        <v>0</v>
      </c>
      <c r="N118" s="692">
        <f t="shared" si="78"/>
        <v>0</v>
      </c>
      <c r="O118" s="692">
        <f t="shared" si="79"/>
        <v>0</v>
      </c>
      <c r="P118" s="692">
        <f t="shared" si="80"/>
        <v>0</v>
      </c>
      <c r="Q118" s="692">
        <f t="shared" si="81"/>
        <v>0</v>
      </c>
      <c r="R118" s="692">
        <f t="shared" si="82"/>
        <v>0</v>
      </c>
      <c r="S118" s="692">
        <f t="shared" si="83"/>
        <v>0</v>
      </c>
      <c r="T118" s="692">
        <f t="shared" si="84"/>
        <v>0</v>
      </c>
      <c r="U118" s="692">
        <f t="shared" si="85"/>
        <v>0</v>
      </c>
      <c r="V118" s="692">
        <f t="shared" si="86"/>
        <v>0</v>
      </c>
      <c r="W118" s="692">
        <f t="shared" si="91"/>
        <v>0</v>
      </c>
      <c r="X118" s="692">
        <f t="shared" si="91"/>
        <v>0</v>
      </c>
      <c r="Y118" s="692">
        <f t="shared" si="91"/>
        <v>0</v>
      </c>
      <c r="Z118" s="760">
        <f t="shared" si="91"/>
        <v>0</v>
      </c>
      <c r="AA118" s="692">
        <f t="shared" si="91"/>
        <v>0</v>
      </c>
      <c r="AB118" s="693">
        <f t="shared" si="91"/>
        <v>0</v>
      </c>
      <c r="AC118" s="690">
        <f t="shared" si="91"/>
        <v>0</v>
      </c>
      <c r="AD118" s="691">
        <f t="shared" si="91"/>
        <v>0</v>
      </c>
      <c r="AE118" s="691">
        <f t="shared" si="91"/>
        <v>0</v>
      </c>
      <c r="AF118" s="691">
        <f t="shared" si="91"/>
        <v>0</v>
      </c>
      <c r="AG118" s="692">
        <f t="shared" si="92"/>
        <v>0</v>
      </c>
      <c r="AH118" s="692">
        <f t="shared" si="92"/>
        <v>0</v>
      </c>
      <c r="AI118" s="692">
        <f t="shared" si="92"/>
        <v>0</v>
      </c>
      <c r="AJ118" s="692">
        <f t="shared" si="92"/>
        <v>0</v>
      </c>
      <c r="AK118" s="692">
        <f t="shared" si="92"/>
        <v>0</v>
      </c>
      <c r="AL118" s="692">
        <f t="shared" si="92"/>
        <v>0</v>
      </c>
      <c r="AM118" s="692">
        <f t="shared" si="92"/>
        <v>0</v>
      </c>
      <c r="AN118" s="692">
        <f t="shared" si="92"/>
        <v>0</v>
      </c>
      <c r="AO118" s="692">
        <f t="shared" si="92"/>
        <v>0</v>
      </c>
      <c r="AP118" s="692">
        <f t="shared" si="92"/>
        <v>0</v>
      </c>
      <c r="AQ118" s="692">
        <f t="shared" si="92"/>
        <v>0</v>
      </c>
      <c r="AR118" s="692">
        <f t="shared" si="92"/>
        <v>0</v>
      </c>
      <c r="AS118" s="692">
        <f t="shared" si="92"/>
        <v>0</v>
      </c>
      <c r="AT118" s="692">
        <f t="shared" si="92"/>
        <v>0</v>
      </c>
      <c r="AU118" s="692">
        <f t="shared" si="92"/>
        <v>0</v>
      </c>
    </row>
    <row r="119" spans="2:47" s="329" customFormat="1" ht="13.2" x14ac:dyDescent="0.25">
      <c r="B119" s="361" t="s">
        <v>294</v>
      </c>
      <c r="C119" s="358" t="str">
        <f>'Forma 2'!$C$113</f>
        <v/>
      </c>
      <c r="D119" s="396">
        <f>'Forma 2'!$H$113</f>
        <v>0</v>
      </c>
      <c r="E119" s="690">
        <f t="shared" si="69"/>
        <v>0</v>
      </c>
      <c r="F119" s="691">
        <f t="shared" si="70"/>
        <v>0</v>
      </c>
      <c r="G119" s="691">
        <f t="shared" si="71"/>
        <v>0</v>
      </c>
      <c r="H119" s="691">
        <f t="shared" si="72"/>
        <v>0</v>
      </c>
      <c r="I119" s="692">
        <f t="shared" si="73"/>
        <v>0</v>
      </c>
      <c r="J119" s="692">
        <f t="shared" si="74"/>
        <v>0</v>
      </c>
      <c r="K119" s="692">
        <f t="shared" si="75"/>
        <v>0</v>
      </c>
      <c r="L119" s="692">
        <f t="shared" si="76"/>
        <v>0</v>
      </c>
      <c r="M119" s="692">
        <f t="shared" si="77"/>
        <v>0</v>
      </c>
      <c r="N119" s="692">
        <f t="shared" si="78"/>
        <v>0</v>
      </c>
      <c r="O119" s="692">
        <f t="shared" si="79"/>
        <v>0</v>
      </c>
      <c r="P119" s="692">
        <f t="shared" si="80"/>
        <v>0</v>
      </c>
      <c r="Q119" s="692">
        <f t="shared" si="81"/>
        <v>0</v>
      </c>
      <c r="R119" s="692">
        <f t="shared" si="82"/>
        <v>0</v>
      </c>
      <c r="S119" s="692">
        <f t="shared" si="83"/>
        <v>0</v>
      </c>
      <c r="T119" s="692">
        <f t="shared" si="84"/>
        <v>0</v>
      </c>
      <c r="U119" s="692">
        <f t="shared" si="85"/>
        <v>0</v>
      </c>
      <c r="V119" s="692">
        <f t="shared" si="86"/>
        <v>0</v>
      </c>
      <c r="W119" s="692">
        <f t="shared" si="91"/>
        <v>0</v>
      </c>
      <c r="X119" s="692">
        <f t="shared" si="91"/>
        <v>0</v>
      </c>
      <c r="Y119" s="692">
        <f t="shared" si="91"/>
        <v>0</v>
      </c>
      <c r="Z119" s="760">
        <f t="shared" si="91"/>
        <v>0</v>
      </c>
      <c r="AA119" s="692">
        <f t="shared" si="91"/>
        <v>0</v>
      </c>
      <c r="AB119" s="693">
        <f t="shared" si="91"/>
        <v>0</v>
      </c>
      <c r="AC119" s="690">
        <f t="shared" si="91"/>
        <v>0</v>
      </c>
      <c r="AD119" s="691">
        <f t="shared" si="91"/>
        <v>0</v>
      </c>
      <c r="AE119" s="691">
        <f t="shared" si="91"/>
        <v>0</v>
      </c>
      <c r="AF119" s="691">
        <f t="shared" si="91"/>
        <v>0</v>
      </c>
      <c r="AG119" s="692">
        <f t="shared" si="92"/>
        <v>0</v>
      </c>
      <c r="AH119" s="692">
        <f t="shared" si="92"/>
        <v>0</v>
      </c>
      <c r="AI119" s="692">
        <f t="shared" si="92"/>
        <v>0</v>
      </c>
      <c r="AJ119" s="692">
        <f t="shared" si="92"/>
        <v>0</v>
      </c>
      <c r="AK119" s="692">
        <f t="shared" si="92"/>
        <v>0</v>
      </c>
      <c r="AL119" s="692">
        <f t="shared" si="92"/>
        <v>0</v>
      </c>
      <c r="AM119" s="692">
        <f t="shared" si="92"/>
        <v>0</v>
      </c>
      <c r="AN119" s="692">
        <f t="shared" si="92"/>
        <v>0</v>
      </c>
      <c r="AO119" s="692">
        <f t="shared" si="92"/>
        <v>0</v>
      </c>
      <c r="AP119" s="692">
        <f t="shared" si="92"/>
        <v>0</v>
      </c>
      <c r="AQ119" s="692">
        <f t="shared" si="92"/>
        <v>0</v>
      </c>
      <c r="AR119" s="692">
        <f t="shared" si="92"/>
        <v>0</v>
      </c>
      <c r="AS119" s="692">
        <f t="shared" si="92"/>
        <v>0</v>
      </c>
      <c r="AT119" s="692">
        <f t="shared" si="92"/>
        <v>0</v>
      </c>
      <c r="AU119" s="692">
        <f t="shared" si="92"/>
        <v>0</v>
      </c>
    </row>
    <row r="120" spans="2:47" s="329" customFormat="1" ht="13.2" x14ac:dyDescent="0.25">
      <c r="B120" s="271" t="s">
        <v>295</v>
      </c>
      <c r="C120" s="356" t="s">
        <v>296</v>
      </c>
      <c r="D120" s="396">
        <f>'Forma 2'!$H$114</f>
        <v>302099.23000000004</v>
      </c>
      <c r="E120" s="407">
        <f t="shared" ref="E120:AU120" si="93">SUM(E121:E132)</f>
        <v>126958.39579747285</v>
      </c>
      <c r="F120" s="303">
        <f t="shared" si="93"/>
        <v>0</v>
      </c>
      <c r="G120" s="303">
        <f t="shared" si="93"/>
        <v>0</v>
      </c>
      <c r="H120" s="303">
        <f t="shared" si="93"/>
        <v>0</v>
      </c>
      <c r="I120" s="308">
        <f t="shared" si="93"/>
        <v>0</v>
      </c>
      <c r="J120" s="308">
        <f t="shared" si="93"/>
        <v>31807.803748947925</v>
      </c>
      <c r="K120" s="308">
        <f t="shared" si="93"/>
        <v>0</v>
      </c>
      <c r="L120" s="308">
        <f t="shared" si="93"/>
        <v>0</v>
      </c>
      <c r="M120" s="308">
        <f t="shared" si="93"/>
        <v>5786.7058816132203</v>
      </c>
      <c r="N120" s="308">
        <f t="shared" si="93"/>
        <v>3438.2364001535475</v>
      </c>
      <c r="O120" s="308">
        <f t="shared" si="93"/>
        <v>0</v>
      </c>
      <c r="P120" s="308">
        <f t="shared" si="93"/>
        <v>8914.0883866151689</v>
      </c>
      <c r="Q120" s="308">
        <f t="shared" si="93"/>
        <v>0</v>
      </c>
      <c r="R120" s="308">
        <f t="shared" si="93"/>
        <v>0</v>
      </c>
      <c r="S120" s="308">
        <f t="shared" si="93"/>
        <v>2155.7353854560952</v>
      </c>
      <c r="T120" s="308">
        <f t="shared" si="93"/>
        <v>0</v>
      </c>
      <c r="U120" s="308">
        <f t="shared" si="93"/>
        <v>0</v>
      </c>
      <c r="V120" s="308">
        <f t="shared" si="93"/>
        <v>0</v>
      </c>
      <c r="W120" s="308">
        <f t="shared" si="93"/>
        <v>0</v>
      </c>
      <c r="X120" s="308">
        <f t="shared" si="93"/>
        <v>0</v>
      </c>
      <c r="Y120" s="308">
        <f t="shared" si="93"/>
        <v>0</v>
      </c>
      <c r="Z120" s="763">
        <f t="shared" si="93"/>
        <v>1825.6704277679974</v>
      </c>
      <c r="AA120" s="308">
        <f t="shared" si="93"/>
        <v>0</v>
      </c>
      <c r="AB120" s="694">
        <f t="shared" si="93"/>
        <v>121212.59397197318</v>
      </c>
      <c r="AC120" s="407">
        <f t="shared" si="93"/>
        <v>126958.39579747285</v>
      </c>
      <c r="AD120" s="303">
        <f t="shared" si="93"/>
        <v>0</v>
      </c>
      <c r="AE120" s="303">
        <f t="shared" si="93"/>
        <v>0</v>
      </c>
      <c r="AF120" s="303">
        <f t="shared" si="93"/>
        <v>0</v>
      </c>
      <c r="AG120" s="308">
        <f t="shared" si="93"/>
        <v>0</v>
      </c>
      <c r="AH120" s="308">
        <f t="shared" si="93"/>
        <v>31807.803748947925</v>
      </c>
      <c r="AI120" s="308">
        <f t="shared" si="93"/>
        <v>0</v>
      </c>
      <c r="AJ120" s="308">
        <f t="shared" si="93"/>
        <v>0</v>
      </c>
      <c r="AK120" s="308">
        <f t="shared" si="93"/>
        <v>5786.7058816132203</v>
      </c>
      <c r="AL120" s="308">
        <f t="shared" si="93"/>
        <v>3438.2364001535475</v>
      </c>
      <c r="AM120" s="308">
        <f t="shared" si="93"/>
        <v>0</v>
      </c>
      <c r="AN120" s="308">
        <f t="shared" si="93"/>
        <v>8914.0883866151689</v>
      </c>
      <c r="AO120" s="308">
        <f t="shared" si="93"/>
        <v>0</v>
      </c>
      <c r="AP120" s="308">
        <f t="shared" si="93"/>
        <v>0</v>
      </c>
      <c r="AQ120" s="308">
        <f t="shared" si="93"/>
        <v>2155.7353854560952</v>
      </c>
      <c r="AR120" s="308">
        <f t="shared" si="93"/>
        <v>0</v>
      </c>
      <c r="AS120" s="308">
        <f t="shared" si="93"/>
        <v>0</v>
      </c>
      <c r="AT120" s="308">
        <f t="shared" si="93"/>
        <v>0</v>
      </c>
      <c r="AU120" s="308">
        <f t="shared" si="93"/>
        <v>0</v>
      </c>
    </row>
    <row r="121" spans="2:47" s="329" customFormat="1" ht="13.2" x14ac:dyDescent="0.25">
      <c r="B121" s="287" t="s">
        <v>297</v>
      </c>
      <c r="C121" s="358" t="s">
        <v>298</v>
      </c>
      <c r="D121" s="396">
        <f>'Forma 2'!$H$115</f>
        <v>0</v>
      </c>
      <c r="E121" s="690">
        <f t="shared" ref="E121:E132" si="94">SUM(AC121)</f>
        <v>0</v>
      </c>
      <c r="F121" s="691">
        <f t="shared" ref="F121:F132" si="95">SUM(AD121)</f>
        <v>0</v>
      </c>
      <c r="G121" s="691">
        <f t="shared" ref="G121:G132" si="96">SUM(AE121)</f>
        <v>0</v>
      </c>
      <c r="H121" s="691">
        <f t="shared" ref="H121:H132" si="97">SUM(AF121)</f>
        <v>0</v>
      </c>
      <c r="I121" s="692">
        <f t="shared" ref="I121:I132" si="98">SUM(AG121)</f>
        <v>0</v>
      </c>
      <c r="J121" s="692">
        <f t="shared" ref="J121:J132" si="99">SUM(AH121)</f>
        <v>0</v>
      </c>
      <c r="K121" s="692">
        <f t="shared" ref="K121:K132" si="100">SUM(AI121)</f>
        <v>0</v>
      </c>
      <c r="L121" s="692">
        <f t="shared" ref="L121:L132" si="101">SUM(AJ121)</f>
        <v>0</v>
      </c>
      <c r="M121" s="692">
        <f t="shared" ref="M121:M132" si="102">SUM(AK121)</f>
        <v>0</v>
      </c>
      <c r="N121" s="692">
        <f t="shared" ref="N121:N132" si="103">SUM(AL121)</f>
        <v>0</v>
      </c>
      <c r="O121" s="692">
        <f t="shared" ref="O121:O132" si="104">SUM(AM121)</f>
        <v>0</v>
      </c>
      <c r="P121" s="692">
        <f t="shared" ref="P121:P132" si="105">SUM(AN121)</f>
        <v>0</v>
      </c>
      <c r="Q121" s="692">
        <f t="shared" ref="Q121:Q132" si="106">SUM(AO121)</f>
        <v>0</v>
      </c>
      <c r="R121" s="692">
        <f t="shared" ref="R121:R132" si="107">SUM(AP121)</f>
        <v>0</v>
      </c>
      <c r="S121" s="692">
        <f t="shared" ref="S121:S132" si="108">SUM(AQ121)</f>
        <v>0</v>
      </c>
      <c r="T121" s="692">
        <f t="shared" ref="T121:T132" si="109">SUM(AR121)</f>
        <v>0</v>
      </c>
      <c r="U121" s="692">
        <f t="shared" ref="U121:U132" si="110">SUM(AS121)</f>
        <v>0</v>
      </c>
      <c r="V121" s="692">
        <f t="shared" ref="V121:V132" si="111">SUM(AT121)</f>
        <v>0</v>
      </c>
      <c r="W121" s="692">
        <f t="shared" ref="W121:AF132" si="112">IFERROR((W$18/$D$18)*$D121,"0")</f>
        <v>0</v>
      </c>
      <c r="X121" s="692">
        <f t="shared" si="112"/>
        <v>0</v>
      </c>
      <c r="Y121" s="692">
        <f t="shared" si="112"/>
        <v>0</v>
      </c>
      <c r="Z121" s="760">
        <f t="shared" si="112"/>
        <v>0</v>
      </c>
      <c r="AA121" s="692">
        <f t="shared" si="112"/>
        <v>0</v>
      </c>
      <c r="AB121" s="693">
        <f t="shared" si="112"/>
        <v>0</v>
      </c>
      <c r="AC121" s="690">
        <f t="shared" si="112"/>
        <v>0</v>
      </c>
      <c r="AD121" s="691">
        <f t="shared" si="112"/>
        <v>0</v>
      </c>
      <c r="AE121" s="691">
        <f t="shared" si="112"/>
        <v>0</v>
      </c>
      <c r="AF121" s="691">
        <f t="shared" si="112"/>
        <v>0</v>
      </c>
      <c r="AG121" s="692">
        <f t="shared" ref="AG121:AU132" si="113">IFERROR((AG$18/$D$18)*$D121,"0")</f>
        <v>0</v>
      </c>
      <c r="AH121" s="692">
        <f t="shared" si="113"/>
        <v>0</v>
      </c>
      <c r="AI121" s="692">
        <f t="shared" si="113"/>
        <v>0</v>
      </c>
      <c r="AJ121" s="692">
        <f t="shared" si="113"/>
        <v>0</v>
      </c>
      <c r="AK121" s="692">
        <f t="shared" si="113"/>
        <v>0</v>
      </c>
      <c r="AL121" s="692">
        <f t="shared" si="113"/>
        <v>0</v>
      </c>
      <c r="AM121" s="692">
        <f t="shared" si="113"/>
        <v>0</v>
      </c>
      <c r="AN121" s="692">
        <f t="shared" si="113"/>
        <v>0</v>
      </c>
      <c r="AO121" s="692">
        <f t="shared" si="113"/>
        <v>0</v>
      </c>
      <c r="AP121" s="692">
        <f t="shared" si="113"/>
        <v>0</v>
      </c>
      <c r="AQ121" s="692">
        <f t="shared" si="113"/>
        <v>0</v>
      </c>
      <c r="AR121" s="692">
        <f t="shared" si="113"/>
        <v>0</v>
      </c>
      <c r="AS121" s="692">
        <f t="shared" si="113"/>
        <v>0</v>
      </c>
      <c r="AT121" s="692">
        <f t="shared" si="113"/>
        <v>0</v>
      </c>
      <c r="AU121" s="692">
        <f t="shared" si="113"/>
        <v>0</v>
      </c>
    </row>
    <row r="122" spans="2:47" s="329" customFormat="1" ht="13.2" x14ac:dyDescent="0.25">
      <c r="B122" s="287" t="s">
        <v>299</v>
      </c>
      <c r="C122" s="358" t="s">
        <v>300</v>
      </c>
      <c r="D122" s="396">
        <f>'Forma 2'!$H$116</f>
        <v>3811.14</v>
      </c>
      <c r="E122" s="690">
        <f t="shared" si="94"/>
        <v>1601.6466528550261</v>
      </c>
      <c r="F122" s="691">
        <f t="shared" si="95"/>
        <v>0</v>
      </c>
      <c r="G122" s="691">
        <f t="shared" si="96"/>
        <v>0</v>
      </c>
      <c r="H122" s="691">
        <f t="shared" si="97"/>
        <v>0</v>
      </c>
      <c r="I122" s="692">
        <f t="shared" si="98"/>
        <v>0</v>
      </c>
      <c r="J122" s="692">
        <f t="shared" si="99"/>
        <v>401.27210248025256</v>
      </c>
      <c r="K122" s="692">
        <f t="shared" si="100"/>
        <v>0</v>
      </c>
      <c r="L122" s="692">
        <f t="shared" si="101"/>
        <v>0</v>
      </c>
      <c r="M122" s="692">
        <f t="shared" si="102"/>
        <v>73.00232527455104</v>
      </c>
      <c r="N122" s="692">
        <f t="shared" si="103"/>
        <v>43.375152839949934</v>
      </c>
      <c r="O122" s="692">
        <f t="shared" si="104"/>
        <v>0</v>
      </c>
      <c r="P122" s="692">
        <f t="shared" si="105"/>
        <v>112.45589342867417</v>
      </c>
      <c r="Q122" s="692">
        <f t="shared" si="106"/>
        <v>0</v>
      </c>
      <c r="R122" s="692">
        <f t="shared" si="107"/>
        <v>0</v>
      </c>
      <c r="S122" s="692">
        <f t="shared" si="108"/>
        <v>27.195730876001047</v>
      </c>
      <c r="T122" s="692">
        <f t="shared" si="109"/>
        <v>0</v>
      </c>
      <c r="U122" s="692">
        <f t="shared" si="110"/>
        <v>0</v>
      </c>
      <c r="V122" s="692">
        <f t="shared" si="111"/>
        <v>0</v>
      </c>
      <c r="W122" s="692">
        <f t="shared" si="112"/>
        <v>0</v>
      </c>
      <c r="X122" s="692">
        <f t="shared" si="112"/>
        <v>0</v>
      </c>
      <c r="Y122" s="692">
        <f t="shared" si="112"/>
        <v>0</v>
      </c>
      <c r="Z122" s="760">
        <f t="shared" si="112"/>
        <v>23.031788575176854</v>
      </c>
      <c r="AA122" s="692">
        <f t="shared" si="112"/>
        <v>0</v>
      </c>
      <c r="AB122" s="693">
        <f t="shared" si="112"/>
        <v>1529.1603536703678</v>
      </c>
      <c r="AC122" s="690">
        <f t="shared" si="112"/>
        <v>1601.6466528550261</v>
      </c>
      <c r="AD122" s="691">
        <f t="shared" si="112"/>
        <v>0</v>
      </c>
      <c r="AE122" s="691">
        <f t="shared" si="112"/>
        <v>0</v>
      </c>
      <c r="AF122" s="691">
        <f t="shared" si="112"/>
        <v>0</v>
      </c>
      <c r="AG122" s="692">
        <f t="shared" si="113"/>
        <v>0</v>
      </c>
      <c r="AH122" s="692">
        <f t="shared" si="113"/>
        <v>401.27210248025256</v>
      </c>
      <c r="AI122" s="692">
        <f t="shared" si="113"/>
        <v>0</v>
      </c>
      <c r="AJ122" s="692">
        <f t="shared" si="113"/>
        <v>0</v>
      </c>
      <c r="AK122" s="692">
        <f t="shared" si="113"/>
        <v>73.00232527455104</v>
      </c>
      <c r="AL122" s="692">
        <f t="shared" si="113"/>
        <v>43.375152839949934</v>
      </c>
      <c r="AM122" s="692">
        <f t="shared" si="113"/>
        <v>0</v>
      </c>
      <c r="AN122" s="692">
        <f t="shared" si="113"/>
        <v>112.45589342867417</v>
      </c>
      <c r="AO122" s="692">
        <f t="shared" si="113"/>
        <v>0</v>
      </c>
      <c r="AP122" s="692">
        <f t="shared" si="113"/>
        <v>0</v>
      </c>
      <c r="AQ122" s="692">
        <f t="shared" si="113"/>
        <v>27.195730876001047</v>
      </c>
      <c r="AR122" s="692">
        <f t="shared" si="113"/>
        <v>0</v>
      </c>
      <c r="AS122" s="692">
        <f t="shared" si="113"/>
        <v>0</v>
      </c>
      <c r="AT122" s="692">
        <f t="shared" si="113"/>
        <v>0</v>
      </c>
      <c r="AU122" s="692">
        <f t="shared" si="113"/>
        <v>0</v>
      </c>
    </row>
    <row r="123" spans="2:47" s="329" customFormat="1" ht="13.2" x14ac:dyDescent="0.25">
      <c r="B123" s="287" t="s">
        <v>301</v>
      </c>
      <c r="C123" s="355" t="s">
        <v>302</v>
      </c>
      <c r="D123" s="396">
        <f>'Forma 2'!$H$117</f>
        <v>172.26</v>
      </c>
      <c r="E123" s="690">
        <f t="shared" si="94"/>
        <v>72.392946053098754</v>
      </c>
      <c r="F123" s="691">
        <f t="shared" si="95"/>
        <v>0</v>
      </c>
      <c r="G123" s="691">
        <f t="shared" si="96"/>
        <v>0</v>
      </c>
      <c r="H123" s="691">
        <f t="shared" si="97"/>
        <v>0</v>
      </c>
      <c r="I123" s="692">
        <f t="shared" si="98"/>
        <v>0</v>
      </c>
      <c r="J123" s="692">
        <f t="shared" si="99"/>
        <v>18.137127571605426</v>
      </c>
      <c r="K123" s="692">
        <f t="shared" si="100"/>
        <v>0</v>
      </c>
      <c r="L123" s="692">
        <f t="shared" si="101"/>
        <v>0</v>
      </c>
      <c r="M123" s="692">
        <f t="shared" si="102"/>
        <v>3.2996375236265689</v>
      </c>
      <c r="N123" s="692">
        <f t="shared" si="103"/>
        <v>1.9605167556714722</v>
      </c>
      <c r="O123" s="692">
        <f t="shared" si="104"/>
        <v>0</v>
      </c>
      <c r="P123" s="692">
        <f t="shared" si="105"/>
        <v>5.082902281738118</v>
      </c>
      <c r="Q123" s="692">
        <f t="shared" si="106"/>
        <v>0</v>
      </c>
      <c r="R123" s="692">
        <f t="shared" si="107"/>
        <v>0</v>
      </c>
      <c r="S123" s="692">
        <f t="shared" si="108"/>
        <v>1.229221860309498</v>
      </c>
      <c r="T123" s="692">
        <f t="shared" si="109"/>
        <v>0</v>
      </c>
      <c r="U123" s="692">
        <f t="shared" si="110"/>
        <v>0</v>
      </c>
      <c r="V123" s="692">
        <f t="shared" si="111"/>
        <v>0</v>
      </c>
      <c r="W123" s="692">
        <f t="shared" si="112"/>
        <v>0</v>
      </c>
      <c r="X123" s="692">
        <f t="shared" si="112"/>
        <v>0</v>
      </c>
      <c r="Y123" s="692">
        <f t="shared" si="112"/>
        <v>0</v>
      </c>
      <c r="Z123" s="760">
        <f t="shared" si="112"/>
        <v>1.0410155229038989</v>
      </c>
      <c r="AA123" s="692">
        <f t="shared" si="112"/>
        <v>0</v>
      </c>
      <c r="AB123" s="693">
        <f t="shared" si="112"/>
        <v>69.116632431046241</v>
      </c>
      <c r="AC123" s="690">
        <f t="shared" si="112"/>
        <v>72.392946053098754</v>
      </c>
      <c r="AD123" s="691">
        <f t="shared" si="112"/>
        <v>0</v>
      </c>
      <c r="AE123" s="691">
        <f t="shared" si="112"/>
        <v>0</v>
      </c>
      <c r="AF123" s="691">
        <f t="shared" si="112"/>
        <v>0</v>
      </c>
      <c r="AG123" s="692">
        <f t="shared" si="113"/>
        <v>0</v>
      </c>
      <c r="AH123" s="692">
        <f t="shared" si="113"/>
        <v>18.137127571605426</v>
      </c>
      <c r="AI123" s="692">
        <f t="shared" si="113"/>
        <v>0</v>
      </c>
      <c r="AJ123" s="692">
        <f t="shared" si="113"/>
        <v>0</v>
      </c>
      <c r="AK123" s="692">
        <f t="shared" si="113"/>
        <v>3.2996375236265689</v>
      </c>
      <c r="AL123" s="692">
        <f t="shared" si="113"/>
        <v>1.9605167556714722</v>
      </c>
      <c r="AM123" s="692">
        <f t="shared" si="113"/>
        <v>0</v>
      </c>
      <c r="AN123" s="692">
        <f t="shared" si="113"/>
        <v>5.082902281738118</v>
      </c>
      <c r="AO123" s="692">
        <f t="shared" si="113"/>
        <v>0</v>
      </c>
      <c r="AP123" s="692">
        <f t="shared" si="113"/>
        <v>0</v>
      </c>
      <c r="AQ123" s="692">
        <f t="shared" si="113"/>
        <v>1.229221860309498</v>
      </c>
      <c r="AR123" s="692">
        <f t="shared" si="113"/>
        <v>0</v>
      </c>
      <c r="AS123" s="692">
        <f t="shared" si="113"/>
        <v>0</v>
      </c>
      <c r="AT123" s="692">
        <f t="shared" si="113"/>
        <v>0</v>
      </c>
      <c r="AU123" s="692">
        <f t="shared" si="113"/>
        <v>0</v>
      </c>
    </row>
    <row r="124" spans="2:47" s="329" customFormat="1" ht="13.2" x14ac:dyDescent="0.25">
      <c r="B124" s="287" t="s">
        <v>303</v>
      </c>
      <c r="C124" s="355" t="s">
        <v>304</v>
      </c>
      <c r="D124" s="396">
        <f>'Forma 2'!$H$118</f>
        <v>1590.26</v>
      </c>
      <c r="E124" s="690">
        <f t="shared" si="94"/>
        <v>668.31305230698263</v>
      </c>
      <c r="F124" s="691">
        <f t="shared" si="95"/>
        <v>0</v>
      </c>
      <c r="G124" s="691">
        <f t="shared" si="96"/>
        <v>0</v>
      </c>
      <c r="H124" s="691">
        <f t="shared" si="97"/>
        <v>0</v>
      </c>
      <c r="I124" s="692">
        <f t="shared" si="98"/>
        <v>0</v>
      </c>
      <c r="J124" s="692">
        <f t="shared" si="99"/>
        <v>167.43729532114969</v>
      </c>
      <c r="K124" s="692">
        <f t="shared" si="100"/>
        <v>0</v>
      </c>
      <c r="L124" s="692">
        <f t="shared" si="101"/>
        <v>0</v>
      </c>
      <c r="M124" s="692">
        <f t="shared" si="102"/>
        <v>30.461404669234806</v>
      </c>
      <c r="N124" s="692">
        <f t="shared" si="103"/>
        <v>18.098986275827908</v>
      </c>
      <c r="O124" s="692">
        <f t="shared" si="104"/>
        <v>0</v>
      </c>
      <c r="P124" s="692">
        <f t="shared" si="105"/>
        <v>46.924046107958091</v>
      </c>
      <c r="Q124" s="692">
        <f t="shared" si="106"/>
        <v>0</v>
      </c>
      <c r="R124" s="692">
        <f t="shared" si="107"/>
        <v>0</v>
      </c>
      <c r="S124" s="692">
        <f t="shared" si="108"/>
        <v>11.347859953417988</v>
      </c>
      <c r="T124" s="692">
        <f t="shared" si="109"/>
        <v>0</v>
      </c>
      <c r="U124" s="692">
        <f t="shared" si="110"/>
        <v>0</v>
      </c>
      <c r="V124" s="692">
        <f t="shared" si="111"/>
        <v>0</v>
      </c>
      <c r="W124" s="692">
        <f t="shared" si="112"/>
        <v>0</v>
      </c>
      <c r="X124" s="692">
        <f t="shared" si="112"/>
        <v>0</v>
      </c>
      <c r="Y124" s="692">
        <f t="shared" si="112"/>
        <v>0</v>
      </c>
      <c r="Z124" s="760">
        <f t="shared" si="112"/>
        <v>9.6103874692508651</v>
      </c>
      <c r="AA124" s="692">
        <f t="shared" si="112"/>
        <v>0</v>
      </c>
      <c r="AB124" s="693">
        <f t="shared" si="112"/>
        <v>638.06696789617786</v>
      </c>
      <c r="AC124" s="690">
        <f t="shared" si="112"/>
        <v>668.31305230698263</v>
      </c>
      <c r="AD124" s="691">
        <f t="shared" si="112"/>
        <v>0</v>
      </c>
      <c r="AE124" s="691">
        <f t="shared" si="112"/>
        <v>0</v>
      </c>
      <c r="AF124" s="691">
        <f t="shared" si="112"/>
        <v>0</v>
      </c>
      <c r="AG124" s="692">
        <f t="shared" si="113"/>
        <v>0</v>
      </c>
      <c r="AH124" s="692">
        <f t="shared" si="113"/>
        <v>167.43729532114969</v>
      </c>
      <c r="AI124" s="692">
        <f t="shared" si="113"/>
        <v>0</v>
      </c>
      <c r="AJ124" s="692">
        <f t="shared" si="113"/>
        <v>0</v>
      </c>
      <c r="AK124" s="692">
        <f t="shared" si="113"/>
        <v>30.461404669234806</v>
      </c>
      <c r="AL124" s="692">
        <f t="shared" si="113"/>
        <v>18.098986275827908</v>
      </c>
      <c r="AM124" s="692">
        <f t="shared" si="113"/>
        <v>0</v>
      </c>
      <c r="AN124" s="692">
        <f t="shared" si="113"/>
        <v>46.924046107958091</v>
      </c>
      <c r="AO124" s="692">
        <f t="shared" si="113"/>
        <v>0</v>
      </c>
      <c r="AP124" s="692">
        <f t="shared" si="113"/>
        <v>0</v>
      </c>
      <c r="AQ124" s="692">
        <f t="shared" si="113"/>
        <v>11.347859953417988</v>
      </c>
      <c r="AR124" s="692">
        <f t="shared" si="113"/>
        <v>0</v>
      </c>
      <c r="AS124" s="692">
        <f t="shared" si="113"/>
        <v>0</v>
      </c>
      <c r="AT124" s="692">
        <f t="shared" si="113"/>
        <v>0</v>
      </c>
      <c r="AU124" s="692">
        <f t="shared" si="113"/>
        <v>0</v>
      </c>
    </row>
    <row r="125" spans="2:47" s="329" customFormat="1" ht="13.2" x14ac:dyDescent="0.25">
      <c r="B125" s="287" t="s">
        <v>305</v>
      </c>
      <c r="C125" s="355" t="s">
        <v>306</v>
      </c>
      <c r="D125" s="396">
        <f>'Forma 2'!$H$119</f>
        <v>15007.55</v>
      </c>
      <c r="E125" s="690">
        <f t="shared" si="94"/>
        <v>6306.9822218691643</v>
      </c>
      <c r="F125" s="691">
        <f t="shared" si="95"/>
        <v>0</v>
      </c>
      <c r="G125" s="691">
        <f t="shared" si="96"/>
        <v>0</v>
      </c>
      <c r="H125" s="691">
        <f t="shared" si="97"/>
        <v>0</v>
      </c>
      <c r="I125" s="692">
        <f t="shared" si="98"/>
        <v>0</v>
      </c>
      <c r="J125" s="692">
        <f t="shared" si="99"/>
        <v>1580.1338028982179</v>
      </c>
      <c r="K125" s="692">
        <f t="shared" si="100"/>
        <v>0</v>
      </c>
      <c r="L125" s="692">
        <f t="shared" si="101"/>
        <v>0</v>
      </c>
      <c r="M125" s="692">
        <f t="shared" si="102"/>
        <v>287.46937836817551</v>
      </c>
      <c r="N125" s="692">
        <f t="shared" si="103"/>
        <v>170.80316519550334</v>
      </c>
      <c r="O125" s="692">
        <f t="shared" si="104"/>
        <v>0</v>
      </c>
      <c r="P125" s="692">
        <f t="shared" si="105"/>
        <v>442.83008323638046</v>
      </c>
      <c r="Q125" s="692">
        <f t="shared" si="106"/>
        <v>0</v>
      </c>
      <c r="R125" s="692">
        <f t="shared" si="107"/>
        <v>0</v>
      </c>
      <c r="S125" s="692">
        <f t="shared" si="108"/>
        <v>107.09165522865324</v>
      </c>
      <c r="T125" s="692">
        <f t="shared" si="109"/>
        <v>0</v>
      </c>
      <c r="U125" s="692">
        <f t="shared" si="110"/>
        <v>0</v>
      </c>
      <c r="V125" s="692">
        <f t="shared" si="111"/>
        <v>0</v>
      </c>
      <c r="W125" s="692">
        <f t="shared" si="112"/>
        <v>0</v>
      </c>
      <c r="X125" s="692">
        <f t="shared" si="112"/>
        <v>0</v>
      </c>
      <c r="Y125" s="692">
        <f t="shared" si="112"/>
        <v>0</v>
      </c>
      <c r="Z125" s="760">
        <f t="shared" si="112"/>
        <v>90.694836356417085</v>
      </c>
      <c r="AA125" s="692">
        <f t="shared" si="112"/>
        <v>0</v>
      </c>
      <c r="AB125" s="693">
        <f t="shared" si="112"/>
        <v>6021.5448568474858</v>
      </c>
      <c r="AC125" s="690">
        <f t="shared" si="112"/>
        <v>6306.9822218691643</v>
      </c>
      <c r="AD125" s="691">
        <f t="shared" si="112"/>
        <v>0</v>
      </c>
      <c r="AE125" s="691">
        <f t="shared" si="112"/>
        <v>0</v>
      </c>
      <c r="AF125" s="691">
        <f t="shared" si="112"/>
        <v>0</v>
      </c>
      <c r="AG125" s="692">
        <f t="shared" si="113"/>
        <v>0</v>
      </c>
      <c r="AH125" s="692">
        <f t="shared" si="113"/>
        <v>1580.1338028982179</v>
      </c>
      <c r="AI125" s="692">
        <f t="shared" si="113"/>
        <v>0</v>
      </c>
      <c r="AJ125" s="692">
        <f t="shared" si="113"/>
        <v>0</v>
      </c>
      <c r="AK125" s="692">
        <f t="shared" si="113"/>
        <v>287.46937836817551</v>
      </c>
      <c r="AL125" s="692">
        <f t="shared" si="113"/>
        <v>170.80316519550334</v>
      </c>
      <c r="AM125" s="692">
        <f t="shared" si="113"/>
        <v>0</v>
      </c>
      <c r="AN125" s="692">
        <f t="shared" si="113"/>
        <v>442.83008323638046</v>
      </c>
      <c r="AO125" s="692">
        <f t="shared" si="113"/>
        <v>0</v>
      </c>
      <c r="AP125" s="692">
        <f t="shared" si="113"/>
        <v>0</v>
      </c>
      <c r="AQ125" s="692">
        <f t="shared" si="113"/>
        <v>107.09165522865324</v>
      </c>
      <c r="AR125" s="692">
        <f t="shared" si="113"/>
        <v>0</v>
      </c>
      <c r="AS125" s="692">
        <f t="shared" si="113"/>
        <v>0</v>
      </c>
      <c r="AT125" s="692">
        <f t="shared" si="113"/>
        <v>0</v>
      </c>
      <c r="AU125" s="692">
        <f t="shared" si="113"/>
        <v>0</v>
      </c>
    </row>
    <row r="126" spans="2:47" s="329" customFormat="1" ht="13.2" x14ac:dyDescent="0.25">
      <c r="B126" s="287" t="s">
        <v>307</v>
      </c>
      <c r="C126" s="355" t="s">
        <v>308</v>
      </c>
      <c r="D126" s="396">
        <f>'Forma 2'!$H$120</f>
        <v>214.5</v>
      </c>
      <c r="E126" s="690">
        <f t="shared" si="94"/>
        <v>90.144473054624896</v>
      </c>
      <c r="F126" s="691">
        <f t="shared" si="95"/>
        <v>0</v>
      </c>
      <c r="G126" s="691">
        <f t="shared" si="96"/>
        <v>0</v>
      </c>
      <c r="H126" s="691">
        <f t="shared" si="97"/>
        <v>0</v>
      </c>
      <c r="I126" s="692">
        <f t="shared" si="98"/>
        <v>0</v>
      </c>
      <c r="J126" s="692">
        <f t="shared" si="99"/>
        <v>22.584545826711739</v>
      </c>
      <c r="K126" s="692">
        <f t="shared" si="100"/>
        <v>0</v>
      </c>
      <c r="L126" s="692">
        <f t="shared" si="101"/>
        <v>0</v>
      </c>
      <c r="M126" s="692">
        <f t="shared" si="102"/>
        <v>4.1087440428300184</v>
      </c>
      <c r="N126" s="692">
        <f t="shared" si="103"/>
        <v>2.4412564965257797</v>
      </c>
      <c r="O126" s="692">
        <f t="shared" si="104"/>
        <v>0</v>
      </c>
      <c r="P126" s="692">
        <f t="shared" si="105"/>
        <v>6.3292844504401859</v>
      </c>
      <c r="Q126" s="692">
        <f t="shared" si="106"/>
        <v>0</v>
      </c>
      <c r="R126" s="692">
        <f t="shared" si="107"/>
        <v>0</v>
      </c>
      <c r="S126" s="692">
        <f t="shared" si="108"/>
        <v>1.5306402475118273</v>
      </c>
      <c r="T126" s="692">
        <f t="shared" si="109"/>
        <v>0</v>
      </c>
      <c r="U126" s="692">
        <f t="shared" si="110"/>
        <v>0</v>
      </c>
      <c r="V126" s="692">
        <f t="shared" si="111"/>
        <v>0</v>
      </c>
      <c r="W126" s="692">
        <f t="shared" si="112"/>
        <v>0</v>
      </c>
      <c r="X126" s="692">
        <f t="shared" si="112"/>
        <v>0</v>
      </c>
      <c r="Y126" s="692">
        <f t="shared" si="112"/>
        <v>0</v>
      </c>
      <c r="Z126" s="760">
        <f t="shared" si="112"/>
        <v>1.296283697102556</v>
      </c>
      <c r="AA126" s="692">
        <f t="shared" si="112"/>
        <v>0</v>
      </c>
      <c r="AB126" s="693">
        <f t="shared" si="112"/>
        <v>86.064772184252973</v>
      </c>
      <c r="AC126" s="690">
        <f t="shared" si="112"/>
        <v>90.144473054624896</v>
      </c>
      <c r="AD126" s="691">
        <f t="shared" si="112"/>
        <v>0</v>
      </c>
      <c r="AE126" s="691">
        <f t="shared" si="112"/>
        <v>0</v>
      </c>
      <c r="AF126" s="691">
        <f t="shared" si="112"/>
        <v>0</v>
      </c>
      <c r="AG126" s="692">
        <f t="shared" si="113"/>
        <v>0</v>
      </c>
      <c r="AH126" s="692">
        <f t="shared" si="113"/>
        <v>22.584545826711739</v>
      </c>
      <c r="AI126" s="692">
        <f t="shared" si="113"/>
        <v>0</v>
      </c>
      <c r="AJ126" s="692">
        <f t="shared" si="113"/>
        <v>0</v>
      </c>
      <c r="AK126" s="692">
        <f t="shared" si="113"/>
        <v>4.1087440428300184</v>
      </c>
      <c r="AL126" s="692">
        <f t="shared" si="113"/>
        <v>2.4412564965257797</v>
      </c>
      <c r="AM126" s="692">
        <f t="shared" si="113"/>
        <v>0</v>
      </c>
      <c r="AN126" s="692">
        <f t="shared" si="113"/>
        <v>6.3292844504401859</v>
      </c>
      <c r="AO126" s="692">
        <f t="shared" si="113"/>
        <v>0</v>
      </c>
      <c r="AP126" s="692">
        <f t="shared" si="113"/>
        <v>0</v>
      </c>
      <c r="AQ126" s="692">
        <f t="shared" si="113"/>
        <v>1.5306402475118273</v>
      </c>
      <c r="AR126" s="692">
        <f t="shared" si="113"/>
        <v>0</v>
      </c>
      <c r="AS126" s="692">
        <f t="shared" si="113"/>
        <v>0</v>
      </c>
      <c r="AT126" s="692">
        <f t="shared" si="113"/>
        <v>0</v>
      </c>
      <c r="AU126" s="692">
        <f t="shared" si="113"/>
        <v>0</v>
      </c>
    </row>
    <row r="127" spans="2:47" s="329" customFormat="1" ht="13.2" x14ac:dyDescent="0.25">
      <c r="B127" s="287" t="s">
        <v>309</v>
      </c>
      <c r="C127" s="355" t="s">
        <v>310</v>
      </c>
      <c r="D127" s="396">
        <f>'Forma 2'!$H$121</f>
        <v>0</v>
      </c>
      <c r="E127" s="690">
        <f t="shared" si="94"/>
        <v>0</v>
      </c>
      <c r="F127" s="691">
        <f t="shared" si="95"/>
        <v>0</v>
      </c>
      <c r="G127" s="691">
        <f t="shared" si="96"/>
        <v>0</v>
      </c>
      <c r="H127" s="691">
        <f t="shared" si="97"/>
        <v>0</v>
      </c>
      <c r="I127" s="692">
        <f t="shared" si="98"/>
        <v>0</v>
      </c>
      <c r="J127" s="692">
        <f t="shared" si="99"/>
        <v>0</v>
      </c>
      <c r="K127" s="692">
        <f t="shared" si="100"/>
        <v>0</v>
      </c>
      <c r="L127" s="692">
        <f t="shared" si="101"/>
        <v>0</v>
      </c>
      <c r="M127" s="692">
        <f t="shared" si="102"/>
        <v>0</v>
      </c>
      <c r="N127" s="692">
        <f t="shared" si="103"/>
        <v>0</v>
      </c>
      <c r="O127" s="692">
        <f t="shared" si="104"/>
        <v>0</v>
      </c>
      <c r="P127" s="692">
        <f t="shared" si="105"/>
        <v>0</v>
      </c>
      <c r="Q127" s="692">
        <f t="shared" si="106"/>
        <v>0</v>
      </c>
      <c r="R127" s="692">
        <f t="shared" si="107"/>
        <v>0</v>
      </c>
      <c r="S127" s="692">
        <f t="shared" si="108"/>
        <v>0</v>
      </c>
      <c r="T127" s="692">
        <f t="shared" si="109"/>
        <v>0</v>
      </c>
      <c r="U127" s="692">
        <f t="shared" si="110"/>
        <v>0</v>
      </c>
      <c r="V127" s="692">
        <f t="shared" si="111"/>
        <v>0</v>
      </c>
      <c r="W127" s="692">
        <f t="shared" si="112"/>
        <v>0</v>
      </c>
      <c r="X127" s="692">
        <f t="shared" si="112"/>
        <v>0</v>
      </c>
      <c r="Y127" s="692">
        <f t="shared" si="112"/>
        <v>0</v>
      </c>
      <c r="Z127" s="760">
        <f t="shared" si="112"/>
        <v>0</v>
      </c>
      <c r="AA127" s="692">
        <f t="shared" si="112"/>
        <v>0</v>
      </c>
      <c r="AB127" s="693">
        <f t="shared" si="112"/>
        <v>0</v>
      </c>
      <c r="AC127" s="690">
        <f t="shared" si="112"/>
        <v>0</v>
      </c>
      <c r="AD127" s="691">
        <f t="shared" si="112"/>
        <v>0</v>
      </c>
      <c r="AE127" s="691">
        <f t="shared" si="112"/>
        <v>0</v>
      </c>
      <c r="AF127" s="691">
        <f t="shared" si="112"/>
        <v>0</v>
      </c>
      <c r="AG127" s="692">
        <f t="shared" si="113"/>
        <v>0</v>
      </c>
      <c r="AH127" s="692">
        <f t="shared" si="113"/>
        <v>0</v>
      </c>
      <c r="AI127" s="692">
        <f t="shared" si="113"/>
        <v>0</v>
      </c>
      <c r="AJ127" s="692">
        <f t="shared" si="113"/>
        <v>0</v>
      </c>
      <c r="AK127" s="692">
        <f t="shared" si="113"/>
        <v>0</v>
      </c>
      <c r="AL127" s="692">
        <f t="shared" si="113"/>
        <v>0</v>
      </c>
      <c r="AM127" s="692">
        <f t="shared" si="113"/>
        <v>0</v>
      </c>
      <c r="AN127" s="692">
        <f t="shared" si="113"/>
        <v>0</v>
      </c>
      <c r="AO127" s="692">
        <f t="shared" si="113"/>
        <v>0</v>
      </c>
      <c r="AP127" s="692">
        <f t="shared" si="113"/>
        <v>0</v>
      </c>
      <c r="AQ127" s="692">
        <f t="shared" si="113"/>
        <v>0</v>
      </c>
      <c r="AR127" s="692">
        <f t="shared" si="113"/>
        <v>0</v>
      </c>
      <c r="AS127" s="692">
        <f t="shared" si="113"/>
        <v>0</v>
      </c>
      <c r="AT127" s="692">
        <f t="shared" si="113"/>
        <v>0</v>
      </c>
      <c r="AU127" s="692">
        <f t="shared" si="113"/>
        <v>0</v>
      </c>
    </row>
    <row r="128" spans="2:47" s="329" customFormat="1" ht="13.2" x14ac:dyDescent="0.25">
      <c r="B128" s="287" t="s">
        <v>311</v>
      </c>
      <c r="C128" s="355" t="s">
        <v>484</v>
      </c>
      <c r="D128" s="396">
        <f>'Forma 2'!$H$122</f>
        <v>269163.65000000002</v>
      </c>
      <c r="E128" s="690">
        <f t="shared" si="94"/>
        <v>113117.08808722372</v>
      </c>
      <c r="F128" s="691">
        <f t="shared" si="95"/>
        <v>0</v>
      </c>
      <c r="G128" s="691">
        <f t="shared" si="96"/>
        <v>0</v>
      </c>
      <c r="H128" s="691">
        <f t="shared" si="97"/>
        <v>0</v>
      </c>
      <c r="I128" s="692">
        <f t="shared" si="98"/>
        <v>0</v>
      </c>
      <c r="J128" s="692">
        <f t="shared" si="99"/>
        <v>28340.040971142189</v>
      </c>
      <c r="K128" s="692">
        <f t="shared" si="100"/>
        <v>0</v>
      </c>
      <c r="L128" s="692">
        <f t="shared" si="101"/>
        <v>0</v>
      </c>
      <c r="M128" s="692">
        <f t="shared" si="102"/>
        <v>5155.8253775472458</v>
      </c>
      <c r="N128" s="692">
        <f t="shared" si="103"/>
        <v>3063.391651240519</v>
      </c>
      <c r="O128" s="692">
        <f t="shared" si="104"/>
        <v>0</v>
      </c>
      <c r="P128" s="692">
        <f t="shared" si="105"/>
        <v>7942.2531681525625</v>
      </c>
      <c r="Q128" s="692">
        <f t="shared" si="106"/>
        <v>0</v>
      </c>
      <c r="R128" s="692">
        <f t="shared" si="107"/>
        <v>0</v>
      </c>
      <c r="S128" s="692">
        <f t="shared" si="108"/>
        <v>1920.711962038167</v>
      </c>
      <c r="T128" s="692">
        <f t="shared" si="109"/>
        <v>0</v>
      </c>
      <c r="U128" s="692">
        <f t="shared" si="110"/>
        <v>0</v>
      </c>
      <c r="V128" s="692">
        <f t="shared" si="111"/>
        <v>0</v>
      </c>
      <c r="W128" s="692">
        <f t="shared" si="112"/>
        <v>0</v>
      </c>
      <c r="X128" s="692">
        <f t="shared" si="112"/>
        <v>0</v>
      </c>
      <c r="Y128" s="692">
        <f t="shared" si="112"/>
        <v>0</v>
      </c>
      <c r="Z128" s="760">
        <f t="shared" si="112"/>
        <v>1626.6314748140719</v>
      </c>
      <c r="AA128" s="692">
        <f t="shared" si="112"/>
        <v>0</v>
      </c>
      <c r="AB128" s="693">
        <f t="shared" si="112"/>
        <v>107997.70730784153</v>
      </c>
      <c r="AC128" s="690">
        <f t="shared" si="112"/>
        <v>113117.08808722372</v>
      </c>
      <c r="AD128" s="691">
        <f t="shared" si="112"/>
        <v>0</v>
      </c>
      <c r="AE128" s="691">
        <f t="shared" si="112"/>
        <v>0</v>
      </c>
      <c r="AF128" s="691">
        <f t="shared" si="112"/>
        <v>0</v>
      </c>
      <c r="AG128" s="692">
        <f t="shared" si="113"/>
        <v>0</v>
      </c>
      <c r="AH128" s="692">
        <f t="shared" si="113"/>
        <v>28340.040971142189</v>
      </c>
      <c r="AI128" s="692">
        <f t="shared" si="113"/>
        <v>0</v>
      </c>
      <c r="AJ128" s="692">
        <f t="shared" si="113"/>
        <v>0</v>
      </c>
      <c r="AK128" s="692">
        <f t="shared" si="113"/>
        <v>5155.8253775472458</v>
      </c>
      <c r="AL128" s="692">
        <f t="shared" si="113"/>
        <v>3063.391651240519</v>
      </c>
      <c r="AM128" s="692">
        <f t="shared" si="113"/>
        <v>0</v>
      </c>
      <c r="AN128" s="692">
        <f t="shared" si="113"/>
        <v>7942.2531681525625</v>
      </c>
      <c r="AO128" s="692">
        <f t="shared" si="113"/>
        <v>0</v>
      </c>
      <c r="AP128" s="692">
        <f t="shared" si="113"/>
        <v>0</v>
      </c>
      <c r="AQ128" s="692">
        <f t="shared" si="113"/>
        <v>1920.711962038167</v>
      </c>
      <c r="AR128" s="692">
        <f t="shared" si="113"/>
        <v>0</v>
      </c>
      <c r="AS128" s="692">
        <f t="shared" si="113"/>
        <v>0</v>
      </c>
      <c r="AT128" s="692">
        <f t="shared" si="113"/>
        <v>0</v>
      </c>
      <c r="AU128" s="692">
        <f t="shared" si="113"/>
        <v>0</v>
      </c>
    </row>
    <row r="129" spans="2:47" s="329" customFormat="1" ht="13.2" x14ac:dyDescent="0.25">
      <c r="B129" s="287" t="s">
        <v>313</v>
      </c>
      <c r="C129" s="358" t="str">
        <f>'Forma 2'!$C$123</f>
        <v>Kitos su personalu susijusios sąnaudos (garantinio f. įmokos, atost.kaupimo)</v>
      </c>
      <c r="D129" s="396">
        <f>'Forma 2'!$H$123</f>
        <v>12139.87</v>
      </c>
      <c r="E129" s="690">
        <f t="shared" si="94"/>
        <v>5101.8283641102526</v>
      </c>
      <c r="F129" s="691">
        <f t="shared" si="95"/>
        <v>0</v>
      </c>
      <c r="G129" s="691">
        <f t="shared" si="96"/>
        <v>0</v>
      </c>
      <c r="H129" s="691">
        <f t="shared" si="97"/>
        <v>0</v>
      </c>
      <c r="I129" s="692">
        <f t="shared" si="98"/>
        <v>0</v>
      </c>
      <c r="J129" s="692">
        <f t="shared" si="99"/>
        <v>1278.1979037077997</v>
      </c>
      <c r="K129" s="692">
        <f t="shared" si="100"/>
        <v>0</v>
      </c>
      <c r="L129" s="692">
        <f t="shared" si="101"/>
        <v>0</v>
      </c>
      <c r="M129" s="692">
        <f t="shared" si="102"/>
        <v>232.53901418755646</v>
      </c>
      <c r="N129" s="692">
        <f t="shared" si="103"/>
        <v>138.16567134954974</v>
      </c>
      <c r="O129" s="692">
        <f t="shared" si="104"/>
        <v>0</v>
      </c>
      <c r="P129" s="692">
        <f t="shared" si="105"/>
        <v>358.21300895741405</v>
      </c>
      <c r="Q129" s="692">
        <f t="shared" si="106"/>
        <v>0</v>
      </c>
      <c r="R129" s="692">
        <f t="shared" si="107"/>
        <v>0</v>
      </c>
      <c r="S129" s="692">
        <f t="shared" si="108"/>
        <v>86.628315252034525</v>
      </c>
      <c r="T129" s="692">
        <f t="shared" si="109"/>
        <v>0</v>
      </c>
      <c r="U129" s="692">
        <f t="shared" si="110"/>
        <v>0</v>
      </c>
      <c r="V129" s="692">
        <f t="shared" si="111"/>
        <v>0</v>
      </c>
      <c r="W129" s="692">
        <f t="shared" si="112"/>
        <v>0</v>
      </c>
      <c r="X129" s="692">
        <f t="shared" si="112"/>
        <v>0</v>
      </c>
      <c r="Y129" s="692">
        <f t="shared" si="112"/>
        <v>0</v>
      </c>
      <c r="Z129" s="760">
        <f t="shared" si="112"/>
        <v>73.364641333074161</v>
      </c>
      <c r="AA129" s="692">
        <f t="shared" si="112"/>
        <v>0</v>
      </c>
      <c r="AB129" s="693">
        <f t="shared" si="112"/>
        <v>4870.9330811023183</v>
      </c>
      <c r="AC129" s="690">
        <f t="shared" si="112"/>
        <v>5101.8283641102526</v>
      </c>
      <c r="AD129" s="691">
        <f t="shared" si="112"/>
        <v>0</v>
      </c>
      <c r="AE129" s="691">
        <f t="shared" si="112"/>
        <v>0</v>
      </c>
      <c r="AF129" s="691">
        <f t="shared" si="112"/>
        <v>0</v>
      </c>
      <c r="AG129" s="692">
        <f t="shared" si="113"/>
        <v>0</v>
      </c>
      <c r="AH129" s="692">
        <f t="shared" si="113"/>
        <v>1278.1979037077997</v>
      </c>
      <c r="AI129" s="692">
        <f t="shared" si="113"/>
        <v>0</v>
      </c>
      <c r="AJ129" s="692">
        <f t="shared" si="113"/>
        <v>0</v>
      </c>
      <c r="AK129" s="692">
        <f t="shared" si="113"/>
        <v>232.53901418755646</v>
      </c>
      <c r="AL129" s="692">
        <f t="shared" si="113"/>
        <v>138.16567134954974</v>
      </c>
      <c r="AM129" s="692">
        <f t="shared" si="113"/>
        <v>0</v>
      </c>
      <c r="AN129" s="692">
        <f t="shared" si="113"/>
        <v>358.21300895741405</v>
      </c>
      <c r="AO129" s="692">
        <f t="shared" si="113"/>
        <v>0</v>
      </c>
      <c r="AP129" s="692">
        <f t="shared" si="113"/>
        <v>0</v>
      </c>
      <c r="AQ129" s="692">
        <f t="shared" si="113"/>
        <v>86.628315252034525</v>
      </c>
      <c r="AR129" s="692">
        <f t="shared" si="113"/>
        <v>0</v>
      </c>
      <c r="AS129" s="692">
        <f t="shared" si="113"/>
        <v>0</v>
      </c>
      <c r="AT129" s="692">
        <f t="shared" si="113"/>
        <v>0</v>
      </c>
      <c r="AU129" s="692">
        <f t="shared" si="113"/>
        <v>0</v>
      </c>
    </row>
    <row r="130" spans="2:47" s="329" customFormat="1" ht="13.2" x14ac:dyDescent="0.25">
      <c r="B130" s="287" t="s">
        <v>315</v>
      </c>
      <c r="C130" s="358" t="str">
        <f>'Forma 2'!$C$124</f>
        <v/>
      </c>
      <c r="D130" s="396">
        <f>'Forma 2'!$H$124</f>
        <v>0</v>
      </c>
      <c r="E130" s="690">
        <f t="shared" si="94"/>
        <v>0</v>
      </c>
      <c r="F130" s="691">
        <f t="shared" si="95"/>
        <v>0</v>
      </c>
      <c r="G130" s="691">
        <f t="shared" si="96"/>
        <v>0</v>
      </c>
      <c r="H130" s="691">
        <f t="shared" si="97"/>
        <v>0</v>
      </c>
      <c r="I130" s="692">
        <f t="shared" si="98"/>
        <v>0</v>
      </c>
      <c r="J130" s="692">
        <f t="shared" si="99"/>
        <v>0</v>
      </c>
      <c r="K130" s="692">
        <f t="shared" si="100"/>
        <v>0</v>
      </c>
      <c r="L130" s="692">
        <f t="shared" si="101"/>
        <v>0</v>
      </c>
      <c r="M130" s="692">
        <f t="shared" si="102"/>
        <v>0</v>
      </c>
      <c r="N130" s="692">
        <f t="shared" si="103"/>
        <v>0</v>
      </c>
      <c r="O130" s="692">
        <f t="shared" si="104"/>
        <v>0</v>
      </c>
      <c r="P130" s="692">
        <f t="shared" si="105"/>
        <v>0</v>
      </c>
      <c r="Q130" s="692">
        <f t="shared" si="106"/>
        <v>0</v>
      </c>
      <c r="R130" s="692">
        <f t="shared" si="107"/>
        <v>0</v>
      </c>
      <c r="S130" s="692">
        <f t="shared" si="108"/>
        <v>0</v>
      </c>
      <c r="T130" s="692">
        <f t="shared" si="109"/>
        <v>0</v>
      </c>
      <c r="U130" s="692">
        <f t="shared" si="110"/>
        <v>0</v>
      </c>
      <c r="V130" s="692">
        <f t="shared" si="111"/>
        <v>0</v>
      </c>
      <c r="W130" s="692">
        <f t="shared" si="112"/>
        <v>0</v>
      </c>
      <c r="X130" s="692">
        <f t="shared" si="112"/>
        <v>0</v>
      </c>
      <c r="Y130" s="692">
        <f t="shared" si="112"/>
        <v>0</v>
      </c>
      <c r="Z130" s="760">
        <f t="shared" si="112"/>
        <v>0</v>
      </c>
      <c r="AA130" s="692">
        <f t="shared" si="112"/>
        <v>0</v>
      </c>
      <c r="AB130" s="693">
        <f t="shared" si="112"/>
        <v>0</v>
      </c>
      <c r="AC130" s="690">
        <f t="shared" si="112"/>
        <v>0</v>
      </c>
      <c r="AD130" s="691">
        <f t="shared" si="112"/>
        <v>0</v>
      </c>
      <c r="AE130" s="691">
        <f t="shared" si="112"/>
        <v>0</v>
      </c>
      <c r="AF130" s="691">
        <f t="shared" si="112"/>
        <v>0</v>
      </c>
      <c r="AG130" s="692">
        <f t="shared" si="113"/>
        <v>0</v>
      </c>
      <c r="AH130" s="692">
        <f t="shared" si="113"/>
        <v>0</v>
      </c>
      <c r="AI130" s="692">
        <f t="shared" si="113"/>
        <v>0</v>
      </c>
      <c r="AJ130" s="692">
        <f t="shared" si="113"/>
        <v>0</v>
      </c>
      <c r="AK130" s="692">
        <f t="shared" si="113"/>
        <v>0</v>
      </c>
      <c r="AL130" s="692">
        <f t="shared" si="113"/>
        <v>0</v>
      </c>
      <c r="AM130" s="692">
        <f t="shared" si="113"/>
        <v>0</v>
      </c>
      <c r="AN130" s="692">
        <f t="shared" si="113"/>
        <v>0</v>
      </c>
      <c r="AO130" s="692">
        <f t="shared" si="113"/>
        <v>0</v>
      </c>
      <c r="AP130" s="692">
        <f t="shared" si="113"/>
        <v>0</v>
      </c>
      <c r="AQ130" s="692">
        <f t="shared" si="113"/>
        <v>0</v>
      </c>
      <c r="AR130" s="692">
        <f t="shared" si="113"/>
        <v>0</v>
      </c>
      <c r="AS130" s="692">
        <f t="shared" si="113"/>
        <v>0</v>
      </c>
      <c r="AT130" s="692">
        <f t="shared" si="113"/>
        <v>0</v>
      </c>
      <c r="AU130" s="692">
        <f t="shared" si="113"/>
        <v>0</v>
      </c>
    </row>
    <row r="131" spans="2:47" s="329" customFormat="1" ht="13.2" x14ac:dyDescent="0.25">
      <c r="B131" s="287" t="s">
        <v>316</v>
      </c>
      <c r="C131" s="358" t="str">
        <f>'Forma 2'!$C$125</f>
        <v/>
      </c>
      <c r="D131" s="396">
        <f>'Forma 2'!$H$125</f>
        <v>0</v>
      </c>
      <c r="E131" s="690">
        <f t="shared" si="94"/>
        <v>0</v>
      </c>
      <c r="F131" s="691">
        <f t="shared" si="95"/>
        <v>0</v>
      </c>
      <c r="G131" s="691">
        <f t="shared" si="96"/>
        <v>0</v>
      </c>
      <c r="H131" s="691">
        <f t="shared" si="97"/>
        <v>0</v>
      </c>
      <c r="I131" s="692">
        <f t="shared" si="98"/>
        <v>0</v>
      </c>
      <c r="J131" s="692">
        <f t="shared" si="99"/>
        <v>0</v>
      </c>
      <c r="K131" s="692">
        <f t="shared" si="100"/>
        <v>0</v>
      </c>
      <c r="L131" s="692">
        <f t="shared" si="101"/>
        <v>0</v>
      </c>
      <c r="M131" s="692">
        <f t="shared" si="102"/>
        <v>0</v>
      </c>
      <c r="N131" s="692">
        <f t="shared" si="103"/>
        <v>0</v>
      </c>
      <c r="O131" s="692">
        <f t="shared" si="104"/>
        <v>0</v>
      </c>
      <c r="P131" s="692">
        <f t="shared" si="105"/>
        <v>0</v>
      </c>
      <c r="Q131" s="692">
        <f t="shared" si="106"/>
        <v>0</v>
      </c>
      <c r="R131" s="692">
        <f t="shared" si="107"/>
        <v>0</v>
      </c>
      <c r="S131" s="692">
        <f t="shared" si="108"/>
        <v>0</v>
      </c>
      <c r="T131" s="692">
        <f t="shared" si="109"/>
        <v>0</v>
      </c>
      <c r="U131" s="692">
        <f t="shared" si="110"/>
        <v>0</v>
      </c>
      <c r="V131" s="692">
        <f t="shared" si="111"/>
        <v>0</v>
      </c>
      <c r="W131" s="692">
        <f t="shared" si="112"/>
        <v>0</v>
      </c>
      <c r="X131" s="692">
        <f t="shared" si="112"/>
        <v>0</v>
      </c>
      <c r="Y131" s="692">
        <f t="shared" si="112"/>
        <v>0</v>
      </c>
      <c r="Z131" s="760">
        <f t="shared" si="112"/>
        <v>0</v>
      </c>
      <c r="AA131" s="692">
        <f t="shared" si="112"/>
        <v>0</v>
      </c>
      <c r="AB131" s="693">
        <f t="shared" si="112"/>
        <v>0</v>
      </c>
      <c r="AC131" s="690">
        <f t="shared" si="112"/>
        <v>0</v>
      </c>
      <c r="AD131" s="691">
        <f t="shared" si="112"/>
        <v>0</v>
      </c>
      <c r="AE131" s="691">
        <f t="shared" si="112"/>
        <v>0</v>
      </c>
      <c r="AF131" s="691">
        <f t="shared" si="112"/>
        <v>0</v>
      </c>
      <c r="AG131" s="692">
        <f t="shared" si="113"/>
        <v>0</v>
      </c>
      <c r="AH131" s="692">
        <f t="shared" si="113"/>
        <v>0</v>
      </c>
      <c r="AI131" s="692">
        <f t="shared" si="113"/>
        <v>0</v>
      </c>
      <c r="AJ131" s="692">
        <f t="shared" si="113"/>
        <v>0</v>
      </c>
      <c r="AK131" s="692">
        <f t="shared" si="113"/>
        <v>0</v>
      </c>
      <c r="AL131" s="692">
        <f t="shared" si="113"/>
        <v>0</v>
      </c>
      <c r="AM131" s="692">
        <f t="shared" si="113"/>
        <v>0</v>
      </c>
      <c r="AN131" s="692">
        <f t="shared" si="113"/>
        <v>0</v>
      </c>
      <c r="AO131" s="692">
        <f t="shared" si="113"/>
        <v>0</v>
      </c>
      <c r="AP131" s="692">
        <f t="shared" si="113"/>
        <v>0</v>
      </c>
      <c r="AQ131" s="692">
        <f t="shared" si="113"/>
        <v>0</v>
      </c>
      <c r="AR131" s="692">
        <f t="shared" si="113"/>
        <v>0</v>
      </c>
      <c r="AS131" s="692">
        <f t="shared" si="113"/>
        <v>0</v>
      </c>
      <c r="AT131" s="692">
        <f t="shared" si="113"/>
        <v>0</v>
      </c>
      <c r="AU131" s="692">
        <f t="shared" si="113"/>
        <v>0</v>
      </c>
    </row>
    <row r="132" spans="2:47" s="329" customFormat="1" ht="13.2" x14ac:dyDescent="0.25">
      <c r="B132" s="287" t="s">
        <v>317</v>
      </c>
      <c r="C132" s="358" t="str">
        <f>'Forma 2'!$C$126</f>
        <v/>
      </c>
      <c r="D132" s="396">
        <f>'Forma 2'!$H$126</f>
        <v>0</v>
      </c>
      <c r="E132" s="690">
        <f t="shared" si="94"/>
        <v>0</v>
      </c>
      <c r="F132" s="691">
        <f t="shared" si="95"/>
        <v>0</v>
      </c>
      <c r="G132" s="691">
        <f t="shared" si="96"/>
        <v>0</v>
      </c>
      <c r="H132" s="691">
        <f t="shared" si="97"/>
        <v>0</v>
      </c>
      <c r="I132" s="692">
        <f t="shared" si="98"/>
        <v>0</v>
      </c>
      <c r="J132" s="692">
        <f t="shared" si="99"/>
        <v>0</v>
      </c>
      <c r="K132" s="692">
        <f t="shared" si="100"/>
        <v>0</v>
      </c>
      <c r="L132" s="692">
        <f t="shared" si="101"/>
        <v>0</v>
      </c>
      <c r="M132" s="692">
        <f t="shared" si="102"/>
        <v>0</v>
      </c>
      <c r="N132" s="692">
        <f t="shared" si="103"/>
        <v>0</v>
      </c>
      <c r="O132" s="692">
        <f t="shared" si="104"/>
        <v>0</v>
      </c>
      <c r="P132" s="692">
        <f t="shared" si="105"/>
        <v>0</v>
      </c>
      <c r="Q132" s="692">
        <f t="shared" si="106"/>
        <v>0</v>
      </c>
      <c r="R132" s="692">
        <f t="shared" si="107"/>
        <v>0</v>
      </c>
      <c r="S132" s="692">
        <f t="shared" si="108"/>
        <v>0</v>
      </c>
      <c r="T132" s="692">
        <f t="shared" si="109"/>
        <v>0</v>
      </c>
      <c r="U132" s="692">
        <f t="shared" si="110"/>
        <v>0</v>
      </c>
      <c r="V132" s="692">
        <f t="shared" si="111"/>
        <v>0</v>
      </c>
      <c r="W132" s="692">
        <f t="shared" si="112"/>
        <v>0</v>
      </c>
      <c r="X132" s="692">
        <f t="shared" si="112"/>
        <v>0</v>
      </c>
      <c r="Y132" s="692">
        <f t="shared" si="112"/>
        <v>0</v>
      </c>
      <c r="Z132" s="760">
        <f t="shared" si="112"/>
        <v>0</v>
      </c>
      <c r="AA132" s="692">
        <f t="shared" si="112"/>
        <v>0</v>
      </c>
      <c r="AB132" s="693">
        <f t="shared" si="112"/>
        <v>0</v>
      </c>
      <c r="AC132" s="690">
        <f t="shared" si="112"/>
        <v>0</v>
      </c>
      <c r="AD132" s="691">
        <f t="shared" si="112"/>
        <v>0</v>
      </c>
      <c r="AE132" s="691">
        <f t="shared" si="112"/>
        <v>0</v>
      </c>
      <c r="AF132" s="691">
        <f t="shared" si="112"/>
        <v>0</v>
      </c>
      <c r="AG132" s="692">
        <f t="shared" si="113"/>
        <v>0</v>
      </c>
      <c r="AH132" s="692">
        <f t="shared" si="113"/>
        <v>0</v>
      </c>
      <c r="AI132" s="692">
        <f t="shared" si="113"/>
        <v>0</v>
      </c>
      <c r="AJ132" s="692">
        <f t="shared" si="113"/>
        <v>0</v>
      </c>
      <c r="AK132" s="692">
        <f t="shared" si="113"/>
        <v>0</v>
      </c>
      <c r="AL132" s="692">
        <f t="shared" si="113"/>
        <v>0</v>
      </c>
      <c r="AM132" s="692">
        <f t="shared" si="113"/>
        <v>0</v>
      </c>
      <c r="AN132" s="692">
        <f t="shared" si="113"/>
        <v>0</v>
      </c>
      <c r="AO132" s="692">
        <f t="shared" si="113"/>
        <v>0</v>
      </c>
      <c r="AP132" s="692">
        <f t="shared" si="113"/>
        <v>0</v>
      </c>
      <c r="AQ132" s="692">
        <f t="shared" si="113"/>
        <v>0</v>
      </c>
      <c r="AR132" s="692">
        <f t="shared" si="113"/>
        <v>0</v>
      </c>
      <c r="AS132" s="692">
        <f t="shared" si="113"/>
        <v>0</v>
      </c>
      <c r="AT132" s="692">
        <f t="shared" si="113"/>
        <v>0</v>
      </c>
      <c r="AU132" s="692">
        <f t="shared" si="113"/>
        <v>0</v>
      </c>
    </row>
    <row r="133" spans="2:47" s="329" customFormat="1" ht="13.2" x14ac:dyDescent="0.25">
      <c r="B133" s="271" t="s">
        <v>318</v>
      </c>
      <c r="C133" s="661" t="s">
        <v>319</v>
      </c>
      <c r="D133" s="396">
        <f>'Forma 2'!$H$127</f>
        <v>0</v>
      </c>
      <c r="E133" s="407">
        <f t="shared" ref="E133:AU133" si="114">SUM(E134:E140)</f>
        <v>0</v>
      </c>
      <c r="F133" s="303">
        <f t="shared" si="114"/>
        <v>0</v>
      </c>
      <c r="G133" s="303">
        <f t="shared" si="114"/>
        <v>0</v>
      </c>
      <c r="H133" s="303">
        <f t="shared" si="114"/>
        <v>0</v>
      </c>
      <c r="I133" s="308">
        <f t="shared" si="114"/>
        <v>0</v>
      </c>
      <c r="J133" s="308">
        <f t="shared" si="114"/>
        <v>0</v>
      </c>
      <c r="K133" s="308">
        <f t="shared" si="114"/>
        <v>0</v>
      </c>
      <c r="L133" s="308">
        <f t="shared" si="114"/>
        <v>0</v>
      </c>
      <c r="M133" s="308">
        <f t="shared" si="114"/>
        <v>0</v>
      </c>
      <c r="N133" s="308">
        <f t="shared" si="114"/>
        <v>0</v>
      </c>
      <c r="O133" s="308">
        <f t="shared" si="114"/>
        <v>0</v>
      </c>
      <c r="P133" s="308">
        <f t="shared" si="114"/>
        <v>0</v>
      </c>
      <c r="Q133" s="308">
        <f t="shared" si="114"/>
        <v>0</v>
      </c>
      <c r="R133" s="308">
        <f t="shared" si="114"/>
        <v>0</v>
      </c>
      <c r="S133" s="308">
        <f t="shared" si="114"/>
        <v>0</v>
      </c>
      <c r="T133" s="308">
        <f t="shared" si="114"/>
        <v>0</v>
      </c>
      <c r="U133" s="308">
        <f t="shared" si="114"/>
        <v>0</v>
      </c>
      <c r="V133" s="308">
        <f t="shared" si="114"/>
        <v>0</v>
      </c>
      <c r="W133" s="308">
        <f t="shared" si="114"/>
        <v>0</v>
      </c>
      <c r="X133" s="308">
        <f t="shared" si="114"/>
        <v>0</v>
      </c>
      <c r="Y133" s="308">
        <f t="shared" si="114"/>
        <v>0</v>
      </c>
      <c r="Z133" s="763">
        <f t="shared" si="114"/>
        <v>0</v>
      </c>
      <c r="AA133" s="308">
        <f t="shared" si="114"/>
        <v>0</v>
      </c>
      <c r="AB133" s="694">
        <f t="shared" si="114"/>
        <v>0</v>
      </c>
      <c r="AC133" s="407">
        <f t="shared" si="114"/>
        <v>0</v>
      </c>
      <c r="AD133" s="303">
        <f t="shared" si="114"/>
        <v>0</v>
      </c>
      <c r="AE133" s="303">
        <f t="shared" si="114"/>
        <v>0</v>
      </c>
      <c r="AF133" s="303">
        <f t="shared" si="114"/>
        <v>0</v>
      </c>
      <c r="AG133" s="308">
        <f t="shared" si="114"/>
        <v>0</v>
      </c>
      <c r="AH133" s="308">
        <f t="shared" si="114"/>
        <v>0</v>
      </c>
      <c r="AI133" s="308">
        <f t="shared" si="114"/>
        <v>0</v>
      </c>
      <c r="AJ133" s="308">
        <f t="shared" si="114"/>
        <v>0</v>
      </c>
      <c r="AK133" s="308">
        <f t="shared" si="114"/>
        <v>0</v>
      </c>
      <c r="AL133" s="308">
        <f t="shared" si="114"/>
        <v>0</v>
      </c>
      <c r="AM133" s="308">
        <f t="shared" si="114"/>
        <v>0</v>
      </c>
      <c r="AN133" s="308">
        <f t="shared" si="114"/>
        <v>0</v>
      </c>
      <c r="AO133" s="308">
        <f t="shared" si="114"/>
        <v>0</v>
      </c>
      <c r="AP133" s="308">
        <f t="shared" si="114"/>
        <v>0</v>
      </c>
      <c r="AQ133" s="308">
        <f t="shared" si="114"/>
        <v>0</v>
      </c>
      <c r="AR133" s="308">
        <f t="shared" si="114"/>
        <v>0</v>
      </c>
      <c r="AS133" s="308">
        <f t="shared" si="114"/>
        <v>0</v>
      </c>
      <c r="AT133" s="308">
        <f t="shared" si="114"/>
        <v>0</v>
      </c>
      <c r="AU133" s="308">
        <f t="shared" si="114"/>
        <v>0</v>
      </c>
    </row>
    <row r="134" spans="2:47" s="329" customFormat="1" ht="13.2" x14ac:dyDescent="0.25">
      <c r="B134" s="260" t="s">
        <v>320</v>
      </c>
      <c r="C134" s="660" t="s">
        <v>321</v>
      </c>
      <c r="D134" s="396">
        <f>'Forma 2'!$H$128</f>
        <v>0</v>
      </c>
      <c r="E134" s="690">
        <f t="shared" ref="E134:N140" si="115">SUM(AC134)</f>
        <v>0</v>
      </c>
      <c r="F134" s="691">
        <f t="shared" si="115"/>
        <v>0</v>
      </c>
      <c r="G134" s="691">
        <f t="shared" si="115"/>
        <v>0</v>
      </c>
      <c r="H134" s="691">
        <f t="shared" si="115"/>
        <v>0</v>
      </c>
      <c r="I134" s="692">
        <f t="shared" si="115"/>
        <v>0</v>
      </c>
      <c r="J134" s="692">
        <f t="shared" si="115"/>
        <v>0</v>
      </c>
      <c r="K134" s="692">
        <f t="shared" si="115"/>
        <v>0</v>
      </c>
      <c r="L134" s="692">
        <f t="shared" si="115"/>
        <v>0</v>
      </c>
      <c r="M134" s="692">
        <f t="shared" si="115"/>
        <v>0</v>
      </c>
      <c r="N134" s="692">
        <f t="shared" si="115"/>
        <v>0</v>
      </c>
      <c r="O134" s="692">
        <f t="shared" ref="O134:V140" si="116">SUM(AM134)</f>
        <v>0</v>
      </c>
      <c r="P134" s="692">
        <f t="shared" si="116"/>
        <v>0</v>
      </c>
      <c r="Q134" s="692">
        <f t="shared" si="116"/>
        <v>0</v>
      </c>
      <c r="R134" s="692">
        <f t="shared" si="116"/>
        <v>0</v>
      </c>
      <c r="S134" s="692">
        <f t="shared" si="116"/>
        <v>0</v>
      </c>
      <c r="T134" s="692">
        <f t="shared" si="116"/>
        <v>0</v>
      </c>
      <c r="U134" s="692">
        <f t="shared" si="116"/>
        <v>0</v>
      </c>
      <c r="V134" s="692">
        <f t="shared" si="116"/>
        <v>0</v>
      </c>
      <c r="W134" s="692">
        <f t="shared" ref="W134:AF140" si="117">IFERROR((W$18/$D$18)*$D134,"0")</f>
        <v>0</v>
      </c>
      <c r="X134" s="692">
        <f t="shared" si="117"/>
        <v>0</v>
      </c>
      <c r="Y134" s="692">
        <f t="shared" si="117"/>
        <v>0</v>
      </c>
      <c r="Z134" s="760">
        <f t="shared" si="117"/>
        <v>0</v>
      </c>
      <c r="AA134" s="692">
        <f t="shared" si="117"/>
        <v>0</v>
      </c>
      <c r="AB134" s="693">
        <f t="shared" si="117"/>
        <v>0</v>
      </c>
      <c r="AC134" s="690">
        <f t="shared" si="117"/>
        <v>0</v>
      </c>
      <c r="AD134" s="691">
        <f t="shared" si="117"/>
        <v>0</v>
      </c>
      <c r="AE134" s="691">
        <f t="shared" si="117"/>
        <v>0</v>
      </c>
      <c r="AF134" s="691">
        <f t="shared" si="117"/>
        <v>0</v>
      </c>
      <c r="AG134" s="692">
        <f t="shared" ref="AG134:AU140" si="118">IFERROR((AG$18/$D$18)*$D134,"0")</f>
        <v>0</v>
      </c>
      <c r="AH134" s="692">
        <f t="shared" si="118"/>
        <v>0</v>
      </c>
      <c r="AI134" s="692">
        <f t="shared" si="118"/>
        <v>0</v>
      </c>
      <c r="AJ134" s="692">
        <f t="shared" si="118"/>
        <v>0</v>
      </c>
      <c r="AK134" s="692">
        <f t="shared" si="118"/>
        <v>0</v>
      </c>
      <c r="AL134" s="692">
        <f t="shared" si="118"/>
        <v>0</v>
      </c>
      <c r="AM134" s="692">
        <f t="shared" si="118"/>
        <v>0</v>
      </c>
      <c r="AN134" s="692">
        <f t="shared" si="118"/>
        <v>0</v>
      </c>
      <c r="AO134" s="692">
        <f t="shared" si="118"/>
        <v>0</v>
      </c>
      <c r="AP134" s="692">
        <f t="shared" si="118"/>
        <v>0</v>
      </c>
      <c r="AQ134" s="692">
        <f t="shared" si="118"/>
        <v>0</v>
      </c>
      <c r="AR134" s="692">
        <f t="shared" si="118"/>
        <v>0</v>
      </c>
      <c r="AS134" s="692">
        <f t="shared" si="118"/>
        <v>0</v>
      </c>
      <c r="AT134" s="692">
        <f t="shared" si="118"/>
        <v>0</v>
      </c>
      <c r="AU134" s="692">
        <f t="shared" si="118"/>
        <v>0</v>
      </c>
    </row>
    <row r="135" spans="2:47" s="329" customFormat="1" ht="13.2" x14ac:dyDescent="0.25">
      <c r="B135" s="260" t="s">
        <v>322</v>
      </c>
      <c r="C135" s="660" t="s">
        <v>323</v>
      </c>
      <c r="D135" s="396">
        <f>'Forma 2'!$H$129</f>
        <v>0</v>
      </c>
      <c r="E135" s="690">
        <f t="shared" si="115"/>
        <v>0</v>
      </c>
      <c r="F135" s="691">
        <f t="shared" si="115"/>
        <v>0</v>
      </c>
      <c r="G135" s="691">
        <f t="shared" si="115"/>
        <v>0</v>
      </c>
      <c r="H135" s="691">
        <f t="shared" si="115"/>
        <v>0</v>
      </c>
      <c r="I135" s="692">
        <f t="shared" si="115"/>
        <v>0</v>
      </c>
      <c r="J135" s="692">
        <f t="shared" si="115"/>
        <v>0</v>
      </c>
      <c r="K135" s="692">
        <f t="shared" si="115"/>
        <v>0</v>
      </c>
      <c r="L135" s="692">
        <f t="shared" si="115"/>
        <v>0</v>
      </c>
      <c r="M135" s="692">
        <f t="shared" si="115"/>
        <v>0</v>
      </c>
      <c r="N135" s="692">
        <f t="shared" si="115"/>
        <v>0</v>
      </c>
      <c r="O135" s="692">
        <f t="shared" si="116"/>
        <v>0</v>
      </c>
      <c r="P135" s="692">
        <f t="shared" si="116"/>
        <v>0</v>
      </c>
      <c r="Q135" s="692">
        <f t="shared" si="116"/>
        <v>0</v>
      </c>
      <c r="R135" s="692">
        <f t="shared" si="116"/>
        <v>0</v>
      </c>
      <c r="S135" s="692">
        <f t="shared" si="116"/>
        <v>0</v>
      </c>
      <c r="T135" s="692">
        <f t="shared" si="116"/>
        <v>0</v>
      </c>
      <c r="U135" s="692">
        <f t="shared" si="116"/>
        <v>0</v>
      </c>
      <c r="V135" s="692">
        <f t="shared" si="116"/>
        <v>0</v>
      </c>
      <c r="W135" s="692">
        <f t="shared" si="117"/>
        <v>0</v>
      </c>
      <c r="X135" s="692">
        <f t="shared" si="117"/>
        <v>0</v>
      </c>
      <c r="Y135" s="692">
        <f t="shared" si="117"/>
        <v>0</v>
      </c>
      <c r="Z135" s="760">
        <f t="shared" si="117"/>
        <v>0</v>
      </c>
      <c r="AA135" s="692">
        <f t="shared" si="117"/>
        <v>0</v>
      </c>
      <c r="AB135" s="693">
        <f t="shared" si="117"/>
        <v>0</v>
      </c>
      <c r="AC135" s="690">
        <f t="shared" si="117"/>
        <v>0</v>
      </c>
      <c r="AD135" s="691">
        <f t="shared" si="117"/>
        <v>0</v>
      </c>
      <c r="AE135" s="691">
        <f t="shared" si="117"/>
        <v>0</v>
      </c>
      <c r="AF135" s="691">
        <f t="shared" si="117"/>
        <v>0</v>
      </c>
      <c r="AG135" s="692">
        <f t="shared" si="118"/>
        <v>0</v>
      </c>
      <c r="AH135" s="692">
        <f t="shared" si="118"/>
        <v>0</v>
      </c>
      <c r="AI135" s="692">
        <f t="shared" si="118"/>
        <v>0</v>
      </c>
      <c r="AJ135" s="692">
        <f t="shared" si="118"/>
        <v>0</v>
      </c>
      <c r="AK135" s="692">
        <f t="shared" si="118"/>
        <v>0</v>
      </c>
      <c r="AL135" s="692">
        <f t="shared" si="118"/>
        <v>0</v>
      </c>
      <c r="AM135" s="692">
        <f t="shared" si="118"/>
        <v>0</v>
      </c>
      <c r="AN135" s="692">
        <f t="shared" si="118"/>
        <v>0</v>
      </c>
      <c r="AO135" s="692">
        <f t="shared" si="118"/>
        <v>0</v>
      </c>
      <c r="AP135" s="692">
        <f t="shared" si="118"/>
        <v>0</v>
      </c>
      <c r="AQ135" s="692">
        <f t="shared" si="118"/>
        <v>0</v>
      </c>
      <c r="AR135" s="692">
        <f t="shared" si="118"/>
        <v>0</v>
      </c>
      <c r="AS135" s="692">
        <f t="shared" si="118"/>
        <v>0</v>
      </c>
      <c r="AT135" s="692">
        <f t="shared" si="118"/>
        <v>0</v>
      </c>
      <c r="AU135" s="692">
        <f t="shared" si="118"/>
        <v>0</v>
      </c>
    </row>
    <row r="136" spans="2:47" s="329" customFormat="1" ht="13.2" x14ac:dyDescent="0.25">
      <c r="B136" s="260" t="s">
        <v>324</v>
      </c>
      <c r="C136" s="660" t="s">
        <v>325</v>
      </c>
      <c r="D136" s="396">
        <f>'Forma 2'!$H$130</f>
        <v>0</v>
      </c>
      <c r="E136" s="690">
        <f t="shared" si="115"/>
        <v>0</v>
      </c>
      <c r="F136" s="691">
        <f t="shared" si="115"/>
        <v>0</v>
      </c>
      <c r="G136" s="691">
        <f t="shared" si="115"/>
        <v>0</v>
      </c>
      <c r="H136" s="691">
        <f t="shared" si="115"/>
        <v>0</v>
      </c>
      <c r="I136" s="692">
        <f t="shared" si="115"/>
        <v>0</v>
      </c>
      <c r="J136" s="692">
        <f t="shared" si="115"/>
        <v>0</v>
      </c>
      <c r="K136" s="692">
        <f t="shared" si="115"/>
        <v>0</v>
      </c>
      <c r="L136" s="692">
        <f t="shared" si="115"/>
        <v>0</v>
      </c>
      <c r="M136" s="692">
        <f t="shared" si="115"/>
        <v>0</v>
      </c>
      <c r="N136" s="692">
        <f t="shared" si="115"/>
        <v>0</v>
      </c>
      <c r="O136" s="692">
        <f t="shared" si="116"/>
        <v>0</v>
      </c>
      <c r="P136" s="692">
        <f t="shared" si="116"/>
        <v>0</v>
      </c>
      <c r="Q136" s="692">
        <f t="shared" si="116"/>
        <v>0</v>
      </c>
      <c r="R136" s="692">
        <f t="shared" si="116"/>
        <v>0</v>
      </c>
      <c r="S136" s="692">
        <f t="shared" si="116"/>
        <v>0</v>
      </c>
      <c r="T136" s="692">
        <f t="shared" si="116"/>
        <v>0</v>
      </c>
      <c r="U136" s="692">
        <f t="shared" si="116"/>
        <v>0</v>
      </c>
      <c r="V136" s="692">
        <f t="shared" si="116"/>
        <v>0</v>
      </c>
      <c r="W136" s="692">
        <f t="shared" si="117"/>
        <v>0</v>
      </c>
      <c r="X136" s="692">
        <f t="shared" si="117"/>
        <v>0</v>
      </c>
      <c r="Y136" s="692">
        <f t="shared" si="117"/>
        <v>0</v>
      </c>
      <c r="Z136" s="760">
        <f t="shared" si="117"/>
        <v>0</v>
      </c>
      <c r="AA136" s="692">
        <f t="shared" si="117"/>
        <v>0</v>
      </c>
      <c r="AB136" s="693">
        <f t="shared" si="117"/>
        <v>0</v>
      </c>
      <c r="AC136" s="690">
        <f t="shared" si="117"/>
        <v>0</v>
      </c>
      <c r="AD136" s="691">
        <f t="shared" si="117"/>
        <v>0</v>
      </c>
      <c r="AE136" s="691">
        <f t="shared" si="117"/>
        <v>0</v>
      </c>
      <c r="AF136" s="691">
        <f t="shared" si="117"/>
        <v>0</v>
      </c>
      <c r="AG136" s="692">
        <f t="shared" si="118"/>
        <v>0</v>
      </c>
      <c r="AH136" s="692">
        <f t="shared" si="118"/>
        <v>0</v>
      </c>
      <c r="AI136" s="692">
        <f t="shared" si="118"/>
        <v>0</v>
      </c>
      <c r="AJ136" s="692">
        <f t="shared" si="118"/>
        <v>0</v>
      </c>
      <c r="AK136" s="692">
        <f t="shared" si="118"/>
        <v>0</v>
      </c>
      <c r="AL136" s="692">
        <f t="shared" si="118"/>
        <v>0</v>
      </c>
      <c r="AM136" s="692">
        <f t="shared" si="118"/>
        <v>0</v>
      </c>
      <c r="AN136" s="692">
        <f t="shared" si="118"/>
        <v>0</v>
      </c>
      <c r="AO136" s="692">
        <f t="shared" si="118"/>
        <v>0</v>
      </c>
      <c r="AP136" s="692">
        <f t="shared" si="118"/>
        <v>0</v>
      </c>
      <c r="AQ136" s="692">
        <f t="shared" si="118"/>
        <v>0</v>
      </c>
      <c r="AR136" s="692">
        <f t="shared" si="118"/>
        <v>0</v>
      </c>
      <c r="AS136" s="692">
        <f t="shared" si="118"/>
        <v>0</v>
      </c>
      <c r="AT136" s="692">
        <f t="shared" si="118"/>
        <v>0</v>
      </c>
      <c r="AU136" s="692">
        <f t="shared" si="118"/>
        <v>0</v>
      </c>
    </row>
    <row r="137" spans="2:47" s="329" customFormat="1" ht="13.2" x14ac:dyDescent="0.25">
      <c r="B137" s="260" t="s">
        <v>326</v>
      </c>
      <c r="C137" s="660" t="s">
        <v>327</v>
      </c>
      <c r="D137" s="396">
        <f>'Forma 2'!$H$131</f>
        <v>0</v>
      </c>
      <c r="E137" s="690">
        <f t="shared" si="115"/>
        <v>0</v>
      </c>
      <c r="F137" s="691">
        <f t="shared" si="115"/>
        <v>0</v>
      </c>
      <c r="G137" s="691">
        <f t="shared" si="115"/>
        <v>0</v>
      </c>
      <c r="H137" s="691">
        <f t="shared" si="115"/>
        <v>0</v>
      </c>
      <c r="I137" s="692">
        <f t="shared" si="115"/>
        <v>0</v>
      </c>
      <c r="J137" s="692">
        <f t="shared" si="115"/>
        <v>0</v>
      </c>
      <c r="K137" s="692">
        <f t="shared" si="115"/>
        <v>0</v>
      </c>
      <c r="L137" s="692">
        <f t="shared" si="115"/>
        <v>0</v>
      </c>
      <c r="M137" s="692">
        <f t="shared" si="115"/>
        <v>0</v>
      </c>
      <c r="N137" s="692">
        <f t="shared" si="115"/>
        <v>0</v>
      </c>
      <c r="O137" s="692">
        <f t="shared" si="116"/>
        <v>0</v>
      </c>
      <c r="P137" s="692">
        <f t="shared" si="116"/>
        <v>0</v>
      </c>
      <c r="Q137" s="692">
        <f t="shared" si="116"/>
        <v>0</v>
      </c>
      <c r="R137" s="692">
        <f t="shared" si="116"/>
        <v>0</v>
      </c>
      <c r="S137" s="692">
        <f t="shared" si="116"/>
        <v>0</v>
      </c>
      <c r="T137" s="692">
        <f t="shared" si="116"/>
        <v>0</v>
      </c>
      <c r="U137" s="692">
        <f t="shared" si="116"/>
        <v>0</v>
      </c>
      <c r="V137" s="692">
        <f t="shared" si="116"/>
        <v>0</v>
      </c>
      <c r="W137" s="692">
        <f t="shared" si="117"/>
        <v>0</v>
      </c>
      <c r="X137" s="692">
        <f t="shared" si="117"/>
        <v>0</v>
      </c>
      <c r="Y137" s="692">
        <f t="shared" si="117"/>
        <v>0</v>
      </c>
      <c r="Z137" s="760">
        <f t="shared" si="117"/>
        <v>0</v>
      </c>
      <c r="AA137" s="692">
        <f t="shared" si="117"/>
        <v>0</v>
      </c>
      <c r="AB137" s="693">
        <f t="shared" si="117"/>
        <v>0</v>
      </c>
      <c r="AC137" s="690">
        <f t="shared" si="117"/>
        <v>0</v>
      </c>
      <c r="AD137" s="691">
        <f t="shared" si="117"/>
        <v>0</v>
      </c>
      <c r="AE137" s="691">
        <f t="shared" si="117"/>
        <v>0</v>
      </c>
      <c r="AF137" s="691">
        <f t="shared" si="117"/>
        <v>0</v>
      </c>
      <c r="AG137" s="692">
        <f t="shared" si="118"/>
        <v>0</v>
      </c>
      <c r="AH137" s="692">
        <f t="shared" si="118"/>
        <v>0</v>
      </c>
      <c r="AI137" s="692">
        <f t="shared" si="118"/>
        <v>0</v>
      </c>
      <c r="AJ137" s="692">
        <f t="shared" si="118"/>
        <v>0</v>
      </c>
      <c r="AK137" s="692">
        <f t="shared" si="118"/>
        <v>0</v>
      </c>
      <c r="AL137" s="692">
        <f t="shared" si="118"/>
        <v>0</v>
      </c>
      <c r="AM137" s="692">
        <f t="shared" si="118"/>
        <v>0</v>
      </c>
      <c r="AN137" s="692">
        <f t="shared" si="118"/>
        <v>0</v>
      </c>
      <c r="AO137" s="692">
        <f t="shared" si="118"/>
        <v>0</v>
      </c>
      <c r="AP137" s="692">
        <f t="shared" si="118"/>
        <v>0</v>
      </c>
      <c r="AQ137" s="692">
        <f t="shared" si="118"/>
        <v>0</v>
      </c>
      <c r="AR137" s="692">
        <f t="shared" si="118"/>
        <v>0</v>
      </c>
      <c r="AS137" s="692">
        <f t="shared" si="118"/>
        <v>0</v>
      </c>
      <c r="AT137" s="692">
        <f t="shared" si="118"/>
        <v>0</v>
      </c>
      <c r="AU137" s="692">
        <f t="shared" si="118"/>
        <v>0</v>
      </c>
    </row>
    <row r="138" spans="2:47" s="329" customFormat="1" ht="13.2" x14ac:dyDescent="0.25">
      <c r="B138" s="260" t="s">
        <v>328</v>
      </c>
      <c r="C138" s="660" t="s">
        <v>329</v>
      </c>
      <c r="D138" s="396">
        <f>'Forma 2'!$H$132</f>
        <v>0</v>
      </c>
      <c r="E138" s="690">
        <f t="shared" si="115"/>
        <v>0</v>
      </c>
      <c r="F138" s="691">
        <f t="shared" si="115"/>
        <v>0</v>
      </c>
      <c r="G138" s="691">
        <f t="shared" si="115"/>
        <v>0</v>
      </c>
      <c r="H138" s="691">
        <f t="shared" si="115"/>
        <v>0</v>
      </c>
      <c r="I138" s="692">
        <f t="shared" si="115"/>
        <v>0</v>
      </c>
      <c r="J138" s="692">
        <f t="shared" si="115"/>
        <v>0</v>
      </c>
      <c r="K138" s="692">
        <f t="shared" si="115"/>
        <v>0</v>
      </c>
      <c r="L138" s="692">
        <f t="shared" si="115"/>
        <v>0</v>
      </c>
      <c r="M138" s="692">
        <f t="shared" si="115"/>
        <v>0</v>
      </c>
      <c r="N138" s="692">
        <f t="shared" si="115"/>
        <v>0</v>
      </c>
      <c r="O138" s="692">
        <f t="shared" si="116"/>
        <v>0</v>
      </c>
      <c r="P138" s="692">
        <f t="shared" si="116"/>
        <v>0</v>
      </c>
      <c r="Q138" s="692">
        <f t="shared" si="116"/>
        <v>0</v>
      </c>
      <c r="R138" s="692">
        <f t="shared" si="116"/>
        <v>0</v>
      </c>
      <c r="S138" s="692">
        <f t="shared" si="116"/>
        <v>0</v>
      </c>
      <c r="T138" s="692">
        <f t="shared" si="116"/>
        <v>0</v>
      </c>
      <c r="U138" s="692">
        <f t="shared" si="116"/>
        <v>0</v>
      </c>
      <c r="V138" s="692">
        <f t="shared" si="116"/>
        <v>0</v>
      </c>
      <c r="W138" s="692">
        <f t="shared" si="117"/>
        <v>0</v>
      </c>
      <c r="X138" s="692">
        <f t="shared" si="117"/>
        <v>0</v>
      </c>
      <c r="Y138" s="692">
        <f t="shared" si="117"/>
        <v>0</v>
      </c>
      <c r="Z138" s="760">
        <f t="shared" si="117"/>
        <v>0</v>
      </c>
      <c r="AA138" s="692">
        <f t="shared" si="117"/>
        <v>0</v>
      </c>
      <c r="AB138" s="693">
        <f t="shared" si="117"/>
        <v>0</v>
      </c>
      <c r="AC138" s="690">
        <f t="shared" si="117"/>
        <v>0</v>
      </c>
      <c r="AD138" s="691">
        <f t="shared" si="117"/>
        <v>0</v>
      </c>
      <c r="AE138" s="691">
        <f t="shared" si="117"/>
        <v>0</v>
      </c>
      <c r="AF138" s="691">
        <f t="shared" si="117"/>
        <v>0</v>
      </c>
      <c r="AG138" s="692">
        <f t="shared" si="118"/>
        <v>0</v>
      </c>
      <c r="AH138" s="692">
        <f t="shared" si="118"/>
        <v>0</v>
      </c>
      <c r="AI138" s="692">
        <f t="shared" si="118"/>
        <v>0</v>
      </c>
      <c r="AJ138" s="692">
        <f t="shared" si="118"/>
        <v>0</v>
      </c>
      <c r="AK138" s="692">
        <f t="shared" si="118"/>
        <v>0</v>
      </c>
      <c r="AL138" s="692">
        <f t="shared" si="118"/>
        <v>0</v>
      </c>
      <c r="AM138" s="692">
        <f t="shared" si="118"/>
        <v>0</v>
      </c>
      <c r="AN138" s="692">
        <f t="shared" si="118"/>
        <v>0</v>
      </c>
      <c r="AO138" s="692">
        <f t="shared" si="118"/>
        <v>0</v>
      </c>
      <c r="AP138" s="692">
        <f t="shared" si="118"/>
        <v>0</v>
      </c>
      <c r="AQ138" s="692">
        <f t="shared" si="118"/>
        <v>0</v>
      </c>
      <c r="AR138" s="692">
        <f t="shared" si="118"/>
        <v>0</v>
      </c>
      <c r="AS138" s="692">
        <f t="shared" si="118"/>
        <v>0</v>
      </c>
      <c r="AT138" s="692">
        <f t="shared" si="118"/>
        <v>0</v>
      </c>
      <c r="AU138" s="692">
        <f t="shared" si="118"/>
        <v>0</v>
      </c>
    </row>
    <row r="139" spans="2:47" s="329" customFormat="1" ht="13.2" x14ac:dyDescent="0.25">
      <c r="B139" s="287" t="s">
        <v>330</v>
      </c>
      <c r="C139" s="355" t="s">
        <v>331</v>
      </c>
      <c r="D139" s="396">
        <f>'Forma 2'!$H$133</f>
        <v>0</v>
      </c>
      <c r="E139" s="690">
        <f t="shared" si="115"/>
        <v>0</v>
      </c>
      <c r="F139" s="691">
        <f t="shared" si="115"/>
        <v>0</v>
      </c>
      <c r="G139" s="691">
        <f t="shared" si="115"/>
        <v>0</v>
      </c>
      <c r="H139" s="691">
        <f t="shared" si="115"/>
        <v>0</v>
      </c>
      <c r="I139" s="692">
        <f t="shared" si="115"/>
        <v>0</v>
      </c>
      <c r="J139" s="692">
        <f t="shared" si="115"/>
        <v>0</v>
      </c>
      <c r="K139" s="692">
        <f t="shared" si="115"/>
        <v>0</v>
      </c>
      <c r="L139" s="692">
        <f t="shared" si="115"/>
        <v>0</v>
      </c>
      <c r="M139" s="692">
        <f t="shared" si="115"/>
        <v>0</v>
      </c>
      <c r="N139" s="692">
        <f t="shared" si="115"/>
        <v>0</v>
      </c>
      <c r="O139" s="692">
        <f t="shared" si="116"/>
        <v>0</v>
      </c>
      <c r="P139" s="692">
        <f t="shared" si="116"/>
        <v>0</v>
      </c>
      <c r="Q139" s="692">
        <f t="shared" si="116"/>
        <v>0</v>
      </c>
      <c r="R139" s="692">
        <f t="shared" si="116"/>
        <v>0</v>
      </c>
      <c r="S139" s="692">
        <f t="shared" si="116"/>
        <v>0</v>
      </c>
      <c r="T139" s="692">
        <f t="shared" si="116"/>
        <v>0</v>
      </c>
      <c r="U139" s="692">
        <f t="shared" si="116"/>
        <v>0</v>
      </c>
      <c r="V139" s="692">
        <f t="shared" si="116"/>
        <v>0</v>
      </c>
      <c r="W139" s="692">
        <f t="shared" si="117"/>
        <v>0</v>
      </c>
      <c r="X139" s="692">
        <f t="shared" si="117"/>
        <v>0</v>
      </c>
      <c r="Y139" s="692">
        <f t="shared" si="117"/>
        <v>0</v>
      </c>
      <c r="Z139" s="760">
        <f t="shared" si="117"/>
        <v>0</v>
      </c>
      <c r="AA139" s="692">
        <f t="shared" si="117"/>
        <v>0</v>
      </c>
      <c r="AB139" s="693">
        <f t="shared" si="117"/>
        <v>0</v>
      </c>
      <c r="AC139" s="690">
        <f t="shared" si="117"/>
        <v>0</v>
      </c>
      <c r="AD139" s="691">
        <f t="shared" si="117"/>
        <v>0</v>
      </c>
      <c r="AE139" s="691">
        <f t="shared" si="117"/>
        <v>0</v>
      </c>
      <c r="AF139" s="691">
        <f t="shared" si="117"/>
        <v>0</v>
      </c>
      <c r="AG139" s="692">
        <f t="shared" si="118"/>
        <v>0</v>
      </c>
      <c r="AH139" s="692">
        <f t="shared" si="118"/>
        <v>0</v>
      </c>
      <c r="AI139" s="692">
        <f t="shared" si="118"/>
        <v>0</v>
      </c>
      <c r="AJ139" s="692">
        <f t="shared" si="118"/>
        <v>0</v>
      </c>
      <c r="AK139" s="692">
        <f t="shared" si="118"/>
        <v>0</v>
      </c>
      <c r="AL139" s="692">
        <f t="shared" si="118"/>
        <v>0</v>
      </c>
      <c r="AM139" s="692">
        <f t="shared" si="118"/>
        <v>0</v>
      </c>
      <c r="AN139" s="692">
        <f t="shared" si="118"/>
        <v>0</v>
      </c>
      <c r="AO139" s="692">
        <f t="shared" si="118"/>
        <v>0</v>
      </c>
      <c r="AP139" s="692">
        <f t="shared" si="118"/>
        <v>0</v>
      </c>
      <c r="AQ139" s="692">
        <f t="shared" si="118"/>
        <v>0</v>
      </c>
      <c r="AR139" s="692">
        <f t="shared" si="118"/>
        <v>0</v>
      </c>
      <c r="AS139" s="692">
        <f t="shared" si="118"/>
        <v>0</v>
      </c>
      <c r="AT139" s="692">
        <f t="shared" si="118"/>
        <v>0</v>
      </c>
      <c r="AU139" s="692">
        <f t="shared" si="118"/>
        <v>0</v>
      </c>
    </row>
    <row r="140" spans="2:47" s="329" customFormat="1" ht="13.2" x14ac:dyDescent="0.25">
      <c r="B140" s="287" t="s">
        <v>451</v>
      </c>
      <c r="C140" s="355" t="str">
        <f>'Forma 2'!$C$134</f>
        <v>Kitų mokesčių valstybei  (nurodyti) sąnaudos</v>
      </c>
      <c r="D140" s="396">
        <f>'Forma 2'!$H$134</f>
        <v>0</v>
      </c>
      <c r="E140" s="690">
        <f t="shared" si="115"/>
        <v>0</v>
      </c>
      <c r="F140" s="691">
        <f t="shared" si="115"/>
        <v>0</v>
      </c>
      <c r="G140" s="691">
        <f t="shared" si="115"/>
        <v>0</v>
      </c>
      <c r="H140" s="691">
        <f t="shared" si="115"/>
        <v>0</v>
      </c>
      <c r="I140" s="692">
        <f t="shared" si="115"/>
        <v>0</v>
      </c>
      <c r="J140" s="692">
        <f t="shared" si="115"/>
        <v>0</v>
      </c>
      <c r="K140" s="692">
        <f t="shared" si="115"/>
        <v>0</v>
      </c>
      <c r="L140" s="692">
        <f t="shared" si="115"/>
        <v>0</v>
      </c>
      <c r="M140" s="692">
        <f t="shared" si="115"/>
        <v>0</v>
      </c>
      <c r="N140" s="692">
        <f t="shared" si="115"/>
        <v>0</v>
      </c>
      <c r="O140" s="692">
        <f t="shared" si="116"/>
        <v>0</v>
      </c>
      <c r="P140" s="692">
        <f t="shared" si="116"/>
        <v>0</v>
      </c>
      <c r="Q140" s="692">
        <f t="shared" si="116"/>
        <v>0</v>
      </c>
      <c r="R140" s="692">
        <f t="shared" si="116"/>
        <v>0</v>
      </c>
      <c r="S140" s="692">
        <f t="shared" si="116"/>
        <v>0</v>
      </c>
      <c r="T140" s="692">
        <f t="shared" si="116"/>
        <v>0</v>
      </c>
      <c r="U140" s="692">
        <f t="shared" si="116"/>
        <v>0</v>
      </c>
      <c r="V140" s="692">
        <f t="shared" si="116"/>
        <v>0</v>
      </c>
      <c r="W140" s="692">
        <f t="shared" si="117"/>
        <v>0</v>
      </c>
      <c r="X140" s="692">
        <f t="shared" si="117"/>
        <v>0</v>
      </c>
      <c r="Y140" s="692">
        <f t="shared" si="117"/>
        <v>0</v>
      </c>
      <c r="Z140" s="760">
        <f t="shared" si="117"/>
        <v>0</v>
      </c>
      <c r="AA140" s="692">
        <f t="shared" si="117"/>
        <v>0</v>
      </c>
      <c r="AB140" s="693">
        <f t="shared" si="117"/>
        <v>0</v>
      </c>
      <c r="AC140" s="690">
        <f t="shared" si="117"/>
        <v>0</v>
      </c>
      <c r="AD140" s="691">
        <f t="shared" si="117"/>
        <v>0</v>
      </c>
      <c r="AE140" s="691">
        <f t="shared" si="117"/>
        <v>0</v>
      </c>
      <c r="AF140" s="691">
        <f t="shared" si="117"/>
        <v>0</v>
      </c>
      <c r="AG140" s="692">
        <f t="shared" si="118"/>
        <v>0</v>
      </c>
      <c r="AH140" s="692">
        <f t="shared" si="118"/>
        <v>0</v>
      </c>
      <c r="AI140" s="692">
        <f t="shared" si="118"/>
        <v>0</v>
      </c>
      <c r="AJ140" s="692">
        <f t="shared" si="118"/>
        <v>0</v>
      </c>
      <c r="AK140" s="692">
        <f t="shared" si="118"/>
        <v>0</v>
      </c>
      <c r="AL140" s="692">
        <f t="shared" si="118"/>
        <v>0</v>
      </c>
      <c r="AM140" s="692">
        <f t="shared" si="118"/>
        <v>0</v>
      </c>
      <c r="AN140" s="692">
        <f t="shared" si="118"/>
        <v>0</v>
      </c>
      <c r="AO140" s="692">
        <f t="shared" si="118"/>
        <v>0</v>
      </c>
      <c r="AP140" s="692">
        <f t="shared" si="118"/>
        <v>0</v>
      </c>
      <c r="AQ140" s="692">
        <f t="shared" si="118"/>
        <v>0</v>
      </c>
      <c r="AR140" s="692">
        <f t="shared" si="118"/>
        <v>0</v>
      </c>
      <c r="AS140" s="692">
        <f t="shared" si="118"/>
        <v>0</v>
      </c>
      <c r="AT140" s="692">
        <f t="shared" si="118"/>
        <v>0</v>
      </c>
      <c r="AU140" s="692">
        <f t="shared" si="118"/>
        <v>0</v>
      </c>
    </row>
    <row r="141" spans="2:47" s="329" customFormat="1" ht="13.2" x14ac:dyDescent="0.25">
      <c r="B141" s="271" t="s">
        <v>334</v>
      </c>
      <c r="C141" s="661" t="s">
        <v>335</v>
      </c>
      <c r="D141" s="396">
        <f>'Forma 2'!$H$135</f>
        <v>30095.22</v>
      </c>
      <c r="E141" s="407">
        <f t="shared" ref="E141:AU141" si="119">SUM(E142:E146)</f>
        <v>12647.635190503535</v>
      </c>
      <c r="F141" s="303">
        <f t="shared" si="119"/>
        <v>0</v>
      </c>
      <c r="G141" s="303">
        <f t="shared" si="119"/>
        <v>0</v>
      </c>
      <c r="H141" s="303">
        <f t="shared" si="119"/>
        <v>0</v>
      </c>
      <c r="I141" s="308">
        <f t="shared" si="119"/>
        <v>0</v>
      </c>
      <c r="J141" s="308">
        <f t="shared" si="119"/>
        <v>3168.7033811420592</v>
      </c>
      <c r="K141" s="308">
        <f t="shared" si="119"/>
        <v>0</v>
      </c>
      <c r="L141" s="308">
        <f t="shared" si="119"/>
        <v>0</v>
      </c>
      <c r="M141" s="308">
        <f t="shared" si="119"/>
        <v>576.4734540450296</v>
      </c>
      <c r="N141" s="308">
        <f t="shared" si="119"/>
        <v>342.51818806234303</v>
      </c>
      <c r="O141" s="308">
        <f t="shared" si="119"/>
        <v>0</v>
      </c>
      <c r="P141" s="308">
        <f t="shared" si="119"/>
        <v>888.02427962040326</v>
      </c>
      <c r="Q141" s="308">
        <f t="shared" si="119"/>
        <v>0</v>
      </c>
      <c r="R141" s="308">
        <f t="shared" si="119"/>
        <v>0</v>
      </c>
      <c r="S141" s="308">
        <f t="shared" si="119"/>
        <v>214.75503491712306</v>
      </c>
      <c r="T141" s="308">
        <f t="shared" si="119"/>
        <v>0</v>
      </c>
      <c r="U141" s="308">
        <f t="shared" si="119"/>
        <v>0</v>
      </c>
      <c r="V141" s="308">
        <f t="shared" si="119"/>
        <v>0</v>
      </c>
      <c r="W141" s="308">
        <f t="shared" si="119"/>
        <v>0</v>
      </c>
      <c r="X141" s="308">
        <f t="shared" si="119"/>
        <v>0</v>
      </c>
      <c r="Y141" s="308">
        <f t="shared" si="119"/>
        <v>0</v>
      </c>
      <c r="Z141" s="763">
        <f t="shared" si="119"/>
        <v>181.8738603576447</v>
      </c>
      <c r="AA141" s="308">
        <f t="shared" si="119"/>
        <v>0</v>
      </c>
      <c r="AB141" s="694">
        <f t="shared" si="119"/>
        <v>12075.23661135186</v>
      </c>
      <c r="AC141" s="407">
        <f t="shared" si="119"/>
        <v>12647.635190503535</v>
      </c>
      <c r="AD141" s="303">
        <f t="shared" si="119"/>
        <v>0</v>
      </c>
      <c r="AE141" s="303">
        <f t="shared" si="119"/>
        <v>0</v>
      </c>
      <c r="AF141" s="303">
        <f t="shared" si="119"/>
        <v>0</v>
      </c>
      <c r="AG141" s="308">
        <f t="shared" si="119"/>
        <v>0</v>
      </c>
      <c r="AH141" s="308">
        <f t="shared" si="119"/>
        <v>3168.7033811420592</v>
      </c>
      <c r="AI141" s="308">
        <f t="shared" si="119"/>
        <v>0</v>
      </c>
      <c r="AJ141" s="308">
        <f t="shared" si="119"/>
        <v>0</v>
      </c>
      <c r="AK141" s="308">
        <f t="shared" si="119"/>
        <v>576.4734540450296</v>
      </c>
      <c r="AL141" s="308">
        <f t="shared" si="119"/>
        <v>342.51818806234303</v>
      </c>
      <c r="AM141" s="308">
        <f t="shared" si="119"/>
        <v>0</v>
      </c>
      <c r="AN141" s="308">
        <f t="shared" si="119"/>
        <v>888.02427962040326</v>
      </c>
      <c r="AO141" s="308">
        <f t="shared" si="119"/>
        <v>0</v>
      </c>
      <c r="AP141" s="308">
        <f t="shared" si="119"/>
        <v>0</v>
      </c>
      <c r="AQ141" s="308">
        <f t="shared" si="119"/>
        <v>214.75503491712306</v>
      </c>
      <c r="AR141" s="308">
        <f t="shared" si="119"/>
        <v>0</v>
      </c>
      <c r="AS141" s="308">
        <f t="shared" si="119"/>
        <v>0</v>
      </c>
      <c r="AT141" s="308">
        <f t="shared" si="119"/>
        <v>0</v>
      </c>
      <c r="AU141" s="308">
        <f t="shared" si="119"/>
        <v>0</v>
      </c>
    </row>
    <row r="142" spans="2:47" s="329" customFormat="1" ht="13.2" x14ac:dyDescent="0.25">
      <c r="B142" s="260" t="s">
        <v>336</v>
      </c>
      <c r="C142" s="660" t="s">
        <v>337</v>
      </c>
      <c r="D142" s="396">
        <f>'Forma 2'!$H$136</f>
        <v>0</v>
      </c>
      <c r="E142" s="690">
        <f t="shared" ref="E142:N146" si="120">SUM(AC142)</f>
        <v>0</v>
      </c>
      <c r="F142" s="691">
        <f t="shared" si="120"/>
        <v>0</v>
      </c>
      <c r="G142" s="691">
        <f t="shared" si="120"/>
        <v>0</v>
      </c>
      <c r="H142" s="691">
        <f t="shared" si="120"/>
        <v>0</v>
      </c>
      <c r="I142" s="692">
        <f t="shared" si="120"/>
        <v>0</v>
      </c>
      <c r="J142" s="692">
        <f t="shared" si="120"/>
        <v>0</v>
      </c>
      <c r="K142" s="692">
        <f t="shared" si="120"/>
        <v>0</v>
      </c>
      <c r="L142" s="692">
        <f t="shared" si="120"/>
        <v>0</v>
      </c>
      <c r="M142" s="692">
        <f t="shared" si="120"/>
        <v>0</v>
      </c>
      <c r="N142" s="692">
        <f t="shared" si="120"/>
        <v>0</v>
      </c>
      <c r="O142" s="692">
        <f t="shared" ref="O142:V146" si="121">SUM(AM142)</f>
        <v>0</v>
      </c>
      <c r="P142" s="692">
        <f t="shared" si="121"/>
        <v>0</v>
      </c>
      <c r="Q142" s="692">
        <f t="shared" si="121"/>
        <v>0</v>
      </c>
      <c r="R142" s="692">
        <f t="shared" si="121"/>
        <v>0</v>
      </c>
      <c r="S142" s="692">
        <f t="shared" si="121"/>
        <v>0</v>
      </c>
      <c r="T142" s="692">
        <f t="shared" si="121"/>
        <v>0</v>
      </c>
      <c r="U142" s="692">
        <f t="shared" si="121"/>
        <v>0</v>
      </c>
      <c r="V142" s="692">
        <f t="shared" si="121"/>
        <v>0</v>
      </c>
      <c r="W142" s="692">
        <f t="shared" ref="W142:AF146" si="122">IFERROR((W$18/$D$18)*$D142,"0")</f>
        <v>0</v>
      </c>
      <c r="X142" s="692">
        <f t="shared" si="122"/>
        <v>0</v>
      </c>
      <c r="Y142" s="692">
        <f t="shared" si="122"/>
        <v>0</v>
      </c>
      <c r="Z142" s="760">
        <f t="shared" si="122"/>
        <v>0</v>
      </c>
      <c r="AA142" s="692">
        <f t="shared" si="122"/>
        <v>0</v>
      </c>
      <c r="AB142" s="693">
        <f t="shared" si="122"/>
        <v>0</v>
      </c>
      <c r="AC142" s="690">
        <f t="shared" si="122"/>
        <v>0</v>
      </c>
      <c r="AD142" s="691">
        <f t="shared" si="122"/>
        <v>0</v>
      </c>
      <c r="AE142" s="691">
        <f t="shared" si="122"/>
        <v>0</v>
      </c>
      <c r="AF142" s="691">
        <f t="shared" si="122"/>
        <v>0</v>
      </c>
      <c r="AG142" s="692">
        <f t="shared" ref="AG142:AU146" si="123">IFERROR((AG$18/$D$18)*$D142,"0")</f>
        <v>0</v>
      </c>
      <c r="AH142" s="692">
        <f t="shared" si="123"/>
        <v>0</v>
      </c>
      <c r="AI142" s="692">
        <f t="shared" si="123"/>
        <v>0</v>
      </c>
      <c r="AJ142" s="692">
        <f t="shared" si="123"/>
        <v>0</v>
      </c>
      <c r="AK142" s="692">
        <f t="shared" si="123"/>
        <v>0</v>
      </c>
      <c r="AL142" s="692">
        <f t="shared" si="123"/>
        <v>0</v>
      </c>
      <c r="AM142" s="692">
        <f t="shared" si="123"/>
        <v>0</v>
      </c>
      <c r="AN142" s="692">
        <f t="shared" si="123"/>
        <v>0</v>
      </c>
      <c r="AO142" s="692">
        <f t="shared" si="123"/>
        <v>0</v>
      </c>
      <c r="AP142" s="692">
        <f t="shared" si="123"/>
        <v>0</v>
      </c>
      <c r="AQ142" s="692">
        <f t="shared" si="123"/>
        <v>0</v>
      </c>
      <c r="AR142" s="692">
        <f t="shared" si="123"/>
        <v>0</v>
      </c>
      <c r="AS142" s="692">
        <f t="shared" si="123"/>
        <v>0</v>
      </c>
      <c r="AT142" s="692">
        <f t="shared" si="123"/>
        <v>0</v>
      </c>
      <c r="AU142" s="692">
        <f t="shared" si="123"/>
        <v>0</v>
      </c>
    </row>
    <row r="143" spans="2:47" s="329" customFormat="1" ht="13.2" x14ac:dyDescent="0.25">
      <c r="B143" s="260" t="s">
        <v>338</v>
      </c>
      <c r="C143" s="660" t="s">
        <v>339</v>
      </c>
      <c r="D143" s="396">
        <f>'Forma 2'!$H$137</f>
        <v>30095.22</v>
      </c>
      <c r="E143" s="690">
        <f t="shared" si="120"/>
        <v>12647.635190503535</v>
      </c>
      <c r="F143" s="691">
        <f t="shared" si="120"/>
        <v>0</v>
      </c>
      <c r="G143" s="691">
        <f t="shared" si="120"/>
        <v>0</v>
      </c>
      <c r="H143" s="691">
        <f t="shared" si="120"/>
        <v>0</v>
      </c>
      <c r="I143" s="692">
        <f t="shared" si="120"/>
        <v>0</v>
      </c>
      <c r="J143" s="692">
        <f t="shared" si="120"/>
        <v>3168.7033811420592</v>
      </c>
      <c r="K143" s="692">
        <f t="shared" si="120"/>
        <v>0</v>
      </c>
      <c r="L143" s="692">
        <f t="shared" si="120"/>
        <v>0</v>
      </c>
      <c r="M143" s="692">
        <f t="shared" si="120"/>
        <v>576.4734540450296</v>
      </c>
      <c r="N143" s="692">
        <f t="shared" si="120"/>
        <v>342.51818806234303</v>
      </c>
      <c r="O143" s="692">
        <f t="shared" si="121"/>
        <v>0</v>
      </c>
      <c r="P143" s="692">
        <f t="shared" si="121"/>
        <v>888.02427962040326</v>
      </c>
      <c r="Q143" s="692">
        <f t="shared" si="121"/>
        <v>0</v>
      </c>
      <c r="R143" s="692">
        <f t="shared" si="121"/>
        <v>0</v>
      </c>
      <c r="S143" s="692">
        <f t="shared" si="121"/>
        <v>214.75503491712306</v>
      </c>
      <c r="T143" s="692">
        <f t="shared" si="121"/>
        <v>0</v>
      </c>
      <c r="U143" s="692">
        <f t="shared" si="121"/>
        <v>0</v>
      </c>
      <c r="V143" s="692">
        <f t="shared" si="121"/>
        <v>0</v>
      </c>
      <c r="W143" s="692">
        <f t="shared" si="122"/>
        <v>0</v>
      </c>
      <c r="X143" s="692">
        <f t="shared" si="122"/>
        <v>0</v>
      </c>
      <c r="Y143" s="692">
        <f t="shared" si="122"/>
        <v>0</v>
      </c>
      <c r="Z143" s="760">
        <f t="shared" si="122"/>
        <v>181.8738603576447</v>
      </c>
      <c r="AA143" s="692">
        <f t="shared" si="122"/>
        <v>0</v>
      </c>
      <c r="AB143" s="693">
        <f t="shared" si="122"/>
        <v>12075.23661135186</v>
      </c>
      <c r="AC143" s="690">
        <f t="shared" si="122"/>
        <v>12647.635190503535</v>
      </c>
      <c r="AD143" s="691">
        <f t="shared" si="122"/>
        <v>0</v>
      </c>
      <c r="AE143" s="691">
        <f t="shared" si="122"/>
        <v>0</v>
      </c>
      <c r="AF143" s="691">
        <f t="shared" si="122"/>
        <v>0</v>
      </c>
      <c r="AG143" s="692">
        <f t="shared" si="123"/>
        <v>0</v>
      </c>
      <c r="AH143" s="692">
        <f t="shared" si="123"/>
        <v>3168.7033811420592</v>
      </c>
      <c r="AI143" s="692">
        <f t="shared" si="123"/>
        <v>0</v>
      </c>
      <c r="AJ143" s="692">
        <f t="shared" si="123"/>
        <v>0</v>
      </c>
      <c r="AK143" s="692">
        <f t="shared" si="123"/>
        <v>576.4734540450296</v>
      </c>
      <c r="AL143" s="692">
        <f t="shared" si="123"/>
        <v>342.51818806234303</v>
      </c>
      <c r="AM143" s="692">
        <f t="shared" si="123"/>
        <v>0</v>
      </c>
      <c r="AN143" s="692">
        <f t="shared" si="123"/>
        <v>888.02427962040326</v>
      </c>
      <c r="AO143" s="692">
        <f t="shared" si="123"/>
        <v>0</v>
      </c>
      <c r="AP143" s="692">
        <f t="shared" si="123"/>
        <v>0</v>
      </c>
      <c r="AQ143" s="692">
        <f t="shared" si="123"/>
        <v>214.75503491712306</v>
      </c>
      <c r="AR143" s="692">
        <f t="shared" si="123"/>
        <v>0</v>
      </c>
      <c r="AS143" s="692">
        <f t="shared" si="123"/>
        <v>0</v>
      </c>
      <c r="AT143" s="692">
        <f t="shared" si="123"/>
        <v>0</v>
      </c>
      <c r="AU143" s="692">
        <f t="shared" si="123"/>
        <v>0</v>
      </c>
    </row>
    <row r="144" spans="2:47" s="329" customFormat="1" ht="13.2" x14ac:dyDescent="0.25">
      <c r="B144" s="260" t="s">
        <v>340</v>
      </c>
      <c r="C144" s="660" t="s">
        <v>341</v>
      </c>
      <c r="D144" s="396">
        <f>'Forma 2'!$H$138</f>
        <v>0</v>
      </c>
      <c r="E144" s="690">
        <f t="shared" si="120"/>
        <v>0</v>
      </c>
      <c r="F144" s="691">
        <f t="shared" si="120"/>
        <v>0</v>
      </c>
      <c r="G144" s="691">
        <f t="shared" si="120"/>
        <v>0</v>
      </c>
      <c r="H144" s="691">
        <f t="shared" si="120"/>
        <v>0</v>
      </c>
      <c r="I144" s="692">
        <f t="shared" si="120"/>
        <v>0</v>
      </c>
      <c r="J144" s="692">
        <f t="shared" si="120"/>
        <v>0</v>
      </c>
      <c r="K144" s="692">
        <f t="shared" si="120"/>
        <v>0</v>
      </c>
      <c r="L144" s="692">
        <f t="shared" si="120"/>
        <v>0</v>
      </c>
      <c r="M144" s="692">
        <f t="shared" si="120"/>
        <v>0</v>
      </c>
      <c r="N144" s="692">
        <f t="shared" si="120"/>
        <v>0</v>
      </c>
      <c r="O144" s="692">
        <f t="shared" si="121"/>
        <v>0</v>
      </c>
      <c r="P144" s="692">
        <f t="shared" si="121"/>
        <v>0</v>
      </c>
      <c r="Q144" s="692">
        <f t="shared" si="121"/>
        <v>0</v>
      </c>
      <c r="R144" s="692">
        <f t="shared" si="121"/>
        <v>0</v>
      </c>
      <c r="S144" s="692">
        <f t="shared" si="121"/>
        <v>0</v>
      </c>
      <c r="T144" s="692">
        <f t="shared" si="121"/>
        <v>0</v>
      </c>
      <c r="U144" s="692">
        <f t="shared" si="121"/>
        <v>0</v>
      </c>
      <c r="V144" s="692">
        <f t="shared" si="121"/>
        <v>0</v>
      </c>
      <c r="W144" s="692">
        <f t="shared" si="122"/>
        <v>0</v>
      </c>
      <c r="X144" s="692">
        <f t="shared" si="122"/>
        <v>0</v>
      </c>
      <c r="Y144" s="692">
        <f t="shared" si="122"/>
        <v>0</v>
      </c>
      <c r="Z144" s="760">
        <f t="shared" si="122"/>
        <v>0</v>
      </c>
      <c r="AA144" s="692">
        <f t="shared" si="122"/>
        <v>0</v>
      </c>
      <c r="AB144" s="693">
        <f t="shared" si="122"/>
        <v>0</v>
      </c>
      <c r="AC144" s="690">
        <f t="shared" si="122"/>
        <v>0</v>
      </c>
      <c r="AD144" s="691">
        <f t="shared" si="122"/>
        <v>0</v>
      </c>
      <c r="AE144" s="691">
        <f t="shared" si="122"/>
        <v>0</v>
      </c>
      <c r="AF144" s="691">
        <f t="shared" si="122"/>
        <v>0</v>
      </c>
      <c r="AG144" s="692">
        <f t="shared" si="123"/>
        <v>0</v>
      </c>
      <c r="AH144" s="692">
        <f t="shared" si="123"/>
        <v>0</v>
      </c>
      <c r="AI144" s="692">
        <f t="shared" si="123"/>
        <v>0</v>
      </c>
      <c r="AJ144" s="692">
        <f t="shared" si="123"/>
        <v>0</v>
      </c>
      <c r="AK144" s="692">
        <f t="shared" si="123"/>
        <v>0</v>
      </c>
      <c r="AL144" s="692">
        <f t="shared" si="123"/>
        <v>0</v>
      </c>
      <c r="AM144" s="692">
        <f t="shared" si="123"/>
        <v>0</v>
      </c>
      <c r="AN144" s="692">
        <f t="shared" si="123"/>
        <v>0</v>
      </c>
      <c r="AO144" s="692">
        <f t="shared" si="123"/>
        <v>0</v>
      </c>
      <c r="AP144" s="692">
        <f t="shared" si="123"/>
        <v>0</v>
      </c>
      <c r="AQ144" s="692">
        <f t="shared" si="123"/>
        <v>0</v>
      </c>
      <c r="AR144" s="692">
        <f t="shared" si="123"/>
        <v>0</v>
      </c>
      <c r="AS144" s="692">
        <f t="shared" si="123"/>
        <v>0</v>
      </c>
      <c r="AT144" s="692">
        <f t="shared" si="123"/>
        <v>0</v>
      </c>
      <c r="AU144" s="692">
        <f t="shared" si="123"/>
        <v>0</v>
      </c>
    </row>
    <row r="145" spans="2:47" s="329" customFormat="1" ht="13.2" x14ac:dyDescent="0.25">
      <c r="B145" s="260" t="s">
        <v>342</v>
      </c>
      <c r="C145" s="660" t="str">
        <f>'Forma 2'!$C$139</f>
        <v>Kitos finansinės sąnaudos (nurodyti)</v>
      </c>
      <c r="D145" s="396">
        <f>'Forma 2'!$H$139</f>
        <v>0</v>
      </c>
      <c r="E145" s="690">
        <f t="shared" si="120"/>
        <v>0</v>
      </c>
      <c r="F145" s="691">
        <f t="shared" si="120"/>
        <v>0</v>
      </c>
      <c r="G145" s="691">
        <f t="shared" si="120"/>
        <v>0</v>
      </c>
      <c r="H145" s="691">
        <f t="shared" si="120"/>
        <v>0</v>
      </c>
      <c r="I145" s="692">
        <f t="shared" si="120"/>
        <v>0</v>
      </c>
      <c r="J145" s="692">
        <f t="shared" si="120"/>
        <v>0</v>
      </c>
      <c r="K145" s="692">
        <f t="shared" si="120"/>
        <v>0</v>
      </c>
      <c r="L145" s="692">
        <f t="shared" si="120"/>
        <v>0</v>
      </c>
      <c r="M145" s="692">
        <f t="shared" si="120"/>
        <v>0</v>
      </c>
      <c r="N145" s="692">
        <f t="shared" si="120"/>
        <v>0</v>
      </c>
      <c r="O145" s="692">
        <f t="shared" si="121"/>
        <v>0</v>
      </c>
      <c r="P145" s="692">
        <f t="shared" si="121"/>
        <v>0</v>
      </c>
      <c r="Q145" s="692">
        <f t="shared" si="121"/>
        <v>0</v>
      </c>
      <c r="R145" s="692">
        <f t="shared" si="121"/>
        <v>0</v>
      </c>
      <c r="S145" s="692">
        <f t="shared" si="121"/>
        <v>0</v>
      </c>
      <c r="T145" s="692">
        <f t="shared" si="121"/>
        <v>0</v>
      </c>
      <c r="U145" s="692">
        <f t="shared" si="121"/>
        <v>0</v>
      </c>
      <c r="V145" s="692">
        <f t="shared" si="121"/>
        <v>0</v>
      </c>
      <c r="W145" s="692">
        <f t="shared" si="122"/>
        <v>0</v>
      </c>
      <c r="X145" s="692">
        <f t="shared" si="122"/>
        <v>0</v>
      </c>
      <c r="Y145" s="692">
        <f t="shared" si="122"/>
        <v>0</v>
      </c>
      <c r="Z145" s="760">
        <f t="shared" si="122"/>
        <v>0</v>
      </c>
      <c r="AA145" s="692">
        <f t="shared" si="122"/>
        <v>0</v>
      </c>
      <c r="AB145" s="693">
        <f t="shared" si="122"/>
        <v>0</v>
      </c>
      <c r="AC145" s="690">
        <f t="shared" si="122"/>
        <v>0</v>
      </c>
      <c r="AD145" s="691">
        <f t="shared" si="122"/>
        <v>0</v>
      </c>
      <c r="AE145" s="691">
        <f t="shared" si="122"/>
        <v>0</v>
      </c>
      <c r="AF145" s="691">
        <f t="shared" si="122"/>
        <v>0</v>
      </c>
      <c r="AG145" s="692">
        <f t="shared" si="123"/>
        <v>0</v>
      </c>
      <c r="AH145" s="692">
        <f t="shared" si="123"/>
        <v>0</v>
      </c>
      <c r="AI145" s="692">
        <f t="shared" si="123"/>
        <v>0</v>
      </c>
      <c r="AJ145" s="692">
        <f t="shared" si="123"/>
        <v>0</v>
      </c>
      <c r="AK145" s="692">
        <f t="shared" si="123"/>
        <v>0</v>
      </c>
      <c r="AL145" s="692">
        <f t="shared" si="123"/>
        <v>0</v>
      </c>
      <c r="AM145" s="692">
        <f t="shared" si="123"/>
        <v>0</v>
      </c>
      <c r="AN145" s="692">
        <f t="shared" si="123"/>
        <v>0</v>
      </c>
      <c r="AO145" s="692">
        <f t="shared" si="123"/>
        <v>0</v>
      </c>
      <c r="AP145" s="692">
        <f t="shared" si="123"/>
        <v>0</v>
      </c>
      <c r="AQ145" s="692">
        <f t="shared" si="123"/>
        <v>0</v>
      </c>
      <c r="AR145" s="692">
        <f t="shared" si="123"/>
        <v>0</v>
      </c>
      <c r="AS145" s="692">
        <f t="shared" si="123"/>
        <v>0</v>
      </c>
      <c r="AT145" s="692">
        <f t="shared" si="123"/>
        <v>0</v>
      </c>
      <c r="AU145" s="692">
        <f t="shared" si="123"/>
        <v>0</v>
      </c>
    </row>
    <row r="146" spans="2:47" s="329" customFormat="1" ht="13.2" x14ac:dyDescent="0.25">
      <c r="B146" s="260" t="s">
        <v>344</v>
      </c>
      <c r="C146" s="660" t="str">
        <f>'Forma 2'!$C$140</f>
        <v/>
      </c>
      <c r="D146" s="396">
        <f>'Forma 2'!$H$140</f>
        <v>0</v>
      </c>
      <c r="E146" s="690">
        <f t="shared" si="120"/>
        <v>0</v>
      </c>
      <c r="F146" s="691">
        <f t="shared" si="120"/>
        <v>0</v>
      </c>
      <c r="G146" s="691">
        <f t="shared" si="120"/>
        <v>0</v>
      </c>
      <c r="H146" s="691">
        <f t="shared" si="120"/>
        <v>0</v>
      </c>
      <c r="I146" s="692">
        <f t="shared" si="120"/>
        <v>0</v>
      </c>
      <c r="J146" s="692">
        <f t="shared" si="120"/>
        <v>0</v>
      </c>
      <c r="K146" s="692">
        <f t="shared" si="120"/>
        <v>0</v>
      </c>
      <c r="L146" s="692">
        <f t="shared" si="120"/>
        <v>0</v>
      </c>
      <c r="M146" s="692">
        <f t="shared" si="120"/>
        <v>0</v>
      </c>
      <c r="N146" s="692">
        <f t="shared" si="120"/>
        <v>0</v>
      </c>
      <c r="O146" s="692">
        <f t="shared" si="121"/>
        <v>0</v>
      </c>
      <c r="P146" s="692">
        <f t="shared" si="121"/>
        <v>0</v>
      </c>
      <c r="Q146" s="692">
        <f t="shared" si="121"/>
        <v>0</v>
      </c>
      <c r="R146" s="692">
        <f t="shared" si="121"/>
        <v>0</v>
      </c>
      <c r="S146" s="692">
        <f t="shared" si="121"/>
        <v>0</v>
      </c>
      <c r="T146" s="692">
        <f t="shared" si="121"/>
        <v>0</v>
      </c>
      <c r="U146" s="692">
        <f t="shared" si="121"/>
        <v>0</v>
      </c>
      <c r="V146" s="692">
        <f t="shared" si="121"/>
        <v>0</v>
      </c>
      <c r="W146" s="692">
        <f t="shared" si="122"/>
        <v>0</v>
      </c>
      <c r="X146" s="692">
        <f t="shared" si="122"/>
        <v>0</v>
      </c>
      <c r="Y146" s="692">
        <f t="shared" si="122"/>
        <v>0</v>
      </c>
      <c r="Z146" s="760">
        <f t="shared" si="122"/>
        <v>0</v>
      </c>
      <c r="AA146" s="692">
        <f t="shared" si="122"/>
        <v>0</v>
      </c>
      <c r="AB146" s="693">
        <f t="shared" si="122"/>
        <v>0</v>
      </c>
      <c r="AC146" s="690">
        <f t="shared" si="122"/>
        <v>0</v>
      </c>
      <c r="AD146" s="691">
        <f t="shared" si="122"/>
        <v>0</v>
      </c>
      <c r="AE146" s="691">
        <f t="shared" si="122"/>
        <v>0</v>
      </c>
      <c r="AF146" s="691">
        <f t="shared" si="122"/>
        <v>0</v>
      </c>
      <c r="AG146" s="692">
        <f t="shared" si="123"/>
        <v>0</v>
      </c>
      <c r="AH146" s="692">
        <f t="shared" si="123"/>
        <v>0</v>
      </c>
      <c r="AI146" s="692">
        <f t="shared" si="123"/>
        <v>0</v>
      </c>
      <c r="AJ146" s="692">
        <f t="shared" si="123"/>
        <v>0</v>
      </c>
      <c r="AK146" s="692">
        <f t="shared" si="123"/>
        <v>0</v>
      </c>
      <c r="AL146" s="692">
        <f t="shared" si="123"/>
        <v>0</v>
      </c>
      <c r="AM146" s="692">
        <f t="shared" si="123"/>
        <v>0</v>
      </c>
      <c r="AN146" s="692">
        <f t="shared" si="123"/>
        <v>0</v>
      </c>
      <c r="AO146" s="692">
        <f t="shared" si="123"/>
        <v>0</v>
      </c>
      <c r="AP146" s="692">
        <f t="shared" si="123"/>
        <v>0</v>
      </c>
      <c r="AQ146" s="692">
        <f t="shared" si="123"/>
        <v>0</v>
      </c>
      <c r="AR146" s="692">
        <f t="shared" si="123"/>
        <v>0</v>
      </c>
      <c r="AS146" s="692">
        <f t="shared" si="123"/>
        <v>0</v>
      </c>
      <c r="AT146" s="692">
        <f t="shared" si="123"/>
        <v>0</v>
      </c>
      <c r="AU146" s="692">
        <f t="shared" si="123"/>
        <v>0</v>
      </c>
    </row>
    <row r="147" spans="2:47" s="329" customFormat="1" ht="13.2" x14ac:dyDescent="0.25">
      <c r="B147" s="271" t="s">
        <v>345</v>
      </c>
      <c r="C147" s="661" t="s">
        <v>346</v>
      </c>
      <c r="D147" s="396">
        <f>'Forma 2'!$H$141</f>
        <v>48194.3</v>
      </c>
      <c r="E147" s="407">
        <f t="shared" ref="E147:AU147" si="124">SUM(E148:E159)</f>
        <v>20253.84511765272</v>
      </c>
      <c r="F147" s="303">
        <f t="shared" si="124"/>
        <v>0</v>
      </c>
      <c r="G147" s="303">
        <f t="shared" si="124"/>
        <v>0</v>
      </c>
      <c r="H147" s="303">
        <f t="shared" si="124"/>
        <v>0</v>
      </c>
      <c r="I147" s="308">
        <f t="shared" si="124"/>
        <v>0</v>
      </c>
      <c r="J147" s="308">
        <f t="shared" si="124"/>
        <v>5074.3420836190835</v>
      </c>
      <c r="K147" s="308">
        <f t="shared" si="124"/>
        <v>0</v>
      </c>
      <c r="L147" s="308">
        <f t="shared" si="124"/>
        <v>0</v>
      </c>
      <c r="M147" s="308">
        <f t="shared" si="124"/>
        <v>923.16103973595705</v>
      </c>
      <c r="N147" s="308">
        <f t="shared" si="124"/>
        <v>548.50651734504618</v>
      </c>
      <c r="O147" s="308">
        <f t="shared" si="124"/>
        <v>0</v>
      </c>
      <c r="P147" s="308">
        <f t="shared" si="124"/>
        <v>1422.0766134724918</v>
      </c>
      <c r="Q147" s="308">
        <f t="shared" si="124"/>
        <v>0</v>
      </c>
      <c r="R147" s="308">
        <f t="shared" si="124"/>
        <v>0</v>
      </c>
      <c r="S147" s="308">
        <f t="shared" si="124"/>
        <v>343.90739058582403</v>
      </c>
      <c r="T147" s="308">
        <f t="shared" si="124"/>
        <v>0</v>
      </c>
      <c r="U147" s="308">
        <f t="shared" si="124"/>
        <v>0</v>
      </c>
      <c r="V147" s="308">
        <f t="shared" si="124"/>
        <v>0</v>
      </c>
      <c r="W147" s="308">
        <f t="shared" si="124"/>
        <v>0</v>
      </c>
      <c r="X147" s="308">
        <f t="shared" si="124"/>
        <v>0</v>
      </c>
      <c r="Y147" s="308">
        <f t="shared" si="124"/>
        <v>0</v>
      </c>
      <c r="Z147" s="763">
        <f t="shared" si="124"/>
        <v>291.25168010848353</v>
      </c>
      <c r="AA147" s="308">
        <f t="shared" si="124"/>
        <v>0</v>
      </c>
      <c r="AB147" s="694">
        <f t="shared" si="124"/>
        <v>19337.20955748039</v>
      </c>
      <c r="AC147" s="407">
        <f t="shared" si="124"/>
        <v>20253.84511765272</v>
      </c>
      <c r="AD147" s="303">
        <f t="shared" si="124"/>
        <v>0</v>
      </c>
      <c r="AE147" s="303">
        <f t="shared" si="124"/>
        <v>0</v>
      </c>
      <c r="AF147" s="303">
        <f t="shared" si="124"/>
        <v>0</v>
      </c>
      <c r="AG147" s="308">
        <f t="shared" si="124"/>
        <v>0</v>
      </c>
      <c r="AH147" s="308">
        <f t="shared" si="124"/>
        <v>5074.3420836190835</v>
      </c>
      <c r="AI147" s="308">
        <f t="shared" si="124"/>
        <v>0</v>
      </c>
      <c r="AJ147" s="308">
        <f t="shared" si="124"/>
        <v>0</v>
      </c>
      <c r="AK147" s="308">
        <f t="shared" si="124"/>
        <v>923.16103973595705</v>
      </c>
      <c r="AL147" s="308">
        <f t="shared" si="124"/>
        <v>548.50651734504618</v>
      </c>
      <c r="AM147" s="308">
        <f t="shared" si="124"/>
        <v>0</v>
      </c>
      <c r="AN147" s="308">
        <f t="shared" si="124"/>
        <v>1422.0766134724918</v>
      </c>
      <c r="AO147" s="308">
        <f t="shared" si="124"/>
        <v>0</v>
      </c>
      <c r="AP147" s="308">
        <f t="shared" si="124"/>
        <v>0</v>
      </c>
      <c r="AQ147" s="308">
        <f t="shared" si="124"/>
        <v>343.90739058582403</v>
      </c>
      <c r="AR147" s="308">
        <f t="shared" si="124"/>
        <v>0</v>
      </c>
      <c r="AS147" s="308">
        <f t="shared" si="124"/>
        <v>0</v>
      </c>
      <c r="AT147" s="308">
        <f t="shared" si="124"/>
        <v>0</v>
      </c>
      <c r="AU147" s="308">
        <f t="shared" si="124"/>
        <v>0</v>
      </c>
    </row>
    <row r="148" spans="2:47" s="329" customFormat="1" ht="13.2" x14ac:dyDescent="0.25">
      <c r="B148" s="287" t="s">
        <v>347</v>
      </c>
      <c r="C148" s="355" t="s">
        <v>348</v>
      </c>
      <c r="D148" s="396">
        <f>'Forma 2'!$H$142</f>
        <v>1223.43</v>
      </c>
      <c r="E148" s="690">
        <f t="shared" ref="E148:E159" si="125">SUM(AC148)</f>
        <v>514.15129449519691</v>
      </c>
      <c r="F148" s="691">
        <f t="shared" ref="F148:F159" si="126">SUM(AD148)</f>
        <v>0</v>
      </c>
      <c r="G148" s="691">
        <f t="shared" ref="G148:G159" si="127">SUM(AE148)</f>
        <v>0</v>
      </c>
      <c r="H148" s="691">
        <f t="shared" ref="H148:H159" si="128">SUM(AF148)</f>
        <v>0</v>
      </c>
      <c r="I148" s="692">
        <f t="shared" ref="I148:I159" si="129">SUM(AG148)</f>
        <v>0</v>
      </c>
      <c r="J148" s="692">
        <f t="shared" ref="J148:J159" si="130">SUM(AH148)</f>
        <v>128.81403683344496</v>
      </c>
      <c r="K148" s="692">
        <f t="shared" ref="K148:K159" si="131">SUM(AI148)</f>
        <v>0</v>
      </c>
      <c r="L148" s="692">
        <f t="shared" ref="L148:L159" si="132">SUM(AJ148)</f>
        <v>0</v>
      </c>
      <c r="M148" s="692">
        <f t="shared" ref="M148:M159" si="133">SUM(AK148)</f>
        <v>23.434781931559581</v>
      </c>
      <c r="N148" s="692">
        <f t="shared" ref="N148:N159" si="134">SUM(AL148)</f>
        <v>13.924039326547948</v>
      </c>
      <c r="O148" s="692">
        <f t="shared" ref="O148:O159" si="135">SUM(AM148)</f>
        <v>0</v>
      </c>
      <c r="P148" s="692">
        <f t="shared" ref="P148:P159" si="136">SUM(AN148)</f>
        <v>36.099936947328843</v>
      </c>
      <c r="Q148" s="692">
        <f t="shared" ref="Q148:Q159" si="137">SUM(AO148)</f>
        <v>0</v>
      </c>
      <c r="R148" s="692">
        <f t="shared" ref="R148:R159" si="138">SUM(AP148)</f>
        <v>0</v>
      </c>
      <c r="S148" s="692">
        <f t="shared" ref="S148:S159" si="139">SUM(AQ148)</f>
        <v>8.7302153753538221</v>
      </c>
      <c r="T148" s="692">
        <f t="shared" ref="T148:T159" si="140">SUM(AR148)</f>
        <v>0</v>
      </c>
      <c r="U148" s="692">
        <f t="shared" ref="U148:U159" si="141">SUM(AS148)</f>
        <v>0</v>
      </c>
      <c r="V148" s="692">
        <f t="shared" ref="V148:V159" si="142">SUM(AT148)</f>
        <v>0</v>
      </c>
      <c r="W148" s="692">
        <f t="shared" ref="W148:AF159" si="143">IFERROR((W$18/$D$18)*$D148,"0")</f>
        <v>0</v>
      </c>
      <c r="X148" s="692">
        <f t="shared" si="143"/>
        <v>0</v>
      </c>
      <c r="Y148" s="692">
        <f t="shared" si="143"/>
        <v>0</v>
      </c>
      <c r="Z148" s="760">
        <f t="shared" si="143"/>
        <v>7.3935308323831244</v>
      </c>
      <c r="AA148" s="692">
        <f t="shared" si="143"/>
        <v>0</v>
      </c>
      <c r="AB148" s="693">
        <f t="shared" si="143"/>
        <v>490.88216425818473</v>
      </c>
      <c r="AC148" s="690">
        <f t="shared" si="143"/>
        <v>514.15129449519691</v>
      </c>
      <c r="AD148" s="691">
        <f t="shared" si="143"/>
        <v>0</v>
      </c>
      <c r="AE148" s="691">
        <f t="shared" si="143"/>
        <v>0</v>
      </c>
      <c r="AF148" s="691">
        <f t="shared" si="143"/>
        <v>0</v>
      </c>
      <c r="AG148" s="692">
        <f t="shared" ref="AG148:AU159" si="144">IFERROR((AG$18/$D$18)*$D148,"0")</f>
        <v>0</v>
      </c>
      <c r="AH148" s="692">
        <f t="shared" si="144"/>
        <v>128.81403683344496</v>
      </c>
      <c r="AI148" s="692">
        <f t="shared" si="144"/>
        <v>0</v>
      </c>
      <c r="AJ148" s="692">
        <f t="shared" si="144"/>
        <v>0</v>
      </c>
      <c r="AK148" s="692">
        <f t="shared" si="144"/>
        <v>23.434781931559581</v>
      </c>
      <c r="AL148" s="692">
        <f t="shared" si="144"/>
        <v>13.924039326547948</v>
      </c>
      <c r="AM148" s="692">
        <f t="shared" si="144"/>
        <v>0</v>
      </c>
      <c r="AN148" s="692">
        <f t="shared" si="144"/>
        <v>36.099936947328843</v>
      </c>
      <c r="AO148" s="692">
        <f t="shared" si="144"/>
        <v>0</v>
      </c>
      <c r="AP148" s="692">
        <f t="shared" si="144"/>
        <v>0</v>
      </c>
      <c r="AQ148" s="692">
        <f t="shared" si="144"/>
        <v>8.7302153753538221</v>
      </c>
      <c r="AR148" s="692">
        <f t="shared" si="144"/>
        <v>0</v>
      </c>
      <c r="AS148" s="692">
        <f t="shared" si="144"/>
        <v>0</v>
      </c>
      <c r="AT148" s="692">
        <f t="shared" si="144"/>
        <v>0</v>
      </c>
      <c r="AU148" s="692">
        <f t="shared" si="144"/>
        <v>0</v>
      </c>
    </row>
    <row r="149" spans="2:47" s="329" customFormat="1" ht="13.2" x14ac:dyDescent="0.25">
      <c r="B149" s="287" t="s">
        <v>349</v>
      </c>
      <c r="C149" s="355" t="s">
        <v>350</v>
      </c>
      <c r="D149" s="396">
        <f>'Forma 2'!$H$143</f>
        <v>0</v>
      </c>
      <c r="E149" s="690">
        <f t="shared" si="125"/>
        <v>0</v>
      </c>
      <c r="F149" s="691">
        <f t="shared" si="126"/>
        <v>0</v>
      </c>
      <c r="G149" s="691">
        <f t="shared" si="127"/>
        <v>0</v>
      </c>
      <c r="H149" s="691">
        <f t="shared" si="128"/>
        <v>0</v>
      </c>
      <c r="I149" s="692">
        <f t="shared" si="129"/>
        <v>0</v>
      </c>
      <c r="J149" s="692">
        <f t="shared" si="130"/>
        <v>0</v>
      </c>
      <c r="K149" s="692">
        <f t="shared" si="131"/>
        <v>0</v>
      </c>
      <c r="L149" s="692">
        <f t="shared" si="132"/>
        <v>0</v>
      </c>
      <c r="M149" s="692">
        <f t="shared" si="133"/>
        <v>0</v>
      </c>
      <c r="N149" s="692">
        <f t="shared" si="134"/>
        <v>0</v>
      </c>
      <c r="O149" s="692">
        <f t="shared" si="135"/>
        <v>0</v>
      </c>
      <c r="P149" s="692">
        <f t="shared" si="136"/>
        <v>0</v>
      </c>
      <c r="Q149" s="692">
        <f t="shared" si="137"/>
        <v>0</v>
      </c>
      <c r="R149" s="692">
        <f t="shared" si="138"/>
        <v>0</v>
      </c>
      <c r="S149" s="692">
        <f t="shared" si="139"/>
        <v>0</v>
      </c>
      <c r="T149" s="692">
        <f t="shared" si="140"/>
        <v>0</v>
      </c>
      <c r="U149" s="692">
        <f t="shared" si="141"/>
        <v>0</v>
      </c>
      <c r="V149" s="692">
        <f t="shared" si="142"/>
        <v>0</v>
      </c>
      <c r="W149" s="692">
        <f t="shared" si="143"/>
        <v>0</v>
      </c>
      <c r="X149" s="692">
        <f t="shared" si="143"/>
        <v>0</v>
      </c>
      <c r="Y149" s="692">
        <f t="shared" si="143"/>
        <v>0</v>
      </c>
      <c r="Z149" s="760">
        <f t="shared" si="143"/>
        <v>0</v>
      </c>
      <c r="AA149" s="692">
        <f t="shared" si="143"/>
        <v>0</v>
      </c>
      <c r="AB149" s="693">
        <f t="shared" si="143"/>
        <v>0</v>
      </c>
      <c r="AC149" s="690">
        <f t="shared" si="143"/>
        <v>0</v>
      </c>
      <c r="AD149" s="691">
        <f t="shared" si="143"/>
        <v>0</v>
      </c>
      <c r="AE149" s="691">
        <f t="shared" si="143"/>
        <v>0</v>
      </c>
      <c r="AF149" s="691">
        <f t="shared" si="143"/>
        <v>0</v>
      </c>
      <c r="AG149" s="692">
        <f t="shared" si="144"/>
        <v>0</v>
      </c>
      <c r="AH149" s="692">
        <f t="shared" si="144"/>
        <v>0</v>
      </c>
      <c r="AI149" s="692">
        <f t="shared" si="144"/>
        <v>0</v>
      </c>
      <c r="AJ149" s="692">
        <f t="shared" si="144"/>
        <v>0</v>
      </c>
      <c r="AK149" s="692">
        <f t="shared" si="144"/>
        <v>0</v>
      </c>
      <c r="AL149" s="692">
        <f t="shared" si="144"/>
        <v>0</v>
      </c>
      <c r="AM149" s="692">
        <f t="shared" si="144"/>
        <v>0</v>
      </c>
      <c r="AN149" s="692">
        <f t="shared" si="144"/>
        <v>0</v>
      </c>
      <c r="AO149" s="692">
        <f t="shared" si="144"/>
        <v>0</v>
      </c>
      <c r="AP149" s="692">
        <f t="shared" si="144"/>
        <v>0</v>
      </c>
      <c r="AQ149" s="692">
        <f t="shared" si="144"/>
        <v>0</v>
      </c>
      <c r="AR149" s="692">
        <f t="shared" si="144"/>
        <v>0</v>
      </c>
      <c r="AS149" s="692">
        <f t="shared" si="144"/>
        <v>0</v>
      </c>
      <c r="AT149" s="692">
        <f t="shared" si="144"/>
        <v>0</v>
      </c>
      <c r="AU149" s="692">
        <f t="shared" si="144"/>
        <v>0</v>
      </c>
    </row>
    <row r="150" spans="2:47" s="329" customFormat="1" ht="13.2" x14ac:dyDescent="0.25">
      <c r="B150" s="287" t="s">
        <v>351</v>
      </c>
      <c r="C150" s="355" t="s">
        <v>352</v>
      </c>
      <c r="D150" s="396">
        <f>'Forma 2'!$H$144</f>
        <v>460.87</v>
      </c>
      <c r="E150" s="690">
        <f t="shared" si="125"/>
        <v>193.68243961158495</v>
      </c>
      <c r="F150" s="691">
        <f t="shared" si="126"/>
        <v>0</v>
      </c>
      <c r="G150" s="691">
        <f t="shared" si="127"/>
        <v>0</v>
      </c>
      <c r="H150" s="691">
        <f t="shared" si="128"/>
        <v>0</v>
      </c>
      <c r="I150" s="692">
        <f t="shared" si="129"/>
        <v>0</v>
      </c>
      <c r="J150" s="692">
        <f t="shared" si="130"/>
        <v>48.524660303760555</v>
      </c>
      <c r="K150" s="692">
        <f t="shared" si="131"/>
        <v>0</v>
      </c>
      <c r="L150" s="692">
        <f t="shared" si="132"/>
        <v>0</v>
      </c>
      <c r="M150" s="692">
        <f t="shared" si="133"/>
        <v>8.8279574220003294</v>
      </c>
      <c r="N150" s="692">
        <f t="shared" si="134"/>
        <v>5.2452302170342016</v>
      </c>
      <c r="O150" s="692">
        <f t="shared" si="135"/>
        <v>0</v>
      </c>
      <c r="P150" s="692">
        <f t="shared" si="136"/>
        <v>13.598961886593793</v>
      </c>
      <c r="Q150" s="692">
        <f t="shared" si="137"/>
        <v>0</v>
      </c>
      <c r="R150" s="692">
        <f t="shared" si="138"/>
        <v>0</v>
      </c>
      <c r="S150" s="692">
        <f t="shared" si="139"/>
        <v>3.2887000972996541</v>
      </c>
      <c r="T150" s="692">
        <f t="shared" si="140"/>
        <v>0</v>
      </c>
      <c r="U150" s="692">
        <f t="shared" si="141"/>
        <v>0</v>
      </c>
      <c r="V150" s="692">
        <f t="shared" si="142"/>
        <v>0</v>
      </c>
      <c r="W150" s="692">
        <f t="shared" si="143"/>
        <v>0</v>
      </c>
      <c r="X150" s="692">
        <f t="shared" si="143"/>
        <v>0</v>
      </c>
      <c r="Y150" s="692">
        <f t="shared" si="143"/>
        <v>0</v>
      </c>
      <c r="Z150" s="760">
        <f t="shared" si="143"/>
        <v>2.785166748175548</v>
      </c>
      <c r="AA150" s="692">
        <f t="shared" si="143"/>
        <v>0</v>
      </c>
      <c r="AB150" s="693">
        <f t="shared" si="143"/>
        <v>184.9168837135509</v>
      </c>
      <c r="AC150" s="690">
        <f t="shared" si="143"/>
        <v>193.68243961158495</v>
      </c>
      <c r="AD150" s="691">
        <f t="shared" si="143"/>
        <v>0</v>
      </c>
      <c r="AE150" s="691">
        <f t="shared" si="143"/>
        <v>0</v>
      </c>
      <c r="AF150" s="691">
        <f t="shared" si="143"/>
        <v>0</v>
      </c>
      <c r="AG150" s="692">
        <f t="shared" si="144"/>
        <v>0</v>
      </c>
      <c r="AH150" s="692">
        <f t="shared" si="144"/>
        <v>48.524660303760555</v>
      </c>
      <c r="AI150" s="692">
        <f t="shared" si="144"/>
        <v>0</v>
      </c>
      <c r="AJ150" s="692">
        <f t="shared" si="144"/>
        <v>0</v>
      </c>
      <c r="AK150" s="692">
        <f t="shared" si="144"/>
        <v>8.8279574220003294</v>
      </c>
      <c r="AL150" s="692">
        <f t="shared" si="144"/>
        <v>5.2452302170342016</v>
      </c>
      <c r="AM150" s="692">
        <f t="shared" si="144"/>
        <v>0</v>
      </c>
      <c r="AN150" s="692">
        <f t="shared" si="144"/>
        <v>13.598961886593793</v>
      </c>
      <c r="AO150" s="692">
        <f t="shared" si="144"/>
        <v>0</v>
      </c>
      <c r="AP150" s="692">
        <f t="shared" si="144"/>
        <v>0</v>
      </c>
      <c r="AQ150" s="692">
        <f t="shared" si="144"/>
        <v>3.2887000972996541</v>
      </c>
      <c r="AR150" s="692">
        <f t="shared" si="144"/>
        <v>0</v>
      </c>
      <c r="AS150" s="692">
        <f t="shared" si="144"/>
        <v>0</v>
      </c>
      <c r="AT150" s="692">
        <f t="shared" si="144"/>
        <v>0</v>
      </c>
      <c r="AU150" s="692">
        <f t="shared" si="144"/>
        <v>0</v>
      </c>
    </row>
    <row r="151" spans="2:47" s="329" customFormat="1" ht="13.2" x14ac:dyDescent="0.25">
      <c r="B151" s="287" t="s">
        <v>353</v>
      </c>
      <c r="C151" s="355" t="s">
        <v>354</v>
      </c>
      <c r="D151" s="396">
        <f>'Forma 2'!$H$145</f>
        <v>0</v>
      </c>
      <c r="E151" s="690">
        <f t="shared" si="125"/>
        <v>0</v>
      </c>
      <c r="F151" s="691">
        <f t="shared" si="126"/>
        <v>0</v>
      </c>
      <c r="G151" s="691">
        <f t="shared" si="127"/>
        <v>0</v>
      </c>
      <c r="H151" s="691">
        <f t="shared" si="128"/>
        <v>0</v>
      </c>
      <c r="I151" s="692">
        <f t="shared" si="129"/>
        <v>0</v>
      </c>
      <c r="J151" s="692">
        <f t="shared" si="130"/>
        <v>0</v>
      </c>
      <c r="K151" s="692">
        <f t="shared" si="131"/>
        <v>0</v>
      </c>
      <c r="L151" s="692">
        <f t="shared" si="132"/>
        <v>0</v>
      </c>
      <c r="M151" s="692">
        <f t="shared" si="133"/>
        <v>0</v>
      </c>
      <c r="N151" s="692">
        <f t="shared" si="134"/>
        <v>0</v>
      </c>
      <c r="O151" s="692">
        <f t="shared" si="135"/>
        <v>0</v>
      </c>
      <c r="P151" s="692">
        <f t="shared" si="136"/>
        <v>0</v>
      </c>
      <c r="Q151" s="692">
        <f t="shared" si="137"/>
        <v>0</v>
      </c>
      <c r="R151" s="692">
        <f t="shared" si="138"/>
        <v>0</v>
      </c>
      <c r="S151" s="692">
        <f t="shared" si="139"/>
        <v>0</v>
      </c>
      <c r="T151" s="692">
        <f t="shared" si="140"/>
        <v>0</v>
      </c>
      <c r="U151" s="692">
        <f t="shared" si="141"/>
        <v>0</v>
      </c>
      <c r="V151" s="692">
        <f t="shared" si="142"/>
        <v>0</v>
      </c>
      <c r="W151" s="692">
        <f t="shared" si="143"/>
        <v>0</v>
      </c>
      <c r="X151" s="692">
        <f t="shared" si="143"/>
        <v>0</v>
      </c>
      <c r="Y151" s="692">
        <f t="shared" si="143"/>
        <v>0</v>
      </c>
      <c r="Z151" s="760">
        <f t="shared" si="143"/>
        <v>0</v>
      </c>
      <c r="AA151" s="692">
        <f t="shared" si="143"/>
        <v>0</v>
      </c>
      <c r="AB151" s="693">
        <f t="shared" si="143"/>
        <v>0</v>
      </c>
      <c r="AC151" s="690">
        <f t="shared" si="143"/>
        <v>0</v>
      </c>
      <c r="AD151" s="691">
        <f t="shared" si="143"/>
        <v>0</v>
      </c>
      <c r="AE151" s="691">
        <f t="shared" si="143"/>
        <v>0</v>
      </c>
      <c r="AF151" s="691">
        <f t="shared" si="143"/>
        <v>0</v>
      </c>
      <c r="AG151" s="692">
        <f t="shared" si="144"/>
        <v>0</v>
      </c>
      <c r="AH151" s="692">
        <f t="shared" si="144"/>
        <v>0</v>
      </c>
      <c r="AI151" s="692">
        <f t="shared" si="144"/>
        <v>0</v>
      </c>
      <c r="AJ151" s="692">
        <f t="shared" si="144"/>
        <v>0</v>
      </c>
      <c r="AK151" s="692">
        <f t="shared" si="144"/>
        <v>0</v>
      </c>
      <c r="AL151" s="692">
        <f t="shared" si="144"/>
        <v>0</v>
      </c>
      <c r="AM151" s="692">
        <f t="shared" si="144"/>
        <v>0</v>
      </c>
      <c r="AN151" s="692">
        <f t="shared" si="144"/>
        <v>0</v>
      </c>
      <c r="AO151" s="692">
        <f t="shared" si="144"/>
        <v>0</v>
      </c>
      <c r="AP151" s="692">
        <f t="shared" si="144"/>
        <v>0</v>
      </c>
      <c r="AQ151" s="692">
        <f t="shared" si="144"/>
        <v>0</v>
      </c>
      <c r="AR151" s="692">
        <f t="shared" si="144"/>
        <v>0</v>
      </c>
      <c r="AS151" s="692">
        <f t="shared" si="144"/>
        <v>0</v>
      </c>
      <c r="AT151" s="692">
        <f t="shared" si="144"/>
        <v>0</v>
      </c>
      <c r="AU151" s="692">
        <f t="shared" si="144"/>
        <v>0</v>
      </c>
    </row>
    <row r="152" spans="2:47" s="329" customFormat="1" ht="13.2" x14ac:dyDescent="0.25">
      <c r="B152" s="287" t="s">
        <v>355</v>
      </c>
      <c r="C152" s="355" t="s">
        <v>356</v>
      </c>
      <c r="D152" s="396">
        <f>'Forma 2'!$H$146</f>
        <v>1247.69</v>
      </c>
      <c r="E152" s="690">
        <f t="shared" si="125"/>
        <v>524.3466554103727</v>
      </c>
      <c r="F152" s="691">
        <f t="shared" si="126"/>
        <v>0</v>
      </c>
      <c r="G152" s="691">
        <f t="shared" si="127"/>
        <v>0</v>
      </c>
      <c r="H152" s="691">
        <f t="shared" si="128"/>
        <v>0</v>
      </c>
      <c r="I152" s="692">
        <f t="shared" si="129"/>
        <v>0</v>
      </c>
      <c r="J152" s="692">
        <f t="shared" si="130"/>
        <v>131.36835423090895</v>
      </c>
      <c r="K152" s="692">
        <f t="shared" si="131"/>
        <v>0</v>
      </c>
      <c r="L152" s="692">
        <f t="shared" si="132"/>
        <v>0</v>
      </c>
      <c r="M152" s="692">
        <f t="shared" si="133"/>
        <v>23.899481840552848</v>
      </c>
      <c r="N152" s="692">
        <f t="shared" si="134"/>
        <v>14.200146005362473</v>
      </c>
      <c r="O152" s="692">
        <f t="shared" si="135"/>
        <v>0</v>
      </c>
      <c r="P152" s="692">
        <f t="shared" si="136"/>
        <v>36.815780494031308</v>
      </c>
      <c r="Q152" s="692">
        <f t="shared" si="137"/>
        <v>0</v>
      </c>
      <c r="R152" s="692">
        <f t="shared" si="138"/>
        <v>0</v>
      </c>
      <c r="S152" s="692">
        <f t="shared" si="139"/>
        <v>8.903331144140008</v>
      </c>
      <c r="T152" s="692">
        <f t="shared" si="140"/>
        <v>0</v>
      </c>
      <c r="U152" s="692">
        <f t="shared" si="141"/>
        <v>0</v>
      </c>
      <c r="V152" s="692">
        <f t="shared" si="142"/>
        <v>0</v>
      </c>
      <c r="W152" s="692">
        <f t="shared" si="143"/>
        <v>0</v>
      </c>
      <c r="X152" s="692">
        <f t="shared" si="143"/>
        <v>0</v>
      </c>
      <c r="Y152" s="692">
        <f t="shared" si="143"/>
        <v>0</v>
      </c>
      <c r="Z152" s="760">
        <f t="shared" si="143"/>
        <v>7.5401408206894551</v>
      </c>
      <c r="AA152" s="692">
        <f t="shared" si="143"/>
        <v>0</v>
      </c>
      <c r="AB152" s="693">
        <f t="shared" si="143"/>
        <v>500.61611005394224</v>
      </c>
      <c r="AC152" s="690">
        <f t="shared" si="143"/>
        <v>524.3466554103727</v>
      </c>
      <c r="AD152" s="691">
        <f t="shared" si="143"/>
        <v>0</v>
      </c>
      <c r="AE152" s="691">
        <f t="shared" si="143"/>
        <v>0</v>
      </c>
      <c r="AF152" s="691">
        <f t="shared" si="143"/>
        <v>0</v>
      </c>
      <c r="AG152" s="692">
        <f t="shared" si="144"/>
        <v>0</v>
      </c>
      <c r="AH152" s="692">
        <f t="shared" si="144"/>
        <v>131.36835423090895</v>
      </c>
      <c r="AI152" s="692">
        <f t="shared" si="144"/>
        <v>0</v>
      </c>
      <c r="AJ152" s="692">
        <f t="shared" si="144"/>
        <v>0</v>
      </c>
      <c r="AK152" s="692">
        <f t="shared" si="144"/>
        <v>23.899481840552848</v>
      </c>
      <c r="AL152" s="692">
        <f t="shared" si="144"/>
        <v>14.200146005362473</v>
      </c>
      <c r="AM152" s="692">
        <f t="shared" si="144"/>
        <v>0</v>
      </c>
      <c r="AN152" s="692">
        <f t="shared" si="144"/>
        <v>36.815780494031308</v>
      </c>
      <c r="AO152" s="692">
        <f t="shared" si="144"/>
        <v>0</v>
      </c>
      <c r="AP152" s="692">
        <f t="shared" si="144"/>
        <v>0</v>
      </c>
      <c r="AQ152" s="692">
        <f t="shared" si="144"/>
        <v>8.903331144140008</v>
      </c>
      <c r="AR152" s="692">
        <f t="shared" si="144"/>
        <v>0</v>
      </c>
      <c r="AS152" s="692">
        <f t="shared" si="144"/>
        <v>0</v>
      </c>
      <c r="AT152" s="692">
        <f t="shared" si="144"/>
        <v>0</v>
      </c>
      <c r="AU152" s="692">
        <f t="shared" si="144"/>
        <v>0</v>
      </c>
    </row>
    <row r="153" spans="2:47" s="329" customFormat="1" ht="13.2" x14ac:dyDescent="0.25">
      <c r="B153" s="287" t="s">
        <v>357</v>
      </c>
      <c r="C153" s="355" t="s">
        <v>358</v>
      </c>
      <c r="D153" s="396">
        <f>'Forma 2'!$H$147</f>
        <v>0</v>
      </c>
      <c r="E153" s="690">
        <f t="shared" si="125"/>
        <v>0</v>
      </c>
      <c r="F153" s="691">
        <f t="shared" si="126"/>
        <v>0</v>
      </c>
      <c r="G153" s="691">
        <f t="shared" si="127"/>
        <v>0</v>
      </c>
      <c r="H153" s="691">
        <f t="shared" si="128"/>
        <v>0</v>
      </c>
      <c r="I153" s="692">
        <f t="shared" si="129"/>
        <v>0</v>
      </c>
      <c r="J153" s="692">
        <f t="shared" si="130"/>
        <v>0</v>
      </c>
      <c r="K153" s="692">
        <f t="shared" si="131"/>
        <v>0</v>
      </c>
      <c r="L153" s="692">
        <f t="shared" si="132"/>
        <v>0</v>
      </c>
      <c r="M153" s="692">
        <f t="shared" si="133"/>
        <v>0</v>
      </c>
      <c r="N153" s="692">
        <f t="shared" si="134"/>
        <v>0</v>
      </c>
      <c r="O153" s="692">
        <f t="shared" si="135"/>
        <v>0</v>
      </c>
      <c r="P153" s="692">
        <f t="shared" si="136"/>
        <v>0</v>
      </c>
      <c r="Q153" s="692">
        <f t="shared" si="137"/>
        <v>0</v>
      </c>
      <c r="R153" s="692">
        <f t="shared" si="138"/>
        <v>0</v>
      </c>
      <c r="S153" s="692">
        <f t="shared" si="139"/>
        <v>0</v>
      </c>
      <c r="T153" s="692">
        <f t="shared" si="140"/>
        <v>0</v>
      </c>
      <c r="U153" s="692">
        <f t="shared" si="141"/>
        <v>0</v>
      </c>
      <c r="V153" s="692">
        <f t="shared" si="142"/>
        <v>0</v>
      </c>
      <c r="W153" s="692">
        <f t="shared" si="143"/>
        <v>0</v>
      </c>
      <c r="X153" s="692">
        <f t="shared" si="143"/>
        <v>0</v>
      </c>
      <c r="Y153" s="692">
        <f t="shared" si="143"/>
        <v>0</v>
      </c>
      <c r="Z153" s="760">
        <f t="shared" si="143"/>
        <v>0</v>
      </c>
      <c r="AA153" s="692">
        <f t="shared" si="143"/>
        <v>0</v>
      </c>
      <c r="AB153" s="693">
        <f t="shared" si="143"/>
        <v>0</v>
      </c>
      <c r="AC153" s="690">
        <f t="shared" si="143"/>
        <v>0</v>
      </c>
      <c r="AD153" s="691">
        <f t="shared" si="143"/>
        <v>0</v>
      </c>
      <c r="AE153" s="691">
        <f t="shared" si="143"/>
        <v>0</v>
      </c>
      <c r="AF153" s="691">
        <f t="shared" si="143"/>
        <v>0</v>
      </c>
      <c r="AG153" s="692">
        <f t="shared" si="144"/>
        <v>0</v>
      </c>
      <c r="AH153" s="692">
        <f t="shared" si="144"/>
        <v>0</v>
      </c>
      <c r="AI153" s="692">
        <f t="shared" si="144"/>
        <v>0</v>
      </c>
      <c r="AJ153" s="692">
        <f t="shared" si="144"/>
        <v>0</v>
      </c>
      <c r="AK153" s="692">
        <f t="shared" si="144"/>
        <v>0</v>
      </c>
      <c r="AL153" s="692">
        <f t="shared" si="144"/>
        <v>0</v>
      </c>
      <c r="AM153" s="692">
        <f t="shared" si="144"/>
        <v>0</v>
      </c>
      <c r="AN153" s="692">
        <f t="shared" si="144"/>
        <v>0</v>
      </c>
      <c r="AO153" s="692">
        <f t="shared" si="144"/>
        <v>0</v>
      </c>
      <c r="AP153" s="692">
        <f t="shared" si="144"/>
        <v>0</v>
      </c>
      <c r="AQ153" s="692">
        <f t="shared" si="144"/>
        <v>0</v>
      </c>
      <c r="AR153" s="692">
        <f t="shared" si="144"/>
        <v>0</v>
      </c>
      <c r="AS153" s="692">
        <f t="shared" si="144"/>
        <v>0</v>
      </c>
      <c r="AT153" s="692">
        <f t="shared" si="144"/>
        <v>0</v>
      </c>
      <c r="AU153" s="692">
        <f t="shared" si="144"/>
        <v>0</v>
      </c>
    </row>
    <row r="154" spans="2:47" s="329" customFormat="1" ht="13.2" x14ac:dyDescent="0.25">
      <c r="B154" s="287" t="s">
        <v>359</v>
      </c>
      <c r="C154" s="355" t="s">
        <v>360</v>
      </c>
      <c r="D154" s="396">
        <f>'Forma 2'!$H$148</f>
        <v>2069.35</v>
      </c>
      <c r="E154" s="690">
        <f t="shared" si="125"/>
        <v>869.65251895379026</v>
      </c>
      <c r="F154" s="691">
        <f t="shared" si="126"/>
        <v>0</v>
      </c>
      <c r="G154" s="691">
        <f t="shared" si="127"/>
        <v>0</v>
      </c>
      <c r="H154" s="691">
        <f t="shared" si="128"/>
        <v>0</v>
      </c>
      <c r="I154" s="692">
        <f t="shared" si="129"/>
        <v>0</v>
      </c>
      <c r="J154" s="692">
        <f t="shared" si="130"/>
        <v>217.88032590445658</v>
      </c>
      <c r="K154" s="692">
        <f t="shared" si="131"/>
        <v>0</v>
      </c>
      <c r="L154" s="692">
        <f t="shared" si="132"/>
        <v>0</v>
      </c>
      <c r="M154" s="692">
        <f t="shared" si="133"/>
        <v>39.638365897577152</v>
      </c>
      <c r="N154" s="692">
        <f t="shared" si="134"/>
        <v>23.551581030702202</v>
      </c>
      <c r="O154" s="692">
        <f t="shared" si="135"/>
        <v>0</v>
      </c>
      <c r="P154" s="692">
        <f t="shared" si="136"/>
        <v>61.06062833341911</v>
      </c>
      <c r="Q154" s="692">
        <f t="shared" si="137"/>
        <v>0</v>
      </c>
      <c r="R154" s="692">
        <f t="shared" si="138"/>
        <v>0</v>
      </c>
      <c r="S154" s="692">
        <f t="shared" si="139"/>
        <v>14.766575273606524</v>
      </c>
      <c r="T154" s="692">
        <f t="shared" si="140"/>
        <v>0</v>
      </c>
      <c r="U154" s="692">
        <f t="shared" si="141"/>
        <v>0</v>
      </c>
      <c r="V154" s="692">
        <f t="shared" si="142"/>
        <v>0</v>
      </c>
      <c r="W154" s="692">
        <f t="shared" si="143"/>
        <v>0</v>
      </c>
      <c r="X154" s="692">
        <f t="shared" si="143"/>
        <v>0</v>
      </c>
      <c r="Y154" s="692">
        <f t="shared" si="143"/>
        <v>0</v>
      </c>
      <c r="Z154" s="760">
        <f t="shared" si="143"/>
        <v>12.50566279067214</v>
      </c>
      <c r="AA154" s="692">
        <f t="shared" si="143"/>
        <v>0</v>
      </c>
      <c r="AB154" s="693">
        <f t="shared" si="143"/>
        <v>830.29434181577574</v>
      </c>
      <c r="AC154" s="690">
        <f t="shared" si="143"/>
        <v>869.65251895379026</v>
      </c>
      <c r="AD154" s="691">
        <f t="shared" si="143"/>
        <v>0</v>
      </c>
      <c r="AE154" s="691">
        <f t="shared" si="143"/>
        <v>0</v>
      </c>
      <c r="AF154" s="691">
        <f t="shared" si="143"/>
        <v>0</v>
      </c>
      <c r="AG154" s="692">
        <f t="shared" si="144"/>
        <v>0</v>
      </c>
      <c r="AH154" s="692">
        <f t="shared" si="144"/>
        <v>217.88032590445658</v>
      </c>
      <c r="AI154" s="692">
        <f t="shared" si="144"/>
        <v>0</v>
      </c>
      <c r="AJ154" s="692">
        <f t="shared" si="144"/>
        <v>0</v>
      </c>
      <c r="AK154" s="692">
        <f t="shared" si="144"/>
        <v>39.638365897577152</v>
      </c>
      <c r="AL154" s="692">
        <f t="shared" si="144"/>
        <v>23.551581030702202</v>
      </c>
      <c r="AM154" s="692">
        <f t="shared" si="144"/>
        <v>0</v>
      </c>
      <c r="AN154" s="692">
        <f t="shared" si="144"/>
        <v>61.06062833341911</v>
      </c>
      <c r="AO154" s="692">
        <f t="shared" si="144"/>
        <v>0</v>
      </c>
      <c r="AP154" s="692">
        <f t="shared" si="144"/>
        <v>0</v>
      </c>
      <c r="AQ154" s="692">
        <f t="shared" si="144"/>
        <v>14.766575273606524</v>
      </c>
      <c r="AR154" s="692">
        <f t="shared" si="144"/>
        <v>0</v>
      </c>
      <c r="AS154" s="692">
        <f t="shared" si="144"/>
        <v>0</v>
      </c>
      <c r="AT154" s="692">
        <f t="shared" si="144"/>
        <v>0</v>
      </c>
      <c r="AU154" s="692">
        <f t="shared" si="144"/>
        <v>0</v>
      </c>
    </row>
    <row r="155" spans="2:47" s="329" customFormat="1" ht="13.2" x14ac:dyDescent="0.25">
      <c r="B155" s="287" t="s">
        <v>361</v>
      </c>
      <c r="C155" s="355" t="s">
        <v>362</v>
      </c>
      <c r="D155" s="396">
        <f>'Forma 2'!$H$149</f>
        <v>25067.65</v>
      </c>
      <c r="E155" s="690">
        <f t="shared" si="125"/>
        <v>10534.779020828753</v>
      </c>
      <c r="F155" s="691">
        <f t="shared" si="126"/>
        <v>0</v>
      </c>
      <c r="G155" s="691">
        <f t="shared" si="127"/>
        <v>0</v>
      </c>
      <c r="H155" s="691">
        <f t="shared" si="128"/>
        <v>0</v>
      </c>
      <c r="I155" s="692">
        <f t="shared" si="129"/>
        <v>0</v>
      </c>
      <c r="J155" s="692">
        <f t="shared" si="130"/>
        <v>2639.3542666338953</v>
      </c>
      <c r="K155" s="692">
        <f t="shared" si="131"/>
        <v>0</v>
      </c>
      <c r="L155" s="692">
        <f t="shared" si="132"/>
        <v>0</v>
      </c>
      <c r="M155" s="692">
        <f t="shared" si="133"/>
        <v>480.17043172609755</v>
      </c>
      <c r="N155" s="692">
        <f t="shared" si="134"/>
        <v>285.29866394002084</v>
      </c>
      <c r="O155" s="692">
        <f t="shared" si="135"/>
        <v>0</v>
      </c>
      <c r="P155" s="692">
        <f t="shared" si="136"/>
        <v>739.67499931970599</v>
      </c>
      <c r="Q155" s="692">
        <f t="shared" si="137"/>
        <v>0</v>
      </c>
      <c r="R155" s="692">
        <f t="shared" si="138"/>
        <v>0</v>
      </c>
      <c r="S155" s="692">
        <f t="shared" si="139"/>
        <v>178.87903962955644</v>
      </c>
      <c r="T155" s="692">
        <f t="shared" si="140"/>
        <v>0</v>
      </c>
      <c r="U155" s="692">
        <f t="shared" si="141"/>
        <v>0</v>
      </c>
      <c r="V155" s="692">
        <f t="shared" si="142"/>
        <v>0</v>
      </c>
      <c r="W155" s="692">
        <f t="shared" si="143"/>
        <v>0</v>
      </c>
      <c r="X155" s="692">
        <f t="shared" si="143"/>
        <v>0</v>
      </c>
      <c r="Y155" s="692">
        <f t="shared" si="143"/>
        <v>0</v>
      </c>
      <c r="Z155" s="760">
        <f t="shared" si="143"/>
        <v>151.49084391455892</v>
      </c>
      <c r="AA155" s="692">
        <f t="shared" si="143"/>
        <v>0</v>
      </c>
      <c r="AB155" s="693">
        <f t="shared" si="143"/>
        <v>10058.00273400741</v>
      </c>
      <c r="AC155" s="690">
        <f t="shared" si="143"/>
        <v>10534.779020828753</v>
      </c>
      <c r="AD155" s="691">
        <f t="shared" si="143"/>
        <v>0</v>
      </c>
      <c r="AE155" s="691">
        <f t="shared" si="143"/>
        <v>0</v>
      </c>
      <c r="AF155" s="691">
        <f t="shared" si="143"/>
        <v>0</v>
      </c>
      <c r="AG155" s="692">
        <f t="shared" si="144"/>
        <v>0</v>
      </c>
      <c r="AH155" s="692">
        <f t="shared" si="144"/>
        <v>2639.3542666338953</v>
      </c>
      <c r="AI155" s="692">
        <f t="shared" si="144"/>
        <v>0</v>
      </c>
      <c r="AJ155" s="692">
        <f t="shared" si="144"/>
        <v>0</v>
      </c>
      <c r="AK155" s="692">
        <f t="shared" si="144"/>
        <v>480.17043172609755</v>
      </c>
      <c r="AL155" s="692">
        <f t="shared" si="144"/>
        <v>285.29866394002084</v>
      </c>
      <c r="AM155" s="692">
        <f t="shared" si="144"/>
        <v>0</v>
      </c>
      <c r="AN155" s="692">
        <f t="shared" si="144"/>
        <v>739.67499931970599</v>
      </c>
      <c r="AO155" s="692">
        <f t="shared" si="144"/>
        <v>0</v>
      </c>
      <c r="AP155" s="692">
        <f t="shared" si="144"/>
        <v>0</v>
      </c>
      <c r="AQ155" s="692">
        <f t="shared" si="144"/>
        <v>178.87903962955644</v>
      </c>
      <c r="AR155" s="692">
        <f t="shared" si="144"/>
        <v>0</v>
      </c>
      <c r="AS155" s="692">
        <f t="shared" si="144"/>
        <v>0</v>
      </c>
      <c r="AT155" s="692">
        <f t="shared" si="144"/>
        <v>0</v>
      </c>
      <c r="AU155" s="692">
        <f t="shared" si="144"/>
        <v>0</v>
      </c>
    </row>
    <row r="156" spans="2:47" s="329" customFormat="1" ht="13.2" x14ac:dyDescent="0.25">
      <c r="B156" s="287" t="s">
        <v>363</v>
      </c>
      <c r="C156" s="355" t="s">
        <v>364</v>
      </c>
      <c r="D156" s="396">
        <f>'Forma 2'!$H$150</f>
        <v>5690</v>
      </c>
      <c r="E156" s="690">
        <f t="shared" si="125"/>
        <v>2391.2449961809584</v>
      </c>
      <c r="F156" s="691">
        <f t="shared" si="126"/>
        <v>0</v>
      </c>
      <c r="G156" s="691">
        <f t="shared" si="127"/>
        <v>0</v>
      </c>
      <c r="H156" s="691">
        <f t="shared" si="128"/>
        <v>0</v>
      </c>
      <c r="I156" s="692">
        <f t="shared" si="129"/>
        <v>0</v>
      </c>
      <c r="J156" s="692">
        <f t="shared" si="130"/>
        <v>599.09587764097807</v>
      </c>
      <c r="K156" s="692">
        <f t="shared" si="131"/>
        <v>0</v>
      </c>
      <c r="L156" s="692">
        <f t="shared" si="132"/>
        <v>0</v>
      </c>
      <c r="M156" s="692">
        <f t="shared" si="133"/>
        <v>108.99185829232077</v>
      </c>
      <c r="N156" s="692">
        <f t="shared" si="134"/>
        <v>64.758738765648886</v>
      </c>
      <c r="O156" s="692">
        <f t="shared" si="135"/>
        <v>0</v>
      </c>
      <c r="P156" s="692">
        <f t="shared" si="136"/>
        <v>167.89570406995179</v>
      </c>
      <c r="Q156" s="692">
        <f t="shared" si="137"/>
        <v>0</v>
      </c>
      <c r="R156" s="692">
        <f t="shared" si="138"/>
        <v>0</v>
      </c>
      <c r="S156" s="692">
        <f t="shared" si="139"/>
        <v>40.602997707889493</v>
      </c>
      <c r="T156" s="692">
        <f t="shared" si="140"/>
        <v>0</v>
      </c>
      <c r="U156" s="692">
        <f t="shared" si="141"/>
        <v>0</v>
      </c>
      <c r="V156" s="692">
        <f t="shared" si="142"/>
        <v>0</v>
      </c>
      <c r="W156" s="692">
        <f t="shared" si="143"/>
        <v>0</v>
      </c>
      <c r="X156" s="692">
        <f t="shared" si="143"/>
        <v>0</v>
      </c>
      <c r="Y156" s="692">
        <f t="shared" si="143"/>
        <v>0</v>
      </c>
      <c r="Z156" s="760">
        <f t="shared" si="143"/>
        <v>34.386266836892979</v>
      </c>
      <c r="AA156" s="692">
        <f t="shared" si="143"/>
        <v>0</v>
      </c>
      <c r="AB156" s="693">
        <f t="shared" si="143"/>
        <v>2283.023560505359</v>
      </c>
      <c r="AC156" s="690">
        <f t="shared" si="143"/>
        <v>2391.2449961809584</v>
      </c>
      <c r="AD156" s="691">
        <f t="shared" si="143"/>
        <v>0</v>
      </c>
      <c r="AE156" s="691">
        <f t="shared" si="143"/>
        <v>0</v>
      </c>
      <c r="AF156" s="691">
        <f t="shared" si="143"/>
        <v>0</v>
      </c>
      <c r="AG156" s="692">
        <f t="shared" si="144"/>
        <v>0</v>
      </c>
      <c r="AH156" s="692">
        <f t="shared" si="144"/>
        <v>599.09587764097807</v>
      </c>
      <c r="AI156" s="692">
        <f t="shared" si="144"/>
        <v>0</v>
      </c>
      <c r="AJ156" s="692">
        <f t="shared" si="144"/>
        <v>0</v>
      </c>
      <c r="AK156" s="692">
        <f t="shared" si="144"/>
        <v>108.99185829232077</v>
      </c>
      <c r="AL156" s="692">
        <f t="shared" si="144"/>
        <v>64.758738765648886</v>
      </c>
      <c r="AM156" s="692">
        <f t="shared" si="144"/>
        <v>0</v>
      </c>
      <c r="AN156" s="692">
        <f t="shared" si="144"/>
        <v>167.89570406995179</v>
      </c>
      <c r="AO156" s="692">
        <f t="shared" si="144"/>
        <v>0</v>
      </c>
      <c r="AP156" s="692">
        <f t="shared" si="144"/>
        <v>0</v>
      </c>
      <c r="AQ156" s="692">
        <f t="shared" si="144"/>
        <v>40.602997707889493</v>
      </c>
      <c r="AR156" s="692">
        <f t="shared" si="144"/>
        <v>0</v>
      </c>
      <c r="AS156" s="692">
        <f t="shared" si="144"/>
        <v>0</v>
      </c>
      <c r="AT156" s="692">
        <f t="shared" si="144"/>
        <v>0</v>
      </c>
      <c r="AU156" s="692">
        <f t="shared" si="144"/>
        <v>0</v>
      </c>
    </row>
    <row r="157" spans="2:47" s="329" customFormat="1" ht="13.2" x14ac:dyDescent="0.25">
      <c r="B157" s="287" t="s">
        <v>452</v>
      </c>
      <c r="C157" s="355" t="str">
        <f>'Forma 2'!$C$151</f>
        <v>Kitos administravimo sąnaudos (nurodyti)</v>
      </c>
      <c r="D157" s="396">
        <f>'Forma 2'!$H$151</f>
        <v>12435.31</v>
      </c>
      <c r="E157" s="690">
        <f t="shared" si="125"/>
        <v>5225.9881921720626</v>
      </c>
      <c r="F157" s="691">
        <f t="shared" si="126"/>
        <v>0</v>
      </c>
      <c r="G157" s="691">
        <f t="shared" si="127"/>
        <v>0</v>
      </c>
      <c r="H157" s="691">
        <f t="shared" si="128"/>
        <v>0</v>
      </c>
      <c r="I157" s="692">
        <f t="shared" si="129"/>
        <v>0</v>
      </c>
      <c r="J157" s="692">
        <f t="shared" si="130"/>
        <v>1309.3045620716398</v>
      </c>
      <c r="K157" s="692">
        <f t="shared" si="131"/>
        <v>0</v>
      </c>
      <c r="L157" s="692">
        <f t="shared" si="132"/>
        <v>0</v>
      </c>
      <c r="M157" s="692">
        <f t="shared" si="133"/>
        <v>238.19816262584877</v>
      </c>
      <c r="N157" s="692">
        <f t="shared" si="134"/>
        <v>141.52811805972956</v>
      </c>
      <c r="O157" s="692">
        <f t="shared" si="135"/>
        <v>0</v>
      </c>
      <c r="P157" s="692">
        <f t="shared" si="136"/>
        <v>366.93060242146083</v>
      </c>
      <c r="Q157" s="692">
        <f t="shared" si="137"/>
        <v>0</v>
      </c>
      <c r="R157" s="692">
        <f t="shared" si="138"/>
        <v>0</v>
      </c>
      <c r="S157" s="692">
        <f t="shared" si="139"/>
        <v>88.73653135797808</v>
      </c>
      <c r="T157" s="692">
        <f t="shared" si="140"/>
        <v>0</v>
      </c>
      <c r="U157" s="692">
        <f t="shared" si="141"/>
        <v>0</v>
      </c>
      <c r="V157" s="692">
        <f t="shared" si="142"/>
        <v>0</v>
      </c>
      <c r="W157" s="692">
        <f t="shared" si="143"/>
        <v>0</v>
      </c>
      <c r="X157" s="692">
        <f t="shared" si="143"/>
        <v>0</v>
      </c>
      <c r="Y157" s="692">
        <f t="shared" si="143"/>
        <v>0</v>
      </c>
      <c r="Z157" s="760">
        <f t="shared" si="143"/>
        <v>75.15006816511135</v>
      </c>
      <c r="AA157" s="692">
        <f t="shared" si="143"/>
        <v>0</v>
      </c>
      <c r="AB157" s="693">
        <f t="shared" si="143"/>
        <v>4989.4737631261669</v>
      </c>
      <c r="AC157" s="690">
        <f t="shared" si="143"/>
        <v>5225.9881921720626</v>
      </c>
      <c r="AD157" s="691">
        <f t="shared" si="143"/>
        <v>0</v>
      </c>
      <c r="AE157" s="691">
        <f t="shared" si="143"/>
        <v>0</v>
      </c>
      <c r="AF157" s="691">
        <f t="shared" si="143"/>
        <v>0</v>
      </c>
      <c r="AG157" s="692">
        <f t="shared" si="144"/>
        <v>0</v>
      </c>
      <c r="AH157" s="692">
        <f t="shared" si="144"/>
        <v>1309.3045620716398</v>
      </c>
      <c r="AI157" s="692">
        <f t="shared" si="144"/>
        <v>0</v>
      </c>
      <c r="AJ157" s="692">
        <f t="shared" si="144"/>
        <v>0</v>
      </c>
      <c r="AK157" s="692">
        <f t="shared" si="144"/>
        <v>238.19816262584877</v>
      </c>
      <c r="AL157" s="692">
        <f t="shared" si="144"/>
        <v>141.52811805972956</v>
      </c>
      <c r="AM157" s="692">
        <f t="shared" si="144"/>
        <v>0</v>
      </c>
      <c r="AN157" s="692">
        <f t="shared" si="144"/>
        <v>366.93060242146083</v>
      </c>
      <c r="AO157" s="692">
        <f t="shared" si="144"/>
        <v>0</v>
      </c>
      <c r="AP157" s="692">
        <f t="shared" si="144"/>
        <v>0</v>
      </c>
      <c r="AQ157" s="692">
        <f t="shared" si="144"/>
        <v>88.73653135797808</v>
      </c>
      <c r="AR157" s="692">
        <f t="shared" si="144"/>
        <v>0</v>
      </c>
      <c r="AS157" s="692">
        <f t="shared" si="144"/>
        <v>0</v>
      </c>
      <c r="AT157" s="692">
        <f t="shared" si="144"/>
        <v>0</v>
      </c>
      <c r="AU157" s="692">
        <f t="shared" si="144"/>
        <v>0</v>
      </c>
    </row>
    <row r="158" spans="2:47" s="329" customFormat="1" ht="13.2" x14ac:dyDescent="0.25">
      <c r="B158" s="287" t="s">
        <v>453</v>
      </c>
      <c r="C158" s="355" t="str">
        <f>'Forma 2'!$C$152</f>
        <v/>
      </c>
      <c r="D158" s="396">
        <f>'Forma 2'!$H$152</f>
        <v>0</v>
      </c>
      <c r="E158" s="690">
        <f t="shared" si="125"/>
        <v>0</v>
      </c>
      <c r="F158" s="691">
        <f t="shared" si="126"/>
        <v>0</v>
      </c>
      <c r="G158" s="691">
        <f t="shared" si="127"/>
        <v>0</v>
      </c>
      <c r="H158" s="691">
        <f t="shared" si="128"/>
        <v>0</v>
      </c>
      <c r="I158" s="692">
        <f t="shared" si="129"/>
        <v>0</v>
      </c>
      <c r="J158" s="692">
        <f t="shared" si="130"/>
        <v>0</v>
      </c>
      <c r="K158" s="692">
        <f t="shared" si="131"/>
        <v>0</v>
      </c>
      <c r="L158" s="692">
        <f t="shared" si="132"/>
        <v>0</v>
      </c>
      <c r="M158" s="692">
        <f t="shared" si="133"/>
        <v>0</v>
      </c>
      <c r="N158" s="692">
        <f t="shared" si="134"/>
        <v>0</v>
      </c>
      <c r="O158" s="692">
        <f t="shared" si="135"/>
        <v>0</v>
      </c>
      <c r="P158" s="692">
        <f t="shared" si="136"/>
        <v>0</v>
      </c>
      <c r="Q158" s="692">
        <f t="shared" si="137"/>
        <v>0</v>
      </c>
      <c r="R158" s="692">
        <f t="shared" si="138"/>
        <v>0</v>
      </c>
      <c r="S158" s="692">
        <f t="shared" si="139"/>
        <v>0</v>
      </c>
      <c r="T158" s="692">
        <f t="shared" si="140"/>
        <v>0</v>
      </c>
      <c r="U158" s="692">
        <f t="shared" si="141"/>
        <v>0</v>
      </c>
      <c r="V158" s="692">
        <f t="shared" si="142"/>
        <v>0</v>
      </c>
      <c r="W158" s="692">
        <f t="shared" si="143"/>
        <v>0</v>
      </c>
      <c r="X158" s="692">
        <f t="shared" si="143"/>
        <v>0</v>
      </c>
      <c r="Y158" s="692">
        <f t="shared" si="143"/>
        <v>0</v>
      </c>
      <c r="Z158" s="760">
        <f t="shared" si="143"/>
        <v>0</v>
      </c>
      <c r="AA158" s="692">
        <f t="shared" si="143"/>
        <v>0</v>
      </c>
      <c r="AB158" s="693">
        <f t="shared" si="143"/>
        <v>0</v>
      </c>
      <c r="AC158" s="690">
        <f t="shared" si="143"/>
        <v>0</v>
      </c>
      <c r="AD158" s="691">
        <f t="shared" si="143"/>
        <v>0</v>
      </c>
      <c r="AE158" s="691">
        <f t="shared" si="143"/>
        <v>0</v>
      </c>
      <c r="AF158" s="691">
        <f t="shared" si="143"/>
        <v>0</v>
      </c>
      <c r="AG158" s="692">
        <f t="shared" si="144"/>
        <v>0</v>
      </c>
      <c r="AH158" s="692">
        <f t="shared" si="144"/>
        <v>0</v>
      </c>
      <c r="AI158" s="692">
        <f t="shared" si="144"/>
        <v>0</v>
      </c>
      <c r="AJ158" s="692">
        <f t="shared" si="144"/>
        <v>0</v>
      </c>
      <c r="AK158" s="692">
        <f t="shared" si="144"/>
        <v>0</v>
      </c>
      <c r="AL158" s="692">
        <f t="shared" si="144"/>
        <v>0</v>
      </c>
      <c r="AM158" s="692">
        <f t="shared" si="144"/>
        <v>0</v>
      </c>
      <c r="AN158" s="692">
        <f t="shared" si="144"/>
        <v>0</v>
      </c>
      <c r="AO158" s="692">
        <f t="shared" si="144"/>
        <v>0</v>
      </c>
      <c r="AP158" s="692">
        <f t="shared" si="144"/>
        <v>0</v>
      </c>
      <c r="AQ158" s="692">
        <f t="shared" si="144"/>
        <v>0</v>
      </c>
      <c r="AR158" s="692">
        <f t="shared" si="144"/>
        <v>0</v>
      </c>
      <c r="AS158" s="692">
        <f t="shared" si="144"/>
        <v>0</v>
      </c>
      <c r="AT158" s="692">
        <f t="shared" si="144"/>
        <v>0</v>
      </c>
      <c r="AU158" s="692">
        <f t="shared" si="144"/>
        <v>0</v>
      </c>
    </row>
    <row r="159" spans="2:47" s="329" customFormat="1" ht="13.2" x14ac:dyDescent="0.25">
      <c r="B159" s="287" t="s">
        <v>454</v>
      </c>
      <c r="C159" s="355" t="str">
        <f>'Forma 2'!$C$153</f>
        <v/>
      </c>
      <c r="D159" s="396">
        <f>'Forma 2'!$H$153</f>
        <v>0</v>
      </c>
      <c r="E159" s="690">
        <f t="shared" si="125"/>
        <v>0</v>
      </c>
      <c r="F159" s="691">
        <f t="shared" si="126"/>
        <v>0</v>
      </c>
      <c r="G159" s="691">
        <f t="shared" si="127"/>
        <v>0</v>
      </c>
      <c r="H159" s="691">
        <f t="shared" si="128"/>
        <v>0</v>
      </c>
      <c r="I159" s="692">
        <f t="shared" si="129"/>
        <v>0</v>
      </c>
      <c r="J159" s="692">
        <f t="shared" si="130"/>
        <v>0</v>
      </c>
      <c r="K159" s="692">
        <f t="shared" si="131"/>
        <v>0</v>
      </c>
      <c r="L159" s="692">
        <f t="shared" si="132"/>
        <v>0</v>
      </c>
      <c r="M159" s="692">
        <f t="shared" si="133"/>
        <v>0</v>
      </c>
      <c r="N159" s="692">
        <f t="shared" si="134"/>
        <v>0</v>
      </c>
      <c r="O159" s="692">
        <f t="shared" si="135"/>
        <v>0</v>
      </c>
      <c r="P159" s="692">
        <f t="shared" si="136"/>
        <v>0</v>
      </c>
      <c r="Q159" s="692">
        <f t="shared" si="137"/>
        <v>0</v>
      </c>
      <c r="R159" s="692">
        <f t="shared" si="138"/>
        <v>0</v>
      </c>
      <c r="S159" s="692">
        <f t="shared" si="139"/>
        <v>0</v>
      </c>
      <c r="T159" s="692">
        <f t="shared" si="140"/>
        <v>0</v>
      </c>
      <c r="U159" s="692">
        <f t="shared" si="141"/>
        <v>0</v>
      </c>
      <c r="V159" s="692">
        <f t="shared" si="142"/>
        <v>0</v>
      </c>
      <c r="W159" s="692">
        <f t="shared" si="143"/>
        <v>0</v>
      </c>
      <c r="X159" s="692">
        <f t="shared" si="143"/>
        <v>0</v>
      </c>
      <c r="Y159" s="692">
        <f t="shared" si="143"/>
        <v>0</v>
      </c>
      <c r="Z159" s="760">
        <f t="shared" si="143"/>
        <v>0</v>
      </c>
      <c r="AA159" s="692">
        <f t="shared" si="143"/>
        <v>0</v>
      </c>
      <c r="AB159" s="693">
        <f t="shared" si="143"/>
        <v>0</v>
      </c>
      <c r="AC159" s="690">
        <f t="shared" si="143"/>
        <v>0</v>
      </c>
      <c r="AD159" s="691">
        <f t="shared" si="143"/>
        <v>0</v>
      </c>
      <c r="AE159" s="691">
        <f t="shared" si="143"/>
        <v>0</v>
      </c>
      <c r="AF159" s="691">
        <f t="shared" si="143"/>
        <v>0</v>
      </c>
      <c r="AG159" s="692">
        <f t="shared" si="144"/>
        <v>0</v>
      </c>
      <c r="AH159" s="692">
        <f t="shared" si="144"/>
        <v>0</v>
      </c>
      <c r="AI159" s="692">
        <f t="shared" si="144"/>
        <v>0</v>
      </c>
      <c r="AJ159" s="692">
        <f t="shared" si="144"/>
        <v>0</v>
      </c>
      <c r="AK159" s="692">
        <f t="shared" si="144"/>
        <v>0</v>
      </c>
      <c r="AL159" s="692">
        <f t="shared" si="144"/>
        <v>0</v>
      </c>
      <c r="AM159" s="692">
        <f t="shared" si="144"/>
        <v>0</v>
      </c>
      <c r="AN159" s="692">
        <f t="shared" si="144"/>
        <v>0</v>
      </c>
      <c r="AO159" s="692">
        <f t="shared" si="144"/>
        <v>0</v>
      </c>
      <c r="AP159" s="692">
        <f t="shared" si="144"/>
        <v>0</v>
      </c>
      <c r="AQ159" s="692">
        <f t="shared" si="144"/>
        <v>0</v>
      </c>
      <c r="AR159" s="692">
        <f t="shared" si="144"/>
        <v>0</v>
      </c>
      <c r="AS159" s="692">
        <f t="shared" si="144"/>
        <v>0</v>
      </c>
      <c r="AT159" s="692">
        <f t="shared" si="144"/>
        <v>0</v>
      </c>
      <c r="AU159" s="692">
        <f t="shared" si="144"/>
        <v>0</v>
      </c>
    </row>
    <row r="160" spans="2:47" s="329" customFormat="1" ht="13.2" x14ac:dyDescent="0.25">
      <c r="B160" s="271" t="s">
        <v>369</v>
      </c>
      <c r="C160" s="661" t="s">
        <v>370</v>
      </c>
      <c r="D160" s="396">
        <f>'Forma 2'!$H$154</f>
        <v>0</v>
      </c>
      <c r="E160" s="407">
        <f t="shared" ref="E160:AU160" si="145">SUM(E161:E170)</f>
        <v>0</v>
      </c>
      <c r="F160" s="303">
        <f t="shared" si="145"/>
        <v>0</v>
      </c>
      <c r="G160" s="303">
        <f t="shared" si="145"/>
        <v>0</v>
      </c>
      <c r="H160" s="303">
        <f t="shared" si="145"/>
        <v>0</v>
      </c>
      <c r="I160" s="308">
        <f t="shared" si="145"/>
        <v>0</v>
      </c>
      <c r="J160" s="308">
        <f t="shared" si="145"/>
        <v>0</v>
      </c>
      <c r="K160" s="308">
        <f t="shared" si="145"/>
        <v>0</v>
      </c>
      <c r="L160" s="308">
        <f t="shared" si="145"/>
        <v>0</v>
      </c>
      <c r="M160" s="308">
        <f t="shared" si="145"/>
        <v>0</v>
      </c>
      <c r="N160" s="308">
        <f t="shared" si="145"/>
        <v>0</v>
      </c>
      <c r="O160" s="308">
        <f t="shared" si="145"/>
        <v>0</v>
      </c>
      <c r="P160" s="308">
        <f t="shared" si="145"/>
        <v>0</v>
      </c>
      <c r="Q160" s="308">
        <f t="shared" si="145"/>
        <v>0</v>
      </c>
      <c r="R160" s="308">
        <f t="shared" si="145"/>
        <v>0</v>
      </c>
      <c r="S160" s="308">
        <f t="shared" si="145"/>
        <v>0</v>
      </c>
      <c r="T160" s="308">
        <f t="shared" si="145"/>
        <v>0</v>
      </c>
      <c r="U160" s="308">
        <f t="shared" si="145"/>
        <v>0</v>
      </c>
      <c r="V160" s="308">
        <f t="shared" si="145"/>
        <v>0</v>
      </c>
      <c r="W160" s="308">
        <f t="shared" si="145"/>
        <v>0</v>
      </c>
      <c r="X160" s="308">
        <f t="shared" si="145"/>
        <v>0</v>
      </c>
      <c r="Y160" s="308">
        <f t="shared" si="145"/>
        <v>0</v>
      </c>
      <c r="Z160" s="763">
        <f t="shared" si="145"/>
        <v>0</v>
      </c>
      <c r="AA160" s="308">
        <f t="shared" si="145"/>
        <v>0</v>
      </c>
      <c r="AB160" s="694">
        <f t="shared" si="145"/>
        <v>0</v>
      </c>
      <c r="AC160" s="407">
        <f t="shared" si="145"/>
        <v>0</v>
      </c>
      <c r="AD160" s="303">
        <f t="shared" si="145"/>
        <v>0</v>
      </c>
      <c r="AE160" s="303">
        <f t="shared" si="145"/>
        <v>0</v>
      </c>
      <c r="AF160" s="303">
        <f t="shared" si="145"/>
        <v>0</v>
      </c>
      <c r="AG160" s="308">
        <f t="shared" si="145"/>
        <v>0</v>
      </c>
      <c r="AH160" s="308">
        <f t="shared" si="145"/>
        <v>0</v>
      </c>
      <c r="AI160" s="308">
        <f t="shared" si="145"/>
        <v>0</v>
      </c>
      <c r="AJ160" s="308">
        <f t="shared" si="145"/>
        <v>0</v>
      </c>
      <c r="AK160" s="308">
        <f t="shared" si="145"/>
        <v>0</v>
      </c>
      <c r="AL160" s="308">
        <f t="shared" si="145"/>
        <v>0</v>
      </c>
      <c r="AM160" s="308">
        <f t="shared" si="145"/>
        <v>0</v>
      </c>
      <c r="AN160" s="308">
        <f t="shared" si="145"/>
        <v>0</v>
      </c>
      <c r="AO160" s="308">
        <f t="shared" si="145"/>
        <v>0</v>
      </c>
      <c r="AP160" s="308">
        <f t="shared" si="145"/>
        <v>0</v>
      </c>
      <c r="AQ160" s="308">
        <f t="shared" si="145"/>
        <v>0</v>
      </c>
      <c r="AR160" s="308">
        <f t="shared" si="145"/>
        <v>0</v>
      </c>
      <c r="AS160" s="308">
        <f t="shared" si="145"/>
        <v>0</v>
      </c>
      <c r="AT160" s="308">
        <f t="shared" si="145"/>
        <v>0</v>
      </c>
      <c r="AU160" s="308">
        <f t="shared" si="145"/>
        <v>0</v>
      </c>
    </row>
    <row r="161" spans="2:47" s="329" customFormat="1" ht="13.2" x14ac:dyDescent="0.25">
      <c r="B161" s="287" t="s">
        <v>371</v>
      </c>
      <c r="C161" s="355" t="s">
        <v>372</v>
      </c>
      <c r="D161" s="561">
        <f>'Forma 2'!$H$155</f>
        <v>0</v>
      </c>
      <c r="E161" s="690">
        <f t="shared" ref="E161:E170" si="146">SUM(AC161)</f>
        <v>0</v>
      </c>
      <c r="F161" s="691">
        <f t="shared" ref="F161:F170" si="147">SUM(AD161)</f>
        <v>0</v>
      </c>
      <c r="G161" s="691">
        <f t="shared" ref="G161:G170" si="148">SUM(AE161)</f>
        <v>0</v>
      </c>
      <c r="H161" s="691">
        <f t="shared" ref="H161:H170" si="149">SUM(AF161)</f>
        <v>0</v>
      </c>
      <c r="I161" s="692">
        <f t="shared" ref="I161:I170" si="150">SUM(AG161)</f>
        <v>0</v>
      </c>
      <c r="J161" s="692">
        <f t="shared" ref="J161:J170" si="151">SUM(AH161)</f>
        <v>0</v>
      </c>
      <c r="K161" s="692">
        <f t="shared" ref="K161:K170" si="152">SUM(AI161)</f>
        <v>0</v>
      </c>
      <c r="L161" s="692">
        <f t="shared" ref="L161:L170" si="153">SUM(AJ161)</f>
        <v>0</v>
      </c>
      <c r="M161" s="692">
        <f t="shared" ref="M161:M170" si="154">SUM(AK161)</f>
        <v>0</v>
      </c>
      <c r="N161" s="692">
        <f t="shared" ref="N161:N170" si="155">SUM(AL161)</f>
        <v>0</v>
      </c>
      <c r="O161" s="692">
        <f t="shared" ref="O161:O170" si="156">SUM(AM161)</f>
        <v>0</v>
      </c>
      <c r="P161" s="692">
        <f t="shared" ref="P161:P170" si="157">SUM(AN161)</f>
        <v>0</v>
      </c>
      <c r="Q161" s="692">
        <f t="shared" ref="Q161:Q170" si="158">SUM(AO161)</f>
        <v>0</v>
      </c>
      <c r="R161" s="692">
        <f t="shared" ref="R161:R170" si="159">SUM(AP161)</f>
        <v>0</v>
      </c>
      <c r="S161" s="692">
        <f t="shared" ref="S161:S170" si="160">SUM(AQ161)</f>
        <v>0</v>
      </c>
      <c r="T161" s="692">
        <f t="shared" ref="T161:T170" si="161">SUM(AR161)</f>
        <v>0</v>
      </c>
      <c r="U161" s="692">
        <f t="shared" ref="U161:U170" si="162">SUM(AS161)</f>
        <v>0</v>
      </c>
      <c r="V161" s="692">
        <f t="shared" ref="V161:V170" si="163">SUM(AT161)</f>
        <v>0</v>
      </c>
      <c r="W161" s="692">
        <f t="shared" ref="W161:AF170" si="164">IFERROR((W$18/$D$18)*$D161,"0")</f>
        <v>0</v>
      </c>
      <c r="X161" s="692">
        <f t="shared" si="164"/>
        <v>0</v>
      </c>
      <c r="Y161" s="692">
        <f t="shared" si="164"/>
        <v>0</v>
      </c>
      <c r="Z161" s="760">
        <f t="shared" si="164"/>
        <v>0</v>
      </c>
      <c r="AA161" s="692">
        <f t="shared" si="164"/>
        <v>0</v>
      </c>
      <c r="AB161" s="693">
        <f t="shared" si="164"/>
        <v>0</v>
      </c>
      <c r="AC161" s="690">
        <f t="shared" si="164"/>
        <v>0</v>
      </c>
      <c r="AD161" s="691">
        <f t="shared" si="164"/>
        <v>0</v>
      </c>
      <c r="AE161" s="691">
        <f t="shared" si="164"/>
        <v>0</v>
      </c>
      <c r="AF161" s="691">
        <f t="shared" si="164"/>
        <v>0</v>
      </c>
      <c r="AG161" s="692">
        <f t="shared" ref="AG161:AU170" si="165">IFERROR((AG$18/$D$18)*$D161,"0")</f>
        <v>0</v>
      </c>
      <c r="AH161" s="692">
        <f t="shared" si="165"/>
        <v>0</v>
      </c>
      <c r="AI161" s="692">
        <f t="shared" si="165"/>
        <v>0</v>
      </c>
      <c r="AJ161" s="692">
        <f t="shared" si="165"/>
        <v>0</v>
      </c>
      <c r="AK161" s="692">
        <f t="shared" si="165"/>
        <v>0</v>
      </c>
      <c r="AL161" s="692">
        <f t="shared" si="165"/>
        <v>0</v>
      </c>
      <c r="AM161" s="692">
        <f t="shared" si="165"/>
        <v>0</v>
      </c>
      <c r="AN161" s="692">
        <f t="shared" si="165"/>
        <v>0</v>
      </c>
      <c r="AO161" s="692">
        <f t="shared" si="165"/>
        <v>0</v>
      </c>
      <c r="AP161" s="692">
        <f t="shared" si="165"/>
        <v>0</v>
      </c>
      <c r="AQ161" s="692">
        <f t="shared" si="165"/>
        <v>0</v>
      </c>
      <c r="AR161" s="692">
        <f t="shared" si="165"/>
        <v>0</v>
      </c>
      <c r="AS161" s="692">
        <f t="shared" si="165"/>
        <v>0</v>
      </c>
      <c r="AT161" s="692">
        <f t="shared" si="165"/>
        <v>0</v>
      </c>
      <c r="AU161" s="692">
        <f t="shared" si="165"/>
        <v>0</v>
      </c>
    </row>
    <row r="162" spans="2:47" s="329" customFormat="1" ht="13.2" x14ac:dyDescent="0.25">
      <c r="B162" s="287" t="s">
        <v>373</v>
      </c>
      <c r="C162" s="355" t="s">
        <v>374</v>
      </c>
      <c r="D162" s="561">
        <f>'Forma 2'!$H$156</f>
        <v>0</v>
      </c>
      <c r="E162" s="690">
        <f t="shared" si="146"/>
        <v>0</v>
      </c>
      <c r="F162" s="691">
        <f t="shared" si="147"/>
        <v>0</v>
      </c>
      <c r="G162" s="691">
        <f t="shared" si="148"/>
        <v>0</v>
      </c>
      <c r="H162" s="691">
        <f t="shared" si="149"/>
        <v>0</v>
      </c>
      <c r="I162" s="692">
        <f t="shared" si="150"/>
        <v>0</v>
      </c>
      <c r="J162" s="692">
        <f t="shared" si="151"/>
        <v>0</v>
      </c>
      <c r="K162" s="692">
        <f t="shared" si="152"/>
        <v>0</v>
      </c>
      <c r="L162" s="692">
        <f t="shared" si="153"/>
        <v>0</v>
      </c>
      <c r="M162" s="692">
        <f t="shared" si="154"/>
        <v>0</v>
      </c>
      <c r="N162" s="692">
        <f t="shared" si="155"/>
        <v>0</v>
      </c>
      <c r="O162" s="692">
        <f t="shared" si="156"/>
        <v>0</v>
      </c>
      <c r="P162" s="692">
        <f t="shared" si="157"/>
        <v>0</v>
      </c>
      <c r="Q162" s="692">
        <f t="shared" si="158"/>
        <v>0</v>
      </c>
      <c r="R162" s="692">
        <f t="shared" si="159"/>
        <v>0</v>
      </c>
      <c r="S162" s="692">
        <f t="shared" si="160"/>
        <v>0</v>
      </c>
      <c r="T162" s="692">
        <f t="shared" si="161"/>
        <v>0</v>
      </c>
      <c r="U162" s="692">
        <f t="shared" si="162"/>
        <v>0</v>
      </c>
      <c r="V162" s="692">
        <f t="shared" si="163"/>
        <v>0</v>
      </c>
      <c r="W162" s="692">
        <f t="shared" si="164"/>
        <v>0</v>
      </c>
      <c r="X162" s="692">
        <f t="shared" si="164"/>
        <v>0</v>
      </c>
      <c r="Y162" s="692">
        <f t="shared" si="164"/>
        <v>0</v>
      </c>
      <c r="Z162" s="760">
        <f t="shared" si="164"/>
        <v>0</v>
      </c>
      <c r="AA162" s="692">
        <f t="shared" si="164"/>
        <v>0</v>
      </c>
      <c r="AB162" s="693">
        <f t="shared" si="164"/>
        <v>0</v>
      </c>
      <c r="AC162" s="690">
        <f t="shared" si="164"/>
        <v>0</v>
      </c>
      <c r="AD162" s="691">
        <f t="shared" si="164"/>
        <v>0</v>
      </c>
      <c r="AE162" s="691">
        <f t="shared" si="164"/>
        <v>0</v>
      </c>
      <c r="AF162" s="691">
        <f t="shared" si="164"/>
        <v>0</v>
      </c>
      <c r="AG162" s="692">
        <f t="shared" si="165"/>
        <v>0</v>
      </c>
      <c r="AH162" s="692">
        <f t="shared" si="165"/>
        <v>0</v>
      </c>
      <c r="AI162" s="692">
        <f t="shared" si="165"/>
        <v>0</v>
      </c>
      <c r="AJ162" s="692">
        <f t="shared" si="165"/>
        <v>0</v>
      </c>
      <c r="AK162" s="692">
        <f t="shared" si="165"/>
        <v>0</v>
      </c>
      <c r="AL162" s="692">
        <f t="shared" si="165"/>
        <v>0</v>
      </c>
      <c r="AM162" s="692">
        <f t="shared" si="165"/>
        <v>0</v>
      </c>
      <c r="AN162" s="692">
        <f t="shared" si="165"/>
        <v>0</v>
      </c>
      <c r="AO162" s="692">
        <f t="shared" si="165"/>
        <v>0</v>
      </c>
      <c r="AP162" s="692">
        <f t="shared" si="165"/>
        <v>0</v>
      </c>
      <c r="AQ162" s="692">
        <f t="shared" si="165"/>
        <v>0</v>
      </c>
      <c r="AR162" s="692">
        <f t="shared" si="165"/>
        <v>0</v>
      </c>
      <c r="AS162" s="692">
        <f t="shared" si="165"/>
        <v>0</v>
      </c>
      <c r="AT162" s="692">
        <f t="shared" si="165"/>
        <v>0</v>
      </c>
      <c r="AU162" s="692">
        <f t="shared" si="165"/>
        <v>0</v>
      </c>
    </row>
    <row r="163" spans="2:47" s="329" customFormat="1" ht="13.2" x14ac:dyDescent="0.25">
      <c r="B163" s="287" t="s">
        <v>375</v>
      </c>
      <c r="C163" s="355" t="s">
        <v>376</v>
      </c>
      <c r="D163" s="396">
        <f>'Forma 2'!$H$157</f>
        <v>0</v>
      </c>
      <c r="E163" s="690">
        <f t="shared" si="146"/>
        <v>0</v>
      </c>
      <c r="F163" s="691">
        <f t="shared" si="147"/>
        <v>0</v>
      </c>
      <c r="G163" s="691">
        <f t="shared" si="148"/>
        <v>0</v>
      </c>
      <c r="H163" s="691">
        <f t="shared" si="149"/>
        <v>0</v>
      </c>
      <c r="I163" s="692">
        <f t="shared" si="150"/>
        <v>0</v>
      </c>
      <c r="J163" s="692">
        <f t="shared" si="151"/>
        <v>0</v>
      </c>
      <c r="K163" s="692">
        <f t="shared" si="152"/>
        <v>0</v>
      </c>
      <c r="L163" s="692">
        <f t="shared" si="153"/>
        <v>0</v>
      </c>
      <c r="M163" s="692">
        <f t="shared" si="154"/>
        <v>0</v>
      </c>
      <c r="N163" s="692">
        <f t="shared" si="155"/>
        <v>0</v>
      </c>
      <c r="O163" s="692">
        <f t="shared" si="156"/>
        <v>0</v>
      </c>
      <c r="P163" s="692">
        <f t="shared" si="157"/>
        <v>0</v>
      </c>
      <c r="Q163" s="692">
        <f t="shared" si="158"/>
        <v>0</v>
      </c>
      <c r="R163" s="692">
        <f t="shared" si="159"/>
        <v>0</v>
      </c>
      <c r="S163" s="692">
        <f t="shared" si="160"/>
        <v>0</v>
      </c>
      <c r="T163" s="692">
        <f t="shared" si="161"/>
        <v>0</v>
      </c>
      <c r="U163" s="692">
        <f t="shared" si="162"/>
        <v>0</v>
      </c>
      <c r="V163" s="692">
        <f t="shared" si="163"/>
        <v>0</v>
      </c>
      <c r="W163" s="692">
        <f t="shared" si="164"/>
        <v>0</v>
      </c>
      <c r="X163" s="692">
        <f t="shared" si="164"/>
        <v>0</v>
      </c>
      <c r="Y163" s="692">
        <f t="shared" si="164"/>
        <v>0</v>
      </c>
      <c r="Z163" s="760">
        <f t="shared" si="164"/>
        <v>0</v>
      </c>
      <c r="AA163" s="692">
        <f t="shared" si="164"/>
        <v>0</v>
      </c>
      <c r="AB163" s="693">
        <f t="shared" si="164"/>
        <v>0</v>
      </c>
      <c r="AC163" s="690">
        <f t="shared" si="164"/>
        <v>0</v>
      </c>
      <c r="AD163" s="691">
        <f t="shared" si="164"/>
        <v>0</v>
      </c>
      <c r="AE163" s="691">
        <f t="shared" si="164"/>
        <v>0</v>
      </c>
      <c r="AF163" s="691">
        <f t="shared" si="164"/>
        <v>0</v>
      </c>
      <c r="AG163" s="692">
        <f t="shared" si="165"/>
        <v>0</v>
      </c>
      <c r="AH163" s="692">
        <f t="shared" si="165"/>
        <v>0</v>
      </c>
      <c r="AI163" s="692">
        <f t="shared" si="165"/>
        <v>0</v>
      </c>
      <c r="AJ163" s="692">
        <f t="shared" si="165"/>
        <v>0</v>
      </c>
      <c r="AK163" s="692">
        <f t="shared" si="165"/>
        <v>0</v>
      </c>
      <c r="AL163" s="692">
        <f t="shared" si="165"/>
        <v>0</v>
      </c>
      <c r="AM163" s="692">
        <f t="shared" si="165"/>
        <v>0</v>
      </c>
      <c r="AN163" s="692">
        <f t="shared" si="165"/>
        <v>0</v>
      </c>
      <c r="AO163" s="692">
        <f t="shared" si="165"/>
        <v>0</v>
      </c>
      <c r="AP163" s="692">
        <f t="shared" si="165"/>
        <v>0</v>
      </c>
      <c r="AQ163" s="692">
        <f t="shared" si="165"/>
        <v>0</v>
      </c>
      <c r="AR163" s="692">
        <f t="shared" si="165"/>
        <v>0</v>
      </c>
      <c r="AS163" s="692">
        <f t="shared" si="165"/>
        <v>0</v>
      </c>
      <c r="AT163" s="692">
        <f t="shared" si="165"/>
        <v>0</v>
      </c>
      <c r="AU163" s="692">
        <f t="shared" si="165"/>
        <v>0</v>
      </c>
    </row>
    <row r="164" spans="2:47" s="329" customFormat="1" ht="13.2" x14ac:dyDescent="0.25">
      <c r="B164" s="287" t="s">
        <v>377</v>
      </c>
      <c r="C164" s="355" t="s">
        <v>378</v>
      </c>
      <c r="D164" s="561">
        <f>'Forma 2'!$H$158</f>
        <v>0</v>
      </c>
      <c r="E164" s="690">
        <f t="shared" si="146"/>
        <v>0</v>
      </c>
      <c r="F164" s="691">
        <f t="shared" si="147"/>
        <v>0</v>
      </c>
      <c r="G164" s="691">
        <f t="shared" si="148"/>
        <v>0</v>
      </c>
      <c r="H164" s="691">
        <f t="shared" si="149"/>
        <v>0</v>
      </c>
      <c r="I164" s="692">
        <f t="shared" si="150"/>
        <v>0</v>
      </c>
      <c r="J164" s="692">
        <f t="shared" si="151"/>
        <v>0</v>
      </c>
      <c r="K164" s="692">
        <f t="shared" si="152"/>
        <v>0</v>
      </c>
      <c r="L164" s="692">
        <f t="shared" si="153"/>
        <v>0</v>
      </c>
      <c r="M164" s="692">
        <f t="shared" si="154"/>
        <v>0</v>
      </c>
      <c r="N164" s="692">
        <f t="shared" si="155"/>
        <v>0</v>
      </c>
      <c r="O164" s="692">
        <f t="shared" si="156"/>
        <v>0</v>
      </c>
      <c r="P164" s="692">
        <f t="shared" si="157"/>
        <v>0</v>
      </c>
      <c r="Q164" s="692">
        <f t="shared" si="158"/>
        <v>0</v>
      </c>
      <c r="R164" s="692">
        <f t="shared" si="159"/>
        <v>0</v>
      </c>
      <c r="S164" s="692">
        <f t="shared" si="160"/>
        <v>0</v>
      </c>
      <c r="T164" s="692">
        <f t="shared" si="161"/>
        <v>0</v>
      </c>
      <c r="U164" s="692">
        <f t="shared" si="162"/>
        <v>0</v>
      </c>
      <c r="V164" s="692">
        <f t="shared" si="163"/>
        <v>0</v>
      </c>
      <c r="W164" s="692">
        <f t="shared" si="164"/>
        <v>0</v>
      </c>
      <c r="X164" s="692">
        <f t="shared" si="164"/>
        <v>0</v>
      </c>
      <c r="Y164" s="692">
        <f t="shared" si="164"/>
        <v>0</v>
      </c>
      <c r="Z164" s="760">
        <f t="shared" si="164"/>
        <v>0</v>
      </c>
      <c r="AA164" s="692">
        <f t="shared" si="164"/>
        <v>0</v>
      </c>
      <c r="AB164" s="693">
        <f t="shared" si="164"/>
        <v>0</v>
      </c>
      <c r="AC164" s="690">
        <f t="shared" si="164"/>
        <v>0</v>
      </c>
      <c r="AD164" s="691">
        <f t="shared" si="164"/>
        <v>0</v>
      </c>
      <c r="AE164" s="691">
        <f t="shared" si="164"/>
        <v>0</v>
      </c>
      <c r="AF164" s="691">
        <f t="shared" si="164"/>
        <v>0</v>
      </c>
      <c r="AG164" s="692">
        <f t="shared" si="165"/>
        <v>0</v>
      </c>
      <c r="AH164" s="692">
        <f t="shared" si="165"/>
        <v>0</v>
      </c>
      <c r="AI164" s="692">
        <f t="shared" si="165"/>
        <v>0</v>
      </c>
      <c r="AJ164" s="692">
        <f t="shared" si="165"/>
        <v>0</v>
      </c>
      <c r="AK164" s="692">
        <f t="shared" si="165"/>
        <v>0</v>
      </c>
      <c r="AL164" s="692">
        <f t="shared" si="165"/>
        <v>0</v>
      </c>
      <c r="AM164" s="692">
        <f t="shared" si="165"/>
        <v>0</v>
      </c>
      <c r="AN164" s="692">
        <f t="shared" si="165"/>
        <v>0</v>
      </c>
      <c r="AO164" s="692">
        <f t="shared" si="165"/>
        <v>0</v>
      </c>
      <c r="AP164" s="692">
        <f t="shared" si="165"/>
        <v>0</v>
      </c>
      <c r="AQ164" s="692">
        <f t="shared" si="165"/>
        <v>0</v>
      </c>
      <c r="AR164" s="692">
        <f t="shared" si="165"/>
        <v>0</v>
      </c>
      <c r="AS164" s="692">
        <f t="shared" si="165"/>
        <v>0</v>
      </c>
      <c r="AT164" s="692">
        <f t="shared" si="165"/>
        <v>0</v>
      </c>
      <c r="AU164" s="692">
        <f t="shared" si="165"/>
        <v>0</v>
      </c>
    </row>
    <row r="165" spans="2:47" s="329" customFormat="1" ht="13.2" x14ac:dyDescent="0.25">
      <c r="B165" s="287" t="s">
        <v>379</v>
      </c>
      <c r="C165" s="355" t="s">
        <v>380</v>
      </c>
      <c r="D165" s="561">
        <f>'Forma 2'!$H$159</f>
        <v>0</v>
      </c>
      <c r="E165" s="690">
        <f t="shared" si="146"/>
        <v>0</v>
      </c>
      <c r="F165" s="691">
        <f t="shared" si="147"/>
        <v>0</v>
      </c>
      <c r="G165" s="691">
        <f t="shared" si="148"/>
        <v>0</v>
      </c>
      <c r="H165" s="691">
        <f t="shared" si="149"/>
        <v>0</v>
      </c>
      <c r="I165" s="692">
        <f t="shared" si="150"/>
        <v>0</v>
      </c>
      <c r="J165" s="692">
        <f t="shared" si="151"/>
        <v>0</v>
      </c>
      <c r="K165" s="692">
        <f t="shared" si="152"/>
        <v>0</v>
      </c>
      <c r="L165" s="692">
        <f t="shared" si="153"/>
        <v>0</v>
      </c>
      <c r="M165" s="692">
        <f t="shared" si="154"/>
        <v>0</v>
      </c>
      <c r="N165" s="692">
        <f t="shared" si="155"/>
        <v>0</v>
      </c>
      <c r="O165" s="692">
        <f t="shared" si="156"/>
        <v>0</v>
      </c>
      <c r="P165" s="692">
        <f t="shared" si="157"/>
        <v>0</v>
      </c>
      <c r="Q165" s="692">
        <f t="shared" si="158"/>
        <v>0</v>
      </c>
      <c r="R165" s="692">
        <f t="shared" si="159"/>
        <v>0</v>
      </c>
      <c r="S165" s="692">
        <f t="shared" si="160"/>
        <v>0</v>
      </c>
      <c r="T165" s="692">
        <f t="shared" si="161"/>
        <v>0</v>
      </c>
      <c r="U165" s="692">
        <f t="shared" si="162"/>
        <v>0</v>
      </c>
      <c r="V165" s="692">
        <f t="shared" si="163"/>
        <v>0</v>
      </c>
      <c r="W165" s="692">
        <f t="shared" si="164"/>
        <v>0</v>
      </c>
      <c r="X165" s="692">
        <f t="shared" si="164"/>
        <v>0</v>
      </c>
      <c r="Y165" s="692">
        <f t="shared" si="164"/>
        <v>0</v>
      </c>
      <c r="Z165" s="760">
        <f t="shared" si="164"/>
        <v>0</v>
      </c>
      <c r="AA165" s="692">
        <f t="shared" si="164"/>
        <v>0</v>
      </c>
      <c r="AB165" s="693">
        <f t="shared" si="164"/>
        <v>0</v>
      </c>
      <c r="AC165" s="690">
        <f t="shared" si="164"/>
        <v>0</v>
      </c>
      <c r="AD165" s="691">
        <f t="shared" si="164"/>
        <v>0</v>
      </c>
      <c r="AE165" s="691">
        <f t="shared" si="164"/>
        <v>0</v>
      </c>
      <c r="AF165" s="691">
        <f t="shared" si="164"/>
        <v>0</v>
      </c>
      <c r="AG165" s="692">
        <f t="shared" si="165"/>
        <v>0</v>
      </c>
      <c r="AH165" s="692">
        <f t="shared" si="165"/>
        <v>0</v>
      </c>
      <c r="AI165" s="692">
        <f t="shared" si="165"/>
        <v>0</v>
      </c>
      <c r="AJ165" s="692">
        <f t="shared" si="165"/>
        <v>0</v>
      </c>
      <c r="AK165" s="692">
        <f t="shared" si="165"/>
        <v>0</v>
      </c>
      <c r="AL165" s="692">
        <f t="shared" si="165"/>
        <v>0</v>
      </c>
      <c r="AM165" s="692">
        <f t="shared" si="165"/>
        <v>0</v>
      </c>
      <c r="AN165" s="692">
        <f t="shared" si="165"/>
        <v>0</v>
      </c>
      <c r="AO165" s="692">
        <f t="shared" si="165"/>
        <v>0</v>
      </c>
      <c r="AP165" s="692">
        <f t="shared" si="165"/>
        <v>0</v>
      </c>
      <c r="AQ165" s="692">
        <f t="shared" si="165"/>
        <v>0</v>
      </c>
      <c r="AR165" s="692">
        <f t="shared" si="165"/>
        <v>0</v>
      </c>
      <c r="AS165" s="692">
        <f t="shared" si="165"/>
        <v>0</v>
      </c>
      <c r="AT165" s="692">
        <f t="shared" si="165"/>
        <v>0</v>
      </c>
      <c r="AU165" s="692">
        <f t="shared" si="165"/>
        <v>0</v>
      </c>
    </row>
    <row r="166" spans="2:47" s="329" customFormat="1" ht="13.2" x14ac:dyDescent="0.25">
      <c r="B166" s="287" t="s">
        <v>381</v>
      </c>
      <c r="C166" s="355" t="s">
        <v>382</v>
      </c>
      <c r="D166" s="561">
        <f>'Forma 2'!$H$160</f>
        <v>0</v>
      </c>
      <c r="E166" s="690">
        <f t="shared" si="146"/>
        <v>0</v>
      </c>
      <c r="F166" s="691">
        <f t="shared" si="147"/>
        <v>0</v>
      </c>
      <c r="G166" s="691">
        <f t="shared" si="148"/>
        <v>0</v>
      </c>
      <c r="H166" s="691">
        <f t="shared" si="149"/>
        <v>0</v>
      </c>
      <c r="I166" s="692">
        <f t="shared" si="150"/>
        <v>0</v>
      </c>
      <c r="J166" s="692">
        <f t="shared" si="151"/>
        <v>0</v>
      </c>
      <c r="K166" s="692">
        <f t="shared" si="152"/>
        <v>0</v>
      </c>
      <c r="L166" s="692">
        <f t="shared" si="153"/>
        <v>0</v>
      </c>
      <c r="M166" s="692">
        <f t="shared" si="154"/>
        <v>0</v>
      </c>
      <c r="N166" s="692">
        <f t="shared" si="155"/>
        <v>0</v>
      </c>
      <c r="O166" s="692">
        <f t="shared" si="156"/>
        <v>0</v>
      </c>
      <c r="P166" s="692">
        <f t="shared" si="157"/>
        <v>0</v>
      </c>
      <c r="Q166" s="692">
        <f t="shared" si="158"/>
        <v>0</v>
      </c>
      <c r="R166" s="692">
        <f t="shared" si="159"/>
        <v>0</v>
      </c>
      <c r="S166" s="692">
        <f t="shared" si="160"/>
        <v>0</v>
      </c>
      <c r="T166" s="692">
        <f t="shared" si="161"/>
        <v>0</v>
      </c>
      <c r="U166" s="692">
        <f t="shared" si="162"/>
        <v>0</v>
      </c>
      <c r="V166" s="692">
        <f t="shared" si="163"/>
        <v>0</v>
      </c>
      <c r="W166" s="692">
        <f t="shared" si="164"/>
        <v>0</v>
      </c>
      <c r="X166" s="692">
        <f t="shared" si="164"/>
        <v>0</v>
      </c>
      <c r="Y166" s="692">
        <f t="shared" si="164"/>
        <v>0</v>
      </c>
      <c r="Z166" s="760">
        <f t="shared" si="164"/>
        <v>0</v>
      </c>
      <c r="AA166" s="692">
        <f t="shared" si="164"/>
        <v>0</v>
      </c>
      <c r="AB166" s="693">
        <f t="shared" si="164"/>
        <v>0</v>
      </c>
      <c r="AC166" s="690">
        <f t="shared" si="164"/>
        <v>0</v>
      </c>
      <c r="AD166" s="691">
        <f t="shared" si="164"/>
        <v>0</v>
      </c>
      <c r="AE166" s="691">
        <f t="shared" si="164"/>
        <v>0</v>
      </c>
      <c r="AF166" s="691">
        <f t="shared" si="164"/>
        <v>0</v>
      </c>
      <c r="AG166" s="692">
        <f t="shared" si="165"/>
        <v>0</v>
      </c>
      <c r="AH166" s="692">
        <f t="shared" si="165"/>
        <v>0</v>
      </c>
      <c r="AI166" s="692">
        <f t="shared" si="165"/>
        <v>0</v>
      </c>
      <c r="AJ166" s="692">
        <f t="shared" si="165"/>
        <v>0</v>
      </c>
      <c r="AK166" s="692">
        <f t="shared" si="165"/>
        <v>0</v>
      </c>
      <c r="AL166" s="692">
        <f t="shared" si="165"/>
        <v>0</v>
      </c>
      <c r="AM166" s="692">
        <f t="shared" si="165"/>
        <v>0</v>
      </c>
      <c r="AN166" s="692">
        <f t="shared" si="165"/>
        <v>0</v>
      </c>
      <c r="AO166" s="692">
        <f t="shared" si="165"/>
        <v>0</v>
      </c>
      <c r="AP166" s="692">
        <f t="shared" si="165"/>
        <v>0</v>
      </c>
      <c r="AQ166" s="692">
        <f t="shared" si="165"/>
        <v>0</v>
      </c>
      <c r="AR166" s="692">
        <f t="shared" si="165"/>
        <v>0</v>
      </c>
      <c r="AS166" s="692">
        <f t="shared" si="165"/>
        <v>0</v>
      </c>
      <c r="AT166" s="692">
        <f t="shared" si="165"/>
        <v>0</v>
      </c>
      <c r="AU166" s="692">
        <f t="shared" si="165"/>
        <v>0</v>
      </c>
    </row>
    <row r="167" spans="2:47" s="329" customFormat="1" ht="13.2" x14ac:dyDescent="0.25">
      <c r="B167" s="287" t="s">
        <v>383</v>
      </c>
      <c r="C167" s="355" t="s">
        <v>384</v>
      </c>
      <c r="D167" s="561">
        <f>'Forma 2'!$H$161</f>
        <v>0</v>
      </c>
      <c r="E167" s="690">
        <f t="shared" si="146"/>
        <v>0</v>
      </c>
      <c r="F167" s="691">
        <f t="shared" si="147"/>
        <v>0</v>
      </c>
      <c r="G167" s="691">
        <f t="shared" si="148"/>
        <v>0</v>
      </c>
      <c r="H167" s="691">
        <f t="shared" si="149"/>
        <v>0</v>
      </c>
      <c r="I167" s="692">
        <f t="shared" si="150"/>
        <v>0</v>
      </c>
      <c r="J167" s="692">
        <f t="shared" si="151"/>
        <v>0</v>
      </c>
      <c r="K167" s="692">
        <f t="shared" si="152"/>
        <v>0</v>
      </c>
      <c r="L167" s="692">
        <f t="shared" si="153"/>
        <v>0</v>
      </c>
      <c r="M167" s="692">
        <f t="shared" si="154"/>
        <v>0</v>
      </c>
      <c r="N167" s="692">
        <f t="shared" si="155"/>
        <v>0</v>
      </c>
      <c r="O167" s="692">
        <f t="shared" si="156"/>
        <v>0</v>
      </c>
      <c r="P167" s="692">
        <f t="shared" si="157"/>
        <v>0</v>
      </c>
      <c r="Q167" s="692">
        <f t="shared" si="158"/>
        <v>0</v>
      </c>
      <c r="R167" s="692">
        <f t="shared" si="159"/>
        <v>0</v>
      </c>
      <c r="S167" s="692">
        <f t="shared" si="160"/>
        <v>0</v>
      </c>
      <c r="T167" s="692">
        <f t="shared" si="161"/>
        <v>0</v>
      </c>
      <c r="U167" s="692">
        <f t="shared" si="162"/>
        <v>0</v>
      </c>
      <c r="V167" s="692">
        <f t="shared" si="163"/>
        <v>0</v>
      </c>
      <c r="W167" s="692">
        <f t="shared" si="164"/>
        <v>0</v>
      </c>
      <c r="X167" s="692">
        <f t="shared" si="164"/>
        <v>0</v>
      </c>
      <c r="Y167" s="692">
        <f t="shared" si="164"/>
        <v>0</v>
      </c>
      <c r="Z167" s="760">
        <f t="shared" si="164"/>
        <v>0</v>
      </c>
      <c r="AA167" s="692">
        <f t="shared" si="164"/>
        <v>0</v>
      </c>
      <c r="AB167" s="693">
        <f t="shared" si="164"/>
        <v>0</v>
      </c>
      <c r="AC167" s="690">
        <f t="shared" si="164"/>
        <v>0</v>
      </c>
      <c r="AD167" s="691">
        <f t="shared" si="164"/>
        <v>0</v>
      </c>
      <c r="AE167" s="691">
        <f t="shared" si="164"/>
        <v>0</v>
      </c>
      <c r="AF167" s="691">
        <f t="shared" si="164"/>
        <v>0</v>
      </c>
      <c r="AG167" s="692">
        <f t="shared" si="165"/>
        <v>0</v>
      </c>
      <c r="AH167" s="692">
        <f t="shared" si="165"/>
        <v>0</v>
      </c>
      <c r="AI167" s="692">
        <f t="shared" si="165"/>
        <v>0</v>
      </c>
      <c r="AJ167" s="692">
        <f t="shared" si="165"/>
        <v>0</v>
      </c>
      <c r="AK167" s="692">
        <f t="shared" si="165"/>
        <v>0</v>
      </c>
      <c r="AL167" s="692">
        <f t="shared" si="165"/>
        <v>0</v>
      </c>
      <c r="AM167" s="692">
        <f t="shared" si="165"/>
        <v>0</v>
      </c>
      <c r="AN167" s="692">
        <f t="shared" si="165"/>
        <v>0</v>
      </c>
      <c r="AO167" s="692">
        <f t="shared" si="165"/>
        <v>0</v>
      </c>
      <c r="AP167" s="692">
        <f t="shared" si="165"/>
        <v>0</v>
      </c>
      <c r="AQ167" s="692">
        <f t="shared" si="165"/>
        <v>0</v>
      </c>
      <c r="AR167" s="692">
        <f t="shared" si="165"/>
        <v>0</v>
      </c>
      <c r="AS167" s="692">
        <f t="shared" si="165"/>
        <v>0</v>
      </c>
      <c r="AT167" s="692">
        <f t="shared" si="165"/>
        <v>0</v>
      </c>
      <c r="AU167" s="692">
        <f t="shared" si="165"/>
        <v>0</v>
      </c>
    </row>
    <row r="168" spans="2:47" s="329" customFormat="1" ht="15.6" x14ac:dyDescent="0.25">
      <c r="B168" s="287" t="s">
        <v>385</v>
      </c>
      <c r="C168" s="358" t="s">
        <v>455</v>
      </c>
      <c r="D168" s="561">
        <f>'Forma 2'!$H$162</f>
        <v>0</v>
      </c>
      <c r="E168" s="690">
        <f t="shared" si="146"/>
        <v>0</v>
      </c>
      <c r="F168" s="691">
        <f t="shared" si="147"/>
        <v>0</v>
      </c>
      <c r="G168" s="691">
        <f t="shared" si="148"/>
        <v>0</v>
      </c>
      <c r="H168" s="691">
        <f t="shared" si="149"/>
        <v>0</v>
      </c>
      <c r="I168" s="692">
        <f t="shared" si="150"/>
        <v>0</v>
      </c>
      <c r="J168" s="692">
        <f t="shared" si="151"/>
        <v>0</v>
      </c>
      <c r="K168" s="692">
        <f t="shared" si="152"/>
        <v>0</v>
      </c>
      <c r="L168" s="692">
        <f t="shared" si="153"/>
        <v>0</v>
      </c>
      <c r="M168" s="692">
        <f t="shared" si="154"/>
        <v>0</v>
      </c>
      <c r="N168" s="692">
        <f t="shared" si="155"/>
        <v>0</v>
      </c>
      <c r="O168" s="692">
        <f t="shared" si="156"/>
        <v>0</v>
      </c>
      <c r="P168" s="692">
        <f t="shared" si="157"/>
        <v>0</v>
      </c>
      <c r="Q168" s="692">
        <f t="shared" si="158"/>
        <v>0</v>
      </c>
      <c r="R168" s="692">
        <f t="shared" si="159"/>
        <v>0</v>
      </c>
      <c r="S168" s="692">
        <f t="shared" si="160"/>
        <v>0</v>
      </c>
      <c r="T168" s="692">
        <f t="shared" si="161"/>
        <v>0</v>
      </c>
      <c r="U168" s="692">
        <f t="shared" si="162"/>
        <v>0</v>
      </c>
      <c r="V168" s="692">
        <f t="shared" si="163"/>
        <v>0</v>
      </c>
      <c r="W168" s="692">
        <f t="shared" si="164"/>
        <v>0</v>
      </c>
      <c r="X168" s="692">
        <f t="shared" si="164"/>
        <v>0</v>
      </c>
      <c r="Y168" s="692">
        <f t="shared" si="164"/>
        <v>0</v>
      </c>
      <c r="Z168" s="760">
        <f t="shared" si="164"/>
        <v>0</v>
      </c>
      <c r="AA168" s="692">
        <f t="shared" si="164"/>
        <v>0</v>
      </c>
      <c r="AB168" s="693">
        <f t="shared" si="164"/>
        <v>0</v>
      </c>
      <c r="AC168" s="690">
        <f t="shared" si="164"/>
        <v>0</v>
      </c>
      <c r="AD168" s="691">
        <f t="shared" si="164"/>
        <v>0</v>
      </c>
      <c r="AE168" s="691">
        <f t="shared" si="164"/>
        <v>0</v>
      </c>
      <c r="AF168" s="691">
        <f t="shared" si="164"/>
        <v>0</v>
      </c>
      <c r="AG168" s="692">
        <f t="shared" si="165"/>
        <v>0</v>
      </c>
      <c r="AH168" s="692">
        <f t="shared" si="165"/>
        <v>0</v>
      </c>
      <c r="AI168" s="692">
        <f t="shared" si="165"/>
        <v>0</v>
      </c>
      <c r="AJ168" s="692">
        <f t="shared" si="165"/>
        <v>0</v>
      </c>
      <c r="AK168" s="692">
        <f t="shared" si="165"/>
        <v>0</v>
      </c>
      <c r="AL168" s="692">
        <f t="shared" si="165"/>
        <v>0</v>
      </c>
      <c r="AM168" s="692">
        <f t="shared" si="165"/>
        <v>0</v>
      </c>
      <c r="AN168" s="692">
        <f t="shared" si="165"/>
        <v>0</v>
      </c>
      <c r="AO168" s="692">
        <f t="shared" si="165"/>
        <v>0</v>
      </c>
      <c r="AP168" s="692">
        <f t="shared" si="165"/>
        <v>0</v>
      </c>
      <c r="AQ168" s="692">
        <f t="shared" si="165"/>
        <v>0</v>
      </c>
      <c r="AR168" s="692">
        <f t="shared" si="165"/>
        <v>0</v>
      </c>
      <c r="AS168" s="692">
        <f t="shared" si="165"/>
        <v>0</v>
      </c>
      <c r="AT168" s="692">
        <f t="shared" si="165"/>
        <v>0</v>
      </c>
      <c r="AU168" s="692">
        <f t="shared" si="165"/>
        <v>0</v>
      </c>
    </row>
    <row r="169" spans="2:47" s="329" customFormat="1" ht="13.2" x14ac:dyDescent="0.25">
      <c r="B169" s="287" t="s">
        <v>387</v>
      </c>
      <c r="C169" s="358" t="str">
        <f>'Forma 2'!$C$163</f>
        <v>Kitos rinkodaros, pardavimų sąnaudos (Registro c. išl.)</v>
      </c>
      <c r="D169" s="396">
        <f>'Forma 2'!$H$163</f>
        <v>0</v>
      </c>
      <c r="E169" s="690">
        <f t="shared" si="146"/>
        <v>0</v>
      </c>
      <c r="F169" s="691">
        <f t="shared" si="147"/>
        <v>0</v>
      </c>
      <c r="G169" s="691">
        <f t="shared" si="148"/>
        <v>0</v>
      </c>
      <c r="H169" s="691">
        <f t="shared" si="149"/>
        <v>0</v>
      </c>
      <c r="I169" s="692">
        <f t="shared" si="150"/>
        <v>0</v>
      </c>
      <c r="J169" s="692">
        <f t="shared" si="151"/>
        <v>0</v>
      </c>
      <c r="K169" s="692">
        <f t="shared" si="152"/>
        <v>0</v>
      </c>
      <c r="L169" s="692">
        <f t="shared" si="153"/>
        <v>0</v>
      </c>
      <c r="M169" s="692">
        <f t="shared" si="154"/>
        <v>0</v>
      </c>
      <c r="N169" s="692">
        <f t="shared" si="155"/>
        <v>0</v>
      </c>
      <c r="O169" s="692">
        <f t="shared" si="156"/>
        <v>0</v>
      </c>
      <c r="P169" s="692">
        <f t="shared" si="157"/>
        <v>0</v>
      </c>
      <c r="Q169" s="692">
        <f t="shared" si="158"/>
        <v>0</v>
      </c>
      <c r="R169" s="692">
        <f t="shared" si="159"/>
        <v>0</v>
      </c>
      <c r="S169" s="692">
        <f t="shared" si="160"/>
        <v>0</v>
      </c>
      <c r="T169" s="692">
        <f t="shared" si="161"/>
        <v>0</v>
      </c>
      <c r="U169" s="692">
        <f t="shared" si="162"/>
        <v>0</v>
      </c>
      <c r="V169" s="692">
        <f t="shared" si="163"/>
        <v>0</v>
      </c>
      <c r="W169" s="692">
        <f t="shared" si="164"/>
        <v>0</v>
      </c>
      <c r="X169" s="692">
        <f t="shared" si="164"/>
        <v>0</v>
      </c>
      <c r="Y169" s="692">
        <f t="shared" si="164"/>
        <v>0</v>
      </c>
      <c r="Z169" s="760">
        <f t="shared" si="164"/>
        <v>0</v>
      </c>
      <c r="AA169" s="692">
        <f t="shared" si="164"/>
        <v>0</v>
      </c>
      <c r="AB169" s="693">
        <f t="shared" si="164"/>
        <v>0</v>
      </c>
      <c r="AC169" s="690">
        <f t="shared" si="164"/>
        <v>0</v>
      </c>
      <c r="AD169" s="691">
        <f t="shared" si="164"/>
        <v>0</v>
      </c>
      <c r="AE169" s="691">
        <f t="shared" si="164"/>
        <v>0</v>
      </c>
      <c r="AF169" s="691">
        <f t="shared" si="164"/>
        <v>0</v>
      </c>
      <c r="AG169" s="692">
        <f t="shared" si="165"/>
        <v>0</v>
      </c>
      <c r="AH169" s="692">
        <f t="shared" si="165"/>
        <v>0</v>
      </c>
      <c r="AI169" s="692">
        <f t="shared" si="165"/>
        <v>0</v>
      </c>
      <c r="AJ169" s="692">
        <f t="shared" si="165"/>
        <v>0</v>
      </c>
      <c r="AK169" s="692">
        <f t="shared" si="165"/>
        <v>0</v>
      </c>
      <c r="AL169" s="692">
        <f t="shared" si="165"/>
        <v>0</v>
      </c>
      <c r="AM169" s="692">
        <f t="shared" si="165"/>
        <v>0</v>
      </c>
      <c r="AN169" s="692">
        <f t="shared" si="165"/>
        <v>0</v>
      </c>
      <c r="AO169" s="692">
        <f t="shared" si="165"/>
        <v>0</v>
      </c>
      <c r="AP169" s="692">
        <f t="shared" si="165"/>
        <v>0</v>
      </c>
      <c r="AQ169" s="692">
        <f t="shared" si="165"/>
        <v>0</v>
      </c>
      <c r="AR169" s="692">
        <f t="shared" si="165"/>
        <v>0</v>
      </c>
      <c r="AS169" s="692">
        <f t="shared" si="165"/>
        <v>0</v>
      </c>
      <c r="AT169" s="692">
        <f t="shared" si="165"/>
        <v>0</v>
      </c>
      <c r="AU169" s="692">
        <f t="shared" si="165"/>
        <v>0</v>
      </c>
    </row>
    <row r="170" spans="2:47" s="329" customFormat="1" ht="13.2" x14ac:dyDescent="0.25">
      <c r="B170" s="287" t="s">
        <v>389</v>
      </c>
      <c r="C170" s="358" t="str">
        <f>'Forma 2'!$C$164</f>
        <v/>
      </c>
      <c r="D170" s="396">
        <f>'Forma 2'!$H$164</f>
        <v>0</v>
      </c>
      <c r="E170" s="690">
        <f t="shared" si="146"/>
        <v>0</v>
      </c>
      <c r="F170" s="691">
        <f t="shared" si="147"/>
        <v>0</v>
      </c>
      <c r="G170" s="691">
        <f t="shared" si="148"/>
        <v>0</v>
      </c>
      <c r="H170" s="691">
        <f t="shared" si="149"/>
        <v>0</v>
      </c>
      <c r="I170" s="692">
        <f t="shared" si="150"/>
        <v>0</v>
      </c>
      <c r="J170" s="692">
        <f t="shared" si="151"/>
        <v>0</v>
      </c>
      <c r="K170" s="692">
        <f t="shared" si="152"/>
        <v>0</v>
      </c>
      <c r="L170" s="692">
        <f t="shared" si="153"/>
        <v>0</v>
      </c>
      <c r="M170" s="692">
        <f t="shared" si="154"/>
        <v>0</v>
      </c>
      <c r="N170" s="692">
        <f t="shared" si="155"/>
        <v>0</v>
      </c>
      <c r="O170" s="692">
        <f t="shared" si="156"/>
        <v>0</v>
      </c>
      <c r="P170" s="692">
        <f t="shared" si="157"/>
        <v>0</v>
      </c>
      <c r="Q170" s="692">
        <f t="shared" si="158"/>
        <v>0</v>
      </c>
      <c r="R170" s="692">
        <f t="shared" si="159"/>
        <v>0</v>
      </c>
      <c r="S170" s="692">
        <f t="shared" si="160"/>
        <v>0</v>
      </c>
      <c r="T170" s="692">
        <f t="shared" si="161"/>
        <v>0</v>
      </c>
      <c r="U170" s="692">
        <f t="shared" si="162"/>
        <v>0</v>
      </c>
      <c r="V170" s="692">
        <f t="shared" si="163"/>
        <v>0</v>
      </c>
      <c r="W170" s="692">
        <f t="shared" si="164"/>
        <v>0</v>
      </c>
      <c r="X170" s="692">
        <f t="shared" si="164"/>
        <v>0</v>
      </c>
      <c r="Y170" s="692">
        <f t="shared" si="164"/>
        <v>0</v>
      </c>
      <c r="Z170" s="760">
        <f t="shared" si="164"/>
        <v>0</v>
      </c>
      <c r="AA170" s="692">
        <f t="shared" si="164"/>
        <v>0</v>
      </c>
      <c r="AB170" s="693">
        <f t="shared" si="164"/>
        <v>0</v>
      </c>
      <c r="AC170" s="690">
        <f t="shared" si="164"/>
        <v>0</v>
      </c>
      <c r="AD170" s="691">
        <f t="shared" si="164"/>
        <v>0</v>
      </c>
      <c r="AE170" s="691">
        <f t="shared" si="164"/>
        <v>0</v>
      </c>
      <c r="AF170" s="691">
        <f t="shared" si="164"/>
        <v>0</v>
      </c>
      <c r="AG170" s="692">
        <f t="shared" si="165"/>
        <v>0</v>
      </c>
      <c r="AH170" s="692">
        <f t="shared" si="165"/>
        <v>0</v>
      </c>
      <c r="AI170" s="692">
        <f t="shared" si="165"/>
        <v>0</v>
      </c>
      <c r="AJ170" s="692">
        <f t="shared" si="165"/>
        <v>0</v>
      </c>
      <c r="AK170" s="692">
        <f t="shared" si="165"/>
        <v>0</v>
      </c>
      <c r="AL170" s="692">
        <f t="shared" si="165"/>
        <v>0</v>
      </c>
      <c r="AM170" s="692">
        <f t="shared" si="165"/>
        <v>0</v>
      </c>
      <c r="AN170" s="692">
        <f t="shared" si="165"/>
        <v>0</v>
      </c>
      <c r="AO170" s="692">
        <f t="shared" si="165"/>
        <v>0</v>
      </c>
      <c r="AP170" s="692">
        <f t="shared" si="165"/>
        <v>0</v>
      </c>
      <c r="AQ170" s="692">
        <f t="shared" si="165"/>
        <v>0</v>
      </c>
      <c r="AR170" s="692">
        <f t="shared" si="165"/>
        <v>0</v>
      </c>
      <c r="AS170" s="692">
        <f t="shared" si="165"/>
        <v>0</v>
      </c>
      <c r="AT170" s="692">
        <f t="shared" si="165"/>
        <v>0</v>
      </c>
      <c r="AU170" s="692">
        <f t="shared" si="165"/>
        <v>0</v>
      </c>
    </row>
    <row r="171" spans="2:47" s="329" customFormat="1" ht="13.2" x14ac:dyDescent="0.25">
      <c r="B171" s="271" t="s">
        <v>390</v>
      </c>
      <c r="C171" s="661" t="s">
        <v>391</v>
      </c>
      <c r="D171" s="396">
        <f>'Forma 2'!$H$165</f>
        <v>0</v>
      </c>
      <c r="E171" s="407">
        <f t="shared" ref="E171:AU171" si="166">SUM(E172:E173)</f>
        <v>0</v>
      </c>
      <c r="F171" s="303">
        <f t="shared" si="166"/>
        <v>0</v>
      </c>
      <c r="G171" s="303">
        <f t="shared" si="166"/>
        <v>0</v>
      </c>
      <c r="H171" s="303">
        <f t="shared" si="166"/>
        <v>0</v>
      </c>
      <c r="I171" s="308">
        <f t="shared" si="166"/>
        <v>0</v>
      </c>
      <c r="J171" s="308">
        <f t="shared" si="166"/>
        <v>0</v>
      </c>
      <c r="K171" s="308">
        <f t="shared" si="166"/>
        <v>0</v>
      </c>
      <c r="L171" s="308">
        <f t="shared" si="166"/>
        <v>0</v>
      </c>
      <c r="M171" s="308">
        <f t="shared" si="166"/>
        <v>0</v>
      </c>
      <c r="N171" s="308">
        <f t="shared" si="166"/>
        <v>0</v>
      </c>
      <c r="O171" s="308">
        <f t="shared" si="166"/>
        <v>0</v>
      </c>
      <c r="P171" s="308">
        <f t="shared" si="166"/>
        <v>0</v>
      </c>
      <c r="Q171" s="308">
        <f t="shared" si="166"/>
        <v>0</v>
      </c>
      <c r="R171" s="308">
        <f t="shared" si="166"/>
        <v>0</v>
      </c>
      <c r="S171" s="308">
        <f t="shared" si="166"/>
        <v>0</v>
      </c>
      <c r="T171" s="308">
        <f t="shared" si="166"/>
        <v>0</v>
      </c>
      <c r="U171" s="308">
        <f t="shared" si="166"/>
        <v>0</v>
      </c>
      <c r="V171" s="308">
        <f t="shared" si="166"/>
        <v>0</v>
      </c>
      <c r="W171" s="308">
        <f t="shared" si="166"/>
        <v>0</v>
      </c>
      <c r="X171" s="308">
        <f t="shared" si="166"/>
        <v>0</v>
      </c>
      <c r="Y171" s="308">
        <f t="shared" si="166"/>
        <v>0</v>
      </c>
      <c r="Z171" s="763">
        <f t="shared" si="166"/>
        <v>0</v>
      </c>
      <c r="AA171" s="308">
        <f t="shared" si="166"/>
        <v>0</v>
      </c>
      <c r="AB171" s="694">
        <f t="shared" si="166"/>
        <v>0</v>
      </c>
      <c r="AC171" s="407">
        <f t="shared" si="166"/>
        <v>0</v>
      </c>
      <c r="AD171" s="303">
        <f t="shared" si="166"/>
        <v>0</v>
      </c>
      <c r="AE171" s="303">
        <f t="shared" si="166"/>
        <v>0</v>
      </c>
      <c r="AF171" s="303">
        <f t="shared" si="166"/>
        <v>0</v>
      </c>
      <c r="AG171" s="308">
        <f t="shared" si="166"/>
        <v>0</v>
      </c>
      <c r="AH171" s="308">
        <f t="shared" si="166"/>
        <v>0</v>
      </c>
      <c r="AI171" s="308">
        <f t="shared" si="166"/>
        <v>0</v>
      </c>
      <c r="AJ171" s="308">
        <f t="shared" si="166"/>
        <v>0</v>
      </c>
      <c r="AK171" s="308">
        <f t="shared" si="166"/>
        <v>0</v>
      </c>
      <c r="AL171" s="308">
        <f t="shared" si="166"/>
        <v>0</v>
      </c>
      <c r="AM171" s="308">
        <f t="shared" si="166"/>
        <v>0</v>
      </c>
      <c r="AN171" s="308">
        <f t="shared" si="166"/>
        <v>0</v>
      </c>
      <c r="AO171" s="308">
        <f t="shared" si="166"/>
        <v>0</v>
      </c>
      <c r="AP171" s="308">
        <f t="shared" si="166"/>
        <v>0</v>
      </c>
      <c r="AQ171" s="308">
        <f t="shared" si="166"/>
        <v>0</v>
      </c>
      <c r="AR171" s="308">
        <f t="shared" si="166"/>
        <v>0</v>
      </c>
      <c r="AS171" s="308">
        <f t="shared" si="166"/>
        <v>0</v>
      </c>
      <c r="AT171" s="308">
        <f t="shared" si="166"/>
        <v>0</v>
      </c>
      <c r="AU171" s="308">
        <f t="shared" si="166"/>
        <v>0</v>
      </c>
    </row>
    <row r="172" spans="2:47" s="329" customFormat="1" ht="13.2" x14ac:dyDescent="0.25">
      <c r="B172" s="260" t="s">
        <v>392</v>
      </c>
      <c r="C172" s="660" t="s">
        <v>393</v>
      </c>
      <c r="D172" s="396">
        <f>'Forma 2'!$H$166</f>
        <v>0</v>
      </c>
      <c r="E172" s="690">
        <f t="shared" ref="E172:N173" si="167">SUM(AC172)</f>
        <v>0</v>
      </c>
      <c r="F172" s="691">
        <f t="shared" si="167"/>
        <v>0</v>
      </c>
      <c r="G172" s="691">
        <f t="shared" si="167"/>
        <v>0</v>
      </c>
      <c r="H172" s="691">
        <f t="shared" si="167"/>
        <v>0</v>
      </c>
      <c r="I172" s="692">
        <f t="shared" si="167"/>
        <v>0</v>
      </c>
      <c r="J172" s="692">
        <f t="shared" si="167"/>
        <v>0</v>
      </c>
      <c r="K172" s="692">
        <f t="shared" si="167"/>
        <v>0</v>
      </c>
      <c r="L172" s="692">
        <f t="shared" si="167"/>
        <v>0</v>
      </c>
      <c r="M172" s="692">
        <f t="shared" si="167"/>
        <v>0</v>
      </c>
      <c r="N172" s="692">
        <f t="shared" si="167"/>
        <v>0</v>
      </c>
      <c r="O172" s="692">
        <f t="shared" ref="O172:V173" si="168">SUM(AM172)</f>
        <v>0</v>
      </c>
      <c r="P172" s="692">
        <f t="shared" si="168"/>
        <v>0</v>
      </c>
      <c r="Q172" s="692">
        <f t="shared" si="168"/>
        <v>0</v>
      </c>
      <c r="R172" s="692">
        <f t="shared" si="168"/>
        <v>0</v>
      </c>
      <c r="S172" s="692">
        <f t="shared" si="168"/>
        <v>0</v>
      </c>
      <c r="T172" s="692">
        <f t="shared" si="168"/>
        <v>0</v>
      </c>
      <c r="U172" s="692">
        <f t="shared" si="168"/>
        <v>0</v>
      </c>
      <c r="V172" s="692">
        <f t="shared" si="168"/>
        <v>0</v>
      </c>
      <c r="W172" s="692">
        <f t="shared" ref="W172:AF173" si="169">IFERROR((W$18/$D$18)*$D172,"0")</f>
        <v>0</v>
      </c>
      <c r="X172" s="692">
        <f t="shared" si="169"/>
        <v>0</v>
      </c>
      <c r="Y172" s="692">
        <f t="shared" si="169"/>
        <v>0</v>
      </c>
      <c r="Z172" s="760">
        <f t="shared" si="169"/>
        <v>0</v>
      </c>
      <c r="AA172" s="692">
        <f t="shared" si="169"/>
        <v>0</v>
      </c>
      <c r="AB172" s="693">
        <f t="shared" si="169"/>
        <v>0</v>
      </c>
      <c r="AC172" s="690">
        <f t="shared" si="169"/>
        <v>0</v>
      </c>
      <c r="AD172" s="691">
        <f t="shared" si="169"/>
        <v>0</v>
      </c>
      <c r="AE172" s="691">
        <f t="shared" si="169"/>
        <v>0</v>
      </c>
      <c r="AF172" s="691">
        <f t="shared" si="169"/>
        <v>0</v>
      </c>
      <c r="AG172" s="692">
        <f t="shared" ref="AG172:AU173" si="170">IFERROR((AG$18/$D$18)*$D172,"0")</f>
        <v>0</v>
      </c>
      <c r="AH172" s="692">
        <f t="shared" si="170"/>
        <v>0</v>
      </c>
      <c r="AI172" s="692">
        <f t="shared" si="170"/>
        <v>0</v>
      </c>
      <c r="AJ172" s="692">
        <f t="shared" si="170"/>
        <v>0</v>
      </c>
      <c r="AK172" s="692">
        <f t="shared" si="170"/>
        <v>0</v>
      </c>
      <c r="AL172" s="692">
        <f t="shared" si="170"/>
        <v>0</v>
      </c>
      <c r="AM172" s="692">
        <f t="shared" si="170"/>
        <v>0</v>
      </c>
      <c r="AN172" s="692">
        <f t="shared" si="170"/>
        <v>0</v>
      </c>
      <c r="AO172" s="692">
        <f t="shared" si="170"/>
        <v>0</v>
      </c>
      <c r="AP172" s="692">
        <f t="shared" si="170"/>
        <v>0</v>
      </c>
      <c r="AQ172" s="692">
        <f t="shared" si="170"/>
        <v>0</v>
      </c>
      <c r="AR172" s="692">
        <f t="shared" si="170"/>
        <v>0</v>
      </c>
      <c r="AS172" s="692">
        <f t="shared" si="170"/>
        <v>0</v>
      </c>
      <c r="AT172" s="692">
        <f t="shared" si="170"/>
        <v>0</v>
      </c>
      <c r="AU172" s="692">
        <f t="shared" si="170"/>
        <v>0</v>
      </c>
    </row>
    <row r="173" spans="2:47" s="329" customFormat="1" ht="13.2" x14ac:dyDescent="0.25">
      <c r="B173" s="260" t="s">
        <v>394</v>
      </c>
      <c r="C173" s="660" t="str">
        <f>'Forma 2'!$C$167</f>
        <v>Kitos sąnaudos, susijusios su šilumos ūkio turto nuoma, koncesija (nurodyti)</v>
      </c>
      <c r="D173" s="396">
        <f>'Forma 2'!$H$167</f>
        <v>0</v>
      </c>
      <c r="E173" s="690">
        <f t="shared" si="167"/>
        <v>0</v>
      </c>
      <c r="F173" s="691">
        <f t="shared" si="167"/>
        <v>0</v>
      </c>
      <c r="G173" s="691">
        <f t="shared" si="167"/>
        <v>0</v>
      </c>
      <c r="H173" s="691">
        <f t="shared" si="167"/>
        <v>0</v>
      </c>
      <c r="I173" s="692">
        <f t="shared" si="167"/>
        <v>0</v>
      </c>
      <c r="J173" s="692">
        <f t="shared" si="167"/>
        <v>0</v>
      </c>
      <c r="K173" s="692">
        <f t="shared" si="167"/>
        <v>0</v>
      </c>
      <c r="L173" s="692">
        <f t="shared" si="167"/>
        <v>0</v>
      </c>
      <c r="M173" s="692">
        <f t="shared" si="167"/>
        <v>0</v>
      </c>
      <c r="N173" s="692">
        <f t="shared" si="167"/>
        <v>0</v>
      </c>
      <c r="O173" s="692">
        <f t="shared" si="168"/>
        <v>0</v>
      </c>
      <c r="P173" s="692">
        <f t="shared" si="168"/>
        <v>0</v>
      </c>
      <c r="Q173" s="692">
        <f t="shared" si="168"/>
        <v>0</v>
      </c>
      <c r="R173" s="692">
        <f t="shared" si="168"/>
        <v>0</v>
      </c>
      <c r="S173" s="692">
        <f t="shared" si="168"/>
        <v>0</v>
      </c>
      <c r="T173" s="692">
        <f t="shared" si="168"/>
        <v>0</v>
      </c>
      <c r="U173" s="692">
        <f t="shared" si="168"/>
        <v>0</v>
      </c>
      <c r="V173" s="692">
        <f t="shared" si="168"/>
        <v>0</v>
      </c>
      <c r="W173" s="692">
        <f t="shared" si="169"/>
        <v>0</v>
      </c>
      <c r="X173" s="692">
        <f t="shared" si="169"/>
        <v>0</v>
      </c>
      <c r="Y173" s="692">
        <f t="shared" si="169"/>
        <v>0</v>
      </c>
      <c r="Z173" s="760">
        <f t="shared" si="169"/>
        <v>0</v>
      </c>
      <c r="AA173" s="692">
        <f t="shared" si="169"/>
        <v>0</v>
      </c>
      <c r="AB173" s="693">
        <f t="shared" si="169"/>
        <v>0</v>
      </c>
      <c r="AC173" s="690">
        <f t="shared" si="169"/>
        <v>0</v>
      </c>
      <c r="AD173" s="691">
        <f t="shared" si="169"/>
        <v>0</v>
      </c>
      <c r="AE173" s="691">
        <f t="shared" si="169"/>
        <v>0</v>
      </c>
      <c r="AF173" s="691">
        <f t="shared" si="169"/>
        <v>0</v>
      </c>
      <c r="AG173" s="692">
        <f t="shared" si="170"/>
        <v>0</v>
      </c>
      <c r="AH173" s="692">
        <f t="shared" si="170"/>
        <v>0</v>
      </c>
      <c r="AI173" s="692">
        <f t="shared" si="170"/>
        <v>0</v>
      </c>
      <c r="AJ173" s="692">
        <f t="shared" si="170"/>
        <v>0</v>
      </c>
      <c r="AK173" s="692">
        <f t="shared" si="170"/>
        <v>0</v>
      </c>
      <c r="AL173" s="692">
        <f t="shared" si="170"/>
        <v>0</v>
      </c>
      <c r="AM173" s="692">
        <f t="shared" si="170"/>
        <v>0</v>
      </c>
      <c r="AN173" s="692">
        <f t="shared" si="170"/>
        <v>0</v>
      </c>
      <c r="AO173" s="692">
        <f t="shared" si="170"/>
        <v>0</v>
      </c>
      <c r="AP173" s="692">
        <f t="shared" si="170"/>
        <v>0</v>
      </c>
      <c r="AQ173" s="692">
        <f t="shared" si="170"/>
        <v>0</v>
      </c>
      <c r="AR173" s="692">
        <f t="shared" si="170"/>
        <v>0</v>
      </c>
      <c r="AS173" s="692">
        <f t="shared" si="170"/>
        <v>0</v>
      </c>
      <c r="AT173" s="692">
        <f t="shared" si="170"/>
        <v>0</v>
      </c>
      <c r="AU173" s="692">
        <f t="shared" si="170"/>
        <v>0</v>
      </c>
    </row>
    <row r="174" spans="2:47" s="329" customFormat="1" ht="13.2" x14ac:dyDescent="0.25">
      <c r="B174" s="271" t="s">
        <v>396</v>
      </c>
      <c r="C174" s="661" t="s">
        <v>397</v>
      </c>
      <c r="D174" s="396">
        <f>'Forma 2'!$H$168</f>
        <v>15753.27</v>
      </c>
      <c r="E174" s="407">
        <f t="shared" ref="E174:AU174" si="171">SUM(E175:E190)</f>
        <v>6620.3740001735696</v>
      </c>
      <c r="F174" s="303">
        <f t="shared" si="171"/>
        <v>0</v>
      </c>
      <c r="G174" s="303">
        <f t="shared" si="171"/>
        <v>0</v>
      </c>
      <c r="H174" s="303">
        <f t="shared" si="171"/>
        <v>0</v>
      </c>
      <c r="I174" s="308">
        <f t="shared" si="171"/>
        <v>0</v>
      </c>
      <c r="J174" s="308">
        <f t="shared" si="171"/>
        <v>1658.6501083243043</v>
      </c>
      <c r="K174" s="308">
        <f t="shared" si="171"/>
        <v>0</v>
      </c>
      <c r="L174" s="308">
        <f t="shared" si="171"/>
        <v>0</v>
      </c>
      <c r="M174" s="308">
        <f t="shared" si="171"/>
        <v>301.75363294915081</v>
      </c>
      <c r="N174" s="308">
        <f t="shared" si="171"/>
        <v>179.29031575302878</v>
      </c>
      <c r="O174" s="308">
        <f t="shared" si="171"/>
        <v>0</v>
      </c>
      <c r="P174" s="308">
        <f t="shared" si="171"/>
        <v>464.83415783023713</v>
      </c>
      <c r="Q174" s="308">
        <f t="shared" si="171"/>
        <v>0</v>
      </c>
      <c r="R174" s="308">
        <f t="shared" si="171"/>
        <v>0</v>
      </c>
      <c r="S174" s="308">
        <f t="shared" si="171"/>
        <v>112.41300275953679</v>
      </c>
      <c r="T174" s="308">
        <f t="shared" si="171"/>
        <v>0</v>
      </c>
      <c r="U174" s="308">
        <f t="shared" si="171"/>
        <v>0</v>
      </c>
      <c r="V174" s="308">
        <f t="shared" si="171"/>
        <v>0</v>
      </c>
      <c r="W174" s="308">
        <f t="shared" si="171"/>
        <v>0</v>
      </c>
      <c r="X174" s="308">
        <f t="shared" si="171"/>
        <v>0</v>
      </c>
      <c r="Y174" s="308">
        <f t="shared" si="171"/>
        <v>0</v>
      </c>
      <c r="Z174" s="763">
        <f t="shared" si="171"/>
        <v>95.201431594660988</v>
      </c>
      <c r="AA174" s="308">
        <f t="shared" si="171"/>
        <v>0</v>
      </c>
      <c r="AB174" s="694">
        <f t="shared" si="171"/>
        <v>6320.7533506155096</v>
      </c>
      <c r="AC174" s="407">
        <f t="shared" si="171"/>
        <v>6620.3740001735696</v>
      </c>
      <c r="AD174" s="303">
        <f t="shared" si="171"/>
        <v>0</v>
      </c>
      <c r="AE174" s="303">
        <f t="shared" si="171"/>
        <v>0</v>
      </c>
      <c r="AF174" s="303">
        <f t="shared" si="171"/>
        <v>0</v>
      </c>
      <c r="AG174" s="308">
        <f t="shared" si="171"/>
        <v>0</v>
      </c>
      <c r="AH174" s="308">
        <f t="shared" si="171"/>
        <v>1658.6501083243043</v>
      </c>
      <c r="AI174" s="308">
        <f t="shared" si="171"/>
        <v>0</v>
      </c>
      <c r="AJ174" s="308">
        <f t="shared" si="171"/>
        <v>0</v>
      </c>
      <c r="AK174" s="308">
        <f t="shared" si="171"/>
        <v>301.75363294915081</v>
      </c>
      <c r="AL174" s="308">
        <f t="shared" si="171"/>
        <v>179.29031575302878</v>
      </c>
      <c r="AM174" s="308">
        <f t="shared" si="171"/>
        <v>0</v>
      </c>
      <c r="AN174" s="308">
        <f t="shared" si="171"/>
        <v>464.83415783023713</v>
      </c>
      <c r="AO174" s="308">
        <f t="shared" si="171"/>
        <v>0</v>
      </c>
      <c r="AP174" s="308">
        <f t="shared" si="171"/>
        <v>0</v>
      </c>
      <c r="AQ174" s="308">
        <f t="shared" si="171"/>
        <v>112.41300275953679</v>
      </c>
      <c r="AR174" s="308">
        <f t="shared" si="171"/>
        <v>0</v>
      </c>
      <c r="AS174" s="308">
        <f t="shared" si="171"/>
        <v>0</v>
      </c>
      <c r="AT174" s="308">
        <f t="shared" si="171"/>
        <v>0</v>
      </c>
      <c r="AU174" s="308">
        <f t="shared" si="171"/>
        <v>0</v>
      </c>
    </row>
    <row r="175" spans="2:47" s="329" customFormat="1" ht="13.2" x14ac:dyDescent="0.25">
      <c r="B175" s="287" t="s">
        <v>398</v>
      </c>
      <c r="C175" s="355" t="s">
        <v>399</v>
      </c>
      <c r="D175" s="396">
        <f>'Forma 2'!$H$169</f>
        <v>376.7</v>
      </c>
      <c r="E175" s="690">
        <f t="shared" ref="E175:E190" si="172">SUM(AC175)</f>
        <v>158.30966433415941</v>
      </c>
      <c r="F175" s="691">
        <f t="shared" ref="F175:F190" si="173">SUM(AD175)</f>
        <v>0</v>
      </c>
      <c r="G175" s="691">
        <f t="shared" ref="G175:G190" si="174">SUM(AE175)</f>
        <v>0</v>
      </c>
      <c r="H175" s="691">
        <f t="shared" ref="H175:H190" si="175">SUM(AF175)</f>
        <v>0</v>
      </c>
      <c r="I175" s="692">
        <f t="shared" ref="I175:I190" si="176">SUM(AG175)</f>
        <v>0</v>
      </c>
      <c r="J175" s="692">
        <f t="shared" ref="J175:J190" si="177">SUM(AH175)</f>
        <v>39.662463463507279</v>
      </c>
      <c r="K175" s="692">
        <f t="shared" ref="K175:K190" si="178">SUM(AI175)</f>
        <v>0</v>
      </c>
      <c r="L175" s="692">
        <f t="shared" ref="L175:L190" si="179">SUM(AJ175)</f>
        <v>0</v>
      </c>
      <c r="M175" s="692">
        <f t="shared" ref="M175:M190" si="180">SUM(AK175)</f>
        <v>7.215682428597054</v>
      </c>
      <c r="N175" s="692">
        <f t="shared" ref="N175:N190" si="181">SUM(AL175)</f>
        <v>4.2872788915676514</v>
      </c>
      <c r="O175" s="692">
        <f t="shared" ref="O175:O190" si="182">SUM(AM175)</f>
        <v>0</v>
      </c>
      <c r="P175" s="692">
        <f t="shared" ref="P175:P190" si="183">SUM(AN175)</f>
        <v>11.11534476681034</v>
      </c>
      <c r="Q175" s="692">
        <f t="shared" ref="Q175:Q190" si="184">SUM(AO175)</f>
        <v>0</v>
      </c>
      <c r="R175" s="692">
        <f t="shared" ref="R175:R190" si="185">SUM(AP175)</f>
        <v>0</v>
      </c>
      <c r="S175" s="692">
        <f t="shared" ref="S175:S190" si="186">SUM(AQ175)</f>
        <v>2.6880754370056188</v>
      </c>
      <c r="T175" s="692">
        <f t="shared" ref="T175:T190" si="187">SUM(AR175)</f>
        <v>0</v>
      </c>
      <c r="U175" s="692">
        <f t="shared" ref="U175:U190" si="188">SUM(AS175)</f>
        <v>0</v>
      </c>
      <c r="V175" s="692">
        <f t="shared" ref="V175:V190" si="189">SUM(AT175)</f>
        <v>0</v>
      </c>
      <c r="W175" s="692">
        <f t="shared" ref="W175:AF184" si="190">IFERROR((W$18/$D$18)*$D175,"0")</f>
        <v>0</v>
      </c>
      <c r="X175" s="692">
        <f t="shared" si="190"/>
        <v>0</v>
      </c>
      <c r="Y175" s="692">
        <f t="shared" si="190"/>
        <v>0</v>
      </c>
      <c r="Z175" s="760">
        <f t="shared" si="190"/>
        <v>2.2765038167763767</v>
      </c>
      <c r="AA175" s="692">
        <f t="shared" si="190"/>
        <v>0</v>
      </c>
      <c r="AB175" s="693">
        <f t="shared" si="190"/>
        <v>151.1449868615762</v>
      </c>
      <c r="AC175" s="690">
        <f t="shared" si="190"/>
        <v>158.30966433415941</v>
      </c>
      <c r="AD175" s="691">
        <f t="shared" si="190"/>
        <v>0</v>
      </c>
      <c r="AE175" s="691">
        <f t="shared" si="190"/>
        <v>0</v>
      </c>
      <c r="AF175" s="691">
        <f t="shared" si="190"/>
        <v>0</v>
      </c>
      <c r="AG175" s="692">
        <f t="shared" ref="AG175:AU184" si="191">IFERROR((AG$18/$D$18)*$D175,"0")</f>
        <v>0</v>
      </c>
      <c r="AH175" s="692">
        <f t="shared" si="191"/>
        <v>39.662463463507279</v>
      </c>
      <c r="AI175" s="692">
        <f t="shared" si="191"/>
        <v>0</v>
      </c>
      <c r="AJ175" s="692">
        <f t="shared" si="191"/>
        <v>0</v>
      </c>
      <c r="AK175" s="692">
        <f t="shared" si="191"/>
        <v>7.215682428597054</v>
      </c>
      <c r="AL175" s="692">
        <f t="shared" si="191"/>
        <v>4.2872788915676514</v>
      </c>
      <c r="AM175" s="692">
        <f t="shared" si="191"/>
        <v>0</v>
      </c>
      <c r="AN175" s="692">
        <f t="shared" si="191"/>
        <v>11.11534476681034</v>
      </c>
      <c r="AO175" s="692">
        <f t="shared" si="191"/>
        <v>0</v>
      </c>
      <c r="AP175" s="692">
        <f t="shared" si="191"/>
        <v>0</v>
      </c>
      <c r="AQ175" s="692">
        <f t="shared" si="191"/>
        <v>2.6880754370056188</v>
      </c>
      <c r="AR175" s="692">
        <f t="shared" si="191"/>
        <v>0</v>
      </c>
      <c r="AS175" s="692">
        <f t="shared" si="191"/>
        <v>0</v>
      </c>
      <c r="AT175" s="692">
        <f t="shared" si="191"/>
        <v>0</v>
      </c>
      <c r="AU175" s="692">
        <f t="shared" si="191"/>
        <v>0</v>
      </c>
    </row>
    <row r="176" spans="2:47" s="329" customFormat="1" ht="13.2" x14ac:dyDescent="0.25">
      <c r="B176" s="287" t="s">
        <v>400</v>
      </c>
      <c r="C176" s="355" t="s">
        <v>401</v>
      </c>
      <c r="D176" s="396">
        <f>'Forma 2'!$H$170</f>
        <v>0</v>
      </c>
      <c r="E176" s="690">
        <f t="shared" si="172"/>
        <v>0</v>
      </c>
      <c r="F176" s="691">
        <f t="shared" si="173"/>
        <v>0</v>
      </c>
      <c r="G176" s="691">
        <f t="shared" si="174"/>
        <v>0</v>
      </c>
      <c r="H176" s="691">
        <f t="shared" si="175"/>
        <v>0</v>
      </c>
      <c r="I176" s="692">
        <f t="shared" si="176"/>
        <v>0</v>
      </c>
      <c r="J176" s="692">
        <f t="shared" si="177"/>
        <v>0</v>
      </c>
      <c r="K176" s="692">
        <f t="shared" si="178"/>
        <v>0</v>
      </c>
      <c r="L176" s="692">
        <f t="shared" si="179"/>
        <v>0</v>
      </c>
      <c r="M176" s="692">
        <f t="shared" si="180"/>
        <v>0</v>
      </c>
      <c r="N176" s="692">
        <f t="shared" si="181"/>
        <v>0</v>
      </c>
      <c r="O176" s="692">
        <f t="shared" si="182"/>
        <v>0</v>
      </c>
      <c r="P176" s="692">
        <f t="shared" si="183"/>
        <v>0</v>
      </c>
      <c r="Q176" s="692">
        <f t="shared" si="184"/>
        <v>0</v>
      </c>
      <c r="R176" s="692">
        <f t="shared" si="185"/>
        <v>0</v>
      </c>
      <c r="S176" s="692">
        <f t="shared" si="186"/>
        <v>0</v>
      </c>
      <c r="T176" s="692">
        <f t="shared" si="187"/>
        <v>0</v>
      </c>
      <c r="U176" s="692">
        <f t="shared" si="188"/>
        <v>0</v>
      </c>
      <c r="V176" s="692">
        <f t="shared" si="189"/>
        <v>0</v>
      </c>
      <c r="W176" s="692">
        <f t="shared" si="190"/>
        <v>0</v>
      </c>
      <c r="X176" s="692">
        <f t="shared" si="190"/>
        <v>0</v>
      </c>
      <c r="Y176" s="692">
        <f t="shared" si="190"/>
        <v>0</v>
      </c>
      <c r="Z176" s="760">
        <f t="shared" si="190"/>
        <v>0</v>
      </c>
      <c r="AA176" s="692">
        <f t="shared" si="190"/>
        <v>0</v>
      </c>
      <c r="AB176" s="693">
        <f t="shared" si="190"/>
        <v>0</v>
      </c>
      <c r="AC176" s="690">
        <f t="shared" si="190"/>
        <v>0</v>
      </c>
      <c r="AD176" s="691">
        <f t="shared" si="190"/>
        <v>0</v>
      </c>
      <c r="AE176" s="691">
        <f t="shared" si="190"/>
        <v>0</v>
      </c>
      <c r="AF176" s="691">
        <f t="shared" si="190"/>
        <v>0</v>
      </c>
      <c r="AG176" s="692">
        <f t="shared" si="191"/>
        <v>0</v>
      </c>
      <c r="AH176" s="692">
        <f t="shared" si="191"/>
        <v>0</v>
      </c>
      <c r="AI176" s="692">
        <f t="shared" si="191"/>
        <v>0</v>
      </c>
      <c r="AJ176" s="692">
        <f t="shared" si="191"/>
        <v>0</v>
      </c>
      <c r="AK176" s="692">
        <f t="shared" si="191"/>
        <v>0</v>
      </c>
      <c r="AL176" s="692">
        <f t="shared" si="191"/>
        <v>0</v>
      </c>
      <c r="AM176" s="692">
        <f t="shared" si="191"/>
        <v>0</v>
      </c>
      <c r="AN176" s="692">
        <f t="shared" si="191"/>
        <v>0</v>
      </c>
      <c r="AO176" s="692">
        <f t="shared" si="191"/>
        <v>0</v>
      </c>
      <c r="AP176" s="692">
        <f t="shared" si="191"/>
        <v>0</v>
      </c>
      <c r="AQ176" s="692">
        <f t="shared" si="191"/>
        <v>0</v>
      </c>
      <c r="AR176" s="692">
        <f t="shared" si="191"/>
        <v>0</v>
      </c>
      <c r="AS176" s="692">
        <f t="shared" si="191"/>
        <v>0</v>
      </c>
      <c r="AT176" s="692">
        <f t="shared" si="191"/>
        <v>0</v>
      </c>
      <c r="AU176" s="692">
        <f t="shared" si="191"/>
        <v>0</v>
      </c>
    </row>
    <row r="177" spans="2:47" s="329" customFormat="1" ht="13.2" x14ac:dyDescent="0.25">
      <c r="B177" s="287" t="s">
        <v>402</v>
      </c>
      <c r="C177" s="355" t="s">
        <v>403</v>
      </c>
      <c r="D177" s="396">
        <f>'Forma 2'!$H$171</f>
        <v>1600</v>
      </c>
      <c r="E177" s="690">
        <f t="shared" si="172"/>
        <v>672.40632581538375</v>
      </c>
      <c r="F177" s="691">
        <f t="shared" si="173"/>
        <v>0</v>
      </c>
      <c r="G177" s="691">
        <f t="shared" si="174"/>
        <v>0</v>
      </c>
      <c r="H177" s="691">
        <f t="shared" si="175"/>
        <v>0</v>
      </c>
      <c r="I177" s="692">
        <f t="shared" si="176"/>
        <v>0</v>
      </c>
      <c r="J177" s="692">
        <f t="shared" si="177"/>
        <v>168.46281269342089</v>
      </c>
      <c r="K177" s="692">
        <f t="shared" si="178"/>
        <v>0</v>
      </c>
      <c r="L177" s="692">
        <f t="shared" si="179"/>
        <v>0</v>
      </c>
      <c r="M177" s="692">
        <f t="shared" si="180"/>
        <v>30.647974212251889</v>
      </c>
      <c r="N177" s="692">
        <f t="shared" si="181"/>
        <v>18.209838668723766</v>
      </c>
      <c r="O177" s="692">
        <f t="shared" si="182"/>
        <v>0</v>
      </c>
      <c r="P177" s="692">
        <f t="shared" si="183"/>
        <v>47.211445784169221</v>
      </c>
      <c r="Q177" s="692">
        <f t="shared" si="184"/>
        <v>0</v>
      </c>
      <c r="R177" s="692">
        <f t="shared" si="185"/>
        <v>0</v>
      </c>
      <c r="S177" s="692">
        <f t="shared" si="186"/>
        <v>11.417363151603373</v>
      </c>
      <c r="T177" s="692">
        <f t="shared" si="187"/>
        <v>0</v>
      </c>
      <c r="U177" s="692">
        <f t="shared" si="188"/>
        <v>0</v>
      </c>
      <c r="V177" s="692">
        <f t="shared" si="189"/>
        <v>0</v>
      </c>
      <c r="W177" s="692">
        <f t="shared" si="190"/>
        <v>0</v>
      </c>
      <c r="X177" s="692">
        <f t="shared" si="190"/>
        <v>0</v>
      </c>
      <c r="Y177" s="692">
        <f t="shared" si="190"/>
        <v>0</v>
      </c>
      <c r="Z177" s="760">
        <f t="shared" si="190"/>
        <v>9.669249022676409</v>
      </c>
      <c r="AA177" s="692">
        <f t="shared" si="190"/>
        <v>0</v>
      </c>
      <c r="AB177" s="693">
        <f t="shared" si="190"/>
        <v>641.97499065177044</v>
      </c>
      <c r="AC177" s="690">
        <f t="shared" si="190"/>
        <v>672.40632581538375</v>
      </c>
      <c r="AD177" s="691">
        <f t="shared" si="190"/>
        <v>0</v>
      </c>
      <c r="AE177" s="691">
        <f t="shared" si="190"/>
        <v>0</v>
      </c>
      <c r="AF177" s="691">
        <f t="shared" si="190"/>
        <v>0</v>
      </c>
      <c r="AG177" s="692">
        <f t="shared" si="191"/>
        <v>0</v>
      </c>
      <c r="AH177" s="692">
        <f t="shared" si="191"/>
        <v>168.46281269342089</v>
      </c>
      <c r="AI177" s="692">
        <f t="shared" si="191"/>
        <v>0</v>
      </c>
      <c r="AJ177" s="692">
        <f t="shared" si="191"/>
        <v>0</v>
      </c>
      <c r="AK177" s="692">
        <f t="shared" si="191"/>
        <v>30.647974212251889</v>
      </c>
      <c r="AL177" s="692">
        <f t="shared" si="191"/>
        <v>18.209838668723766</v>
      </c>
      <c r="AM177" s="692">
        <f t="shared" si="191"/>
        <v>0</v>
      </c>
      <c r="AN177" s="692">
        <f t="shared" si="191"/>
        <v>47.211445784169221</v>
      </c>
      <c r="AO177" s="692">
        <f t="shared" si="191"/>
        <v>0</v>
      </c>
      <c r="AP177" s="692">
        <f t="shared" si="191"/>
        <v>0</v>
      </c>
      <c r="AQ177" s="692">
        <f t="shared" si="191"/>
        <v>11.417363151603373</v>
      </c>
      <c r="AR177" s="692">
        <f t="shared" si="191"/>
        <v>0</v>
      </c>
      <c r="AS177" s="692">
        <f t="shared" si="191"/>
        <v>0</v>
      </c>
      <c r="AT177" s="692">
        <f t="shared" si="191"/>
        <v>0</v>
      </c>
      <c r="AU177" s="692">
        <f t="shared" si="191"/>
        <v>0</v>
      </c>
    </row>
    <row r="178" spans="2:47" s="329" customFormat="1" ht="13.2" x14ac:dyDescent="0.25">
      <c r="B178" s="287" t="s">
        <v>404</v>
      </c>
      <c r="C178" s="355" t="s">
        <v>405</v>
      </c>
      <c r="D178" s="396">
        <f>'Forma 2'!$H$172</f>
        <v>1600</v>
      </c>
      <c r="E178" s="690">
        <f t="shared" si="172"/>
        <v>672.40632581538375</v>
      </c>
      <c r="F178" s="691">
        <f t="shared" si="173"/>
        <v>0</v>
      </c>
      <c r="G178" s="691">
        <f t="shared" si="174"/>
        <v>0</v>
      </c>
      <c r="H178" s="691">
        <f t="shared" si="175"/>
        <v>0</v>
      </c>
      <c r="I178" s="692">
        <f t="shared" si="176"/>
        <v>0</v>
      </c>
      <c r="J178" s="692">
        <f t="shared" si="177"/>
        <v>168.46281269342089</v>
      </c>
      <c r="K178" s="692">
        <f t="shared" si="178"/>
        <v>0</v>
      </c>
      <c r="L178" s="692">
        <f t="shared" si="179"/>
        <v>0</v>
      </c>
      <c r="M178" s="692">
        <f t="shared" si="180"/>
        <v>30.647974212251889</v>
      </c>
      <c r="N178" s="692">
        <f t="shared" si="181"/>
        <v>18.209838668723766</v>
      </c>
      <c r="O178" s="692">
        <f t="shared" si="182"/>
        <v>0</v>
      </c>
      <c r="P178" s="692">
        <f t="shared" si="183"/>
        <v>47.211445784169221</v>
      </c>
      <c r="Q178" s="692">
        <f t="shared" si="184"/>
        <v>0</v>
      </c>
      <c r="R178" s="692">
        <f t="shared" si="185"/>
        <v>0</v>
      </c>
      <c r="S178" s="692">
        <f t="shared" si="186"/>
        <v>11.417363151603373</v>
      </c>
      <c r="T178" s="692">
        <f t="shared" si="187"/>
        <v>0</v>
      </c>
      <c r="U178" s="692">
        <f t="shared" si="188"/>
        <v>0</v>
      </c>
      <c r="V178" s="692">
        <f t="shared" si="189"/>
        <v>0</v>
      </c>
      <c r="W178" s="692">
        <f t="shared" si="190"/>
        <v>0</v>
      </c>
      <c r="X178" s="692">
        <f t="shared" si="190"/>
        <v>0</v>
      </c>
      <c r="Y178" s="692">
        <f t="shared" si="190"/>
        <v>0</v>
      </c>
      <c r="Z178" s="760">
        <f t="shared" si="190"/>
        <v>9.669249022676409</v>
      </c>
      <c r="AA178" s="692">
        <f t="shared" si="190"/>
        <v>0</v>
      </c>
      <c r="AB178" s="693">
        <f t="shared" si="190"/>
        <v>641.97499065177044</v>
      </c>
      <c r="AC178" s="690">
        <f t="shared" si="190"/>
        <v>672.40632581538375</v>
      </c>
      <c r="AD178" s="691">
        <f t="shared" si="190"/>
        <v>0</v>
      </c>
      <c r="AE178" s="691">
        <f t="shared" si="190"/>
        <v>0</v>
      </c>
      <c r="AF178" s="691">
        <f t="shared" si="190"/>
        <v>0</v>
      </c>
      <c r="AG178" s="692">
        <f t="shared" si="191"/>
        <v>0</v>
      </c>
      <c r="AH178" s="692">
        <f t="shared" si="191"/>
        <v>168.46281269342089</v>
      </c>
      <c r="AI178" s="692">
        <f t="shared" si="191"/>
        <v>0</v>
      </c>
      <c r="AJ178" s="692">
        <f t="shared" si="191"/>
        <v>0</v>
      </c>
      <c r="AK178" s="692">
        <f t="shared" si="191"/>
        <v>30.647974212251889</v>
      </c>
      <c r="AL178" s="692">
        <f t="shared" si="191"/>
        <v>18.209838668723766</v>
      </c>
      <c r="AM178" s="692">
        <f t="shared" si="191"/>
        <v>0</v>
      </c>
      <c r="AN178" s="692">
        <f t="shared" si="191"/>
        <v>47.211445784169221</v>
      </c>
      <c r="AO178" s="692">
        <f t="shared" si="191"/>
        <v>0</v>
      </c>
      <c r="AP178" s="692">
        <f t="shared" si="191"/>
        <v>0</v>
      </c>
      <c r="AQ178" s="692">
        <f t="shared" si="191"/>
        <v>11.417363151603373</v>
      </c>
      <c r="AR178" s="692">
        <f t="shared" si="191"/>
        <v>0</v>
      </c>
      <c r="AS178" s="692">
        <f t="shared" si="191"/>
        <v>0</v>
      </c>
      <c r="AT178" s="692">
        <f t="shared" si="191"/>
        <v>0</v>
      </c>
      <c r="AU178" s="692">
        <f t="shared" si="191"/>
        <v>0</v>
      </c>
    </row>
    <row r="179" spans="2:47" s="329" customFormat="1" ht="13.2" x14ac:dyDescent="0.25">
      <c r="B179" s="287" t="s">
        <v>406</v>
      </c>
      <c r="C179" s="355" t="s">
        <v>407</v>
      </c>
      <c r="D179" s="396">
        <f>'Forma 2'!$H$173</f>
        <v>850</v>
      </c>
      <c r="E179" s="690">
        <f t="shared" si="172"/>
        <v>357.21586058942262</v>
      </c>
      <c r="F179" s="691">
        <f t="shared" si="173"/>
        <v>0</v>
      </c>
      <c r="G179" s="691">
        <f t="shared" si="174"/>
        <v>0</v>
      </c>
      <c r="H179" s="691">
        <f t="shared" si="175"/>
        <v>0</v>
      </c>
      <c r="I179" s="692">
        <f t="shared" si="176"/>
        <v>0</v>
      </c>
      <c r="J179" s="692">
        <f t="shared" si="177"/>
        <v>89.495869243379843</v>
      </c>
      <c r="K179" s="692">
        <f t="shared" si="178"/>
        <v>0</v>
      </c>
      <c r="L179" s="692">
        <f t="shared" si="179"/>
        <v>0</v>
      </c>
      <c r="M179" s="692">
        <f t="shared" si="180"/>
        <v>16.281736300258817</v>
      </c>
      <c r="N179" s="692">
        <f t="shared" si="181"/>
        <v>9.6739767927595004</v>
      </c>
      <c r="O179" s="692">
        <f t="shared" si="182"/>
        <v>0</v>
      </c>
      <c r="P179" s="692">
        <f t="shared" si="183"/>
        <v>25.081080572839898</v>
      </c>
      <c r="Q179" s="692">
        <f t="shared" si="184"/>
        <v>0</v>
      </c>
      <c r="R179" s="692">
        <f t="shared" si="185"/>
        <v>0</v>
      </c>
      <c r="S179" s="692">
        <f t="shared" si="186"/>
        <v>6.0654741742892915</v>
      </c>
      <c r="T179" s="692">
        <f t="shared" si="187"/>
        <v>0</v>
      </c>
      <c r="U179" s="692">
        <f t="shared" si="188"/>
        <v>0</v>
      </c>
      <c r="V179" s="692">
        <f t="shared" si="189"/>
        <v>0</v>
      </c>
      <c r="W179" s="692">
        <f t="shared" si="190"/>
        <v>0</v>
      </c>
      <c r="X179" s="692">
        <f t="shared" si="190"/>
        <v>0</v>
      </c>
      <c r="Y179" s="692">
        <f t="shared" si="190"/>
        <v>0</v>
      </c>
      <c r="Z179" s="760">
        <f t="shared" si="190"/>
        <v>5.1367885432968423</v>
      </c>
      <c r="AA179" s="692">
        <f t="shared" si="190"/>
        <v>0</v>
      </c>
      <c r="AB179" s="693">
        <f t="shared" si="190"/>
        <v>341.04921378375309</v>
      </c>
      <c r="AC179" s="690">
        <f t="shared" si="190"/>
        <v>357.21586058942262</v>
      </c>
      <c r="AD179" s="691">
        <f t="shared" si="190"/>
        <v>0</v>
      </c>
      <c r="AE179" s="691">
        <f t="shared" si="190"/>
        <v>0</v>
      </c>
      <c r="AF179" s="691">
        <f t="shared" si="190"/>
        <v>0</v>
      </c>
      <c r="AG179" s="692">
        <f t="shared" si="191"/>
        <v>0</v>
      </c>
      <c r="AH179" s="692">
        <f t="shared" si="191"/>
        <v>89.495869243379843</v>
      </c>
      <c r="AI179" s="692">
        <f t="shared" si="191"/>
        <v>0</v>
      </c>
      <c r="AJ179" s="692">
        <f t="shared" si="191"/>
        <v>0</v>
      </c>
      <c r="AK179" s="692">
        <f t="shared" si="191"/>
        <v>16.281736300258817</v>
      </c>
      <c r="AL179" s="692">
        <f t="shared" si="191"/>
        <v>9.6739767927595004</v>
      </c>
      <c r="AM179" s="692">
        <f t="shared" si="191"/>
        <v>0</v>
      </c>
      <c r="AN179" s="692">
        <f t="shared" si="191"/>
        <v>25.081080572839898</v>
      </c>
      <c r="AO179" s="692">
        <f t="shared" si="191"/>
        <v>0</v>
      </c>
      <c r="AP179" s="692">
        <f t="shared" si="191"/>
        <v>0</v>
      </c>
      <c r="AQ179" s="692">
        <f t="shared" si="191"/>
        <v>6.0654741742892915</v>
      </c>
      <c r="AR179" s="692">
        <f t="shared" si="191"/>
        <v>0</v>
      </c>
      <c r="AS179" s="692">
        <f t="shared" si="191"/>
        <v>0</v>
      </c>
      <c r="AT179" s="692">
        <f t="shared" si="191"/>
        <v>0</v>
      </c>
      <c r="AU179" s="692">
        <f t="shared" si="191"/>
        <v>0</v>
      </c>
    </row>
    <row r="180" spans="2:47" s="329" customFormat="1" ht="13.2" x14ac:dyDescent="0.25">
      <c r="B180" s="287" t="s">
        <v>408</v>
      </c>
      <c r="C180" s="355" t="s">
        <v>409</v>
      </c>
      <c r="D180" s="396">
        <f>'Forma 2'!$H$174</f>
        <v>0</v>
      </c>
      <c r="E180" s="690">
        <f t="shared" si="172"/>
        <v>0</v>
      </c>
      <c r="F180" s="691">
        <f t="shared" si="173"/>
        <v>0</v>
      </c>
      <c r="G180" s="691">
        <f t="shared" si="174"/>
        <v>0</v>
      </c>
      <c r="H180" s="691">
        <f t="shared" si="175"/>
        <v>0</v>
      </c>
      <c r="I180" s="692">
        <f t="shared" si="176"/>
        <v>0</v>
      </c>
      <c r="J180" s="692">
        <f t="shared" si="177"/>
        <v>0</v>
      </c>
      <c r="K180" s="692">
        <f t="shared" si="178"/>
        <v>0</v>
      </c>
      <c r="L180" s="692">
        <f t="shared" si="179"/>
        <v>0</v>
      </c>
      <c r="M180" s="692">
        <f t="shared" si="180"/>
        <v>0</v>
      </c>
      <c r="N180" s="692">
        <f t="shared" si="181"/>
        <v>0</v>
      </c>
      <c r="O180" s="692">
        <f t="shared" si="182"/>
        <v>0</v>
      </c>
      <c r="P180" s="692">
        <f t="shared" si="183"/>
        <v>0</v>
      </c>
      <c r="Q180" s="692">
        <f t="shared" si="184"/>
        <v>0</v>
      </c>
      <c r="R180" s="692">
        <f t="shared" si="185"/>
        <v>0</v>
      </c>
      <c r="S180" s="692">
        <f t="shared" si="186"/>
        <v>0</v>
      </c>
      <c r="T180" s="692">
        <f t="shared" si="187"/>
        <v>0</v>
      </c>
      <c r="U180" s="692">
        <f t="shared" si="188"/>
        <v>0</v>
      </c>
      <c r="V180" s="692">
        <f t="shared" si="189"/>
        <v>0</v>
      </c>
      <c r="W180" s="692">
        <f t="shared" si="190"/>
        <v>0</v>
      </c>
      <c r="X180" s="692">
        <f t="shared" si="190"/>
        <v>0</v>
      </c>
      <c r="Y180" s="692">
        <f t="shared" si="190"/>
        <v>0</v>
      </c>
      <c r="Z180" s="760">
        <f t="shared" si="190"/>
        <v>0</v>
      </c>
      <c r="AA180" s="692">
        <f t="shared" si="190"/>
        <v>0</v>
      </c>
      <c r="AB180" s="693">
        <f t="shared" si="190"/>
        <v>0</v>
      </c>
      <c r="AC180" s="690">
        <f t="shared" si="190"/>
        <v>0</v>
      </c>
      <c r="AD180" s="691">
        <f t="shared" si="190"/>
        <v>0</v>
      </c>
      <c r="AE180" s="691">
        <f t="shared" si="190"/>
        <v>0</v>
      </c>
      <c r="AF180" s="691">
        <f t="shared" si="190"/>
        <v>0</v>
      </c>
      <c r="AG180" s="692">
        <f t="shared" si="191"/>
        <v>0</v>
      </c>
      <c r="AH180" s="692">
        <f t="shared" si="191"/>
        <v>0</v>
      </c>
      <c r="AI180" s="692">
        <f t="shared" si="191"/>
        <v>0</v>
      </c>
      <c r="AJ180" s="692">
        <f t="shared" si="191"/>
        <v>0</v>
      </c>
      <c r="AK180" s="692">
        <f t="shared" si="191"/>
        <v>0</v>
      </c>
      <c r="AL180" s="692">
        <f t="shared" si="191"/>
        <v>0</v>
      </c>
      <c r="AM180" s="692">
        <f t="shared" si="191"/>
        <v>0</v>
      </c>
      <c r="AN180" s="692">
        <f t="shared" si="191"/>
        <v>0</v>
      </c>
      <c r="AO180" s="692">
        <f t="shared" si="191"/>
        <v>0</v>
      </c>
      <c r="AP180" s="692">
        <f t="shared" si="191"/>
        <v>0</v>
      </c>
      <c r="AQ180" s="692">
        <f t="shared" si="191"/>
        <v>0</v>
      </c>
      <c r="AR180" s="692">
        <f t="shared" si="191"/>
        <v>0</v>
      </c>
      <c r="AS180" s="692">
        <f t="shared" si="191"/>
        <v>0</v>
      </c>
      <c r="AT180" s="692">
        <f t="shared" si="191"/>
        <v>0</v>
      </c>
      <c r="AU180" s="692">
        <f t="shared" si="191"/>
        <v>0</v>
      </c>
    </row>
    <row r="181" spans="2:47" s="329" customFormat="1" ht="13.2" x14ac:dyDescent="0.25">
      <c r="B181" s="287" t="s">
        <v>410</v>
      </c>
      <c r="C181" s="355" t="s">
        <v>411</v>
      </c>
      <c r="D181" s="396">
        <f>'Forma 2'!$H$175</f>
        <v>0</v>
      </c>
      <c r="E181" s="690">
        <f t="shared" si="172"/>
        <v>0</v>
      </c>
      <c r="F181" s="691">
        <f t="shared" si="173"/>
        <v>0</v>
      </c>
      <c r="G181" s="691">
        <f t="shared" si="174"/>
        <v>0</v>
      </c>
      <c r="H181" s="691">
        <f t="shared" si="175"/>
        <v>0</v>
      </c>
      <c r="I181" s="692">
        <f t="shared" si="176"/>
        <v>0</v>
      </c>
      <c r="J181" s="692">
        <f t="shared" si="177"/>
        <v>0</v>
      </c>
      <c r="K181" s="692">
        <f t="shared" si="178"/>
        <v>0</v>
      </c>
      <c r="L181" s="692">
        <f t="shared" si="179"/>
        <v>0</v>
      </c>
      <c r="M181" s="692">
        <f t="shared" si="180"/>
        <v>0</v>
      </c>
      <c r="N181" s="692">
        <f t="shared" si="181"/>
        <v>0</v>
      </c>
      <c r="O181" s="692">
        <f t="shared" si="182"/>
        <v>0</v>
      </c>
      <c r="P181" s="692">
        <f t="shared" si="183"/>
        <v>0</v>
      </c>
      <c r="Q181" s="692">
        <f t="shared" si="184"/>
        <v>0</v>
      </c>
      <c r="R181" s="692">
        <f t="shared" si="185"/>
        <v>0</v>
      </c>
      <c r="S181" s="692">
        <f t="shared" si="186"/>
        <v>0</v>
      </c>
      <c r="T181" s="692">
        <f t="shared" si="187"/>
        <v>0</v>
      </c>
      <c r="U181" s="692">
        <f t="shared" si="188"/>
        <v>0</v>
      </c>
      <c r="V181" s="692">
        <f t="shared" si="189"/>
        <v>0</v>
      </c>
      <c r="W181" s="692">
        <f t="shared" si="190"/>
        <v>0</v>
      </c>
      <c r="X181" s="692">
        <f t="shared" si="190"/>
        <v>0</v>
      </c>
      <c r="Y181" s="692">
        <f t="shared" si="190"/>
        <v>0</v>
      </c>
      <c r="Z181" s="760">
        <f t="shared" si="190"/>
        <v>0</v>
      </c>
      <c r="AA181" s="692">
        <f t="shared" si="190"/>
        <v>0</v>
      </c>
      <c r="AB181" s="693">
        <f t="shared" si="190"/>
        <v>0</v>
      </c>
      <c r="AC181" s="690">
        <f t="shared" si="190"/>
        <v>0</v>
      </c>
      <c r="AD181" s="691">
        <f t="shared" si="190"/>
        <v>0</v>
      </c>
      <c r="AE181" s="691">
        <f t="shared" si="190"/>
        <v>0</v>
      </c>
      <c r="AF181" s="691">
        <f t="shared" si="190"/>
        <v>0</v>
      </c>
      <c r="AG181" s="692">
        <f t="shared" si="191"/>
        <v>0</v>
      </c>
      <c r="AH181" s="692">
        <f t="shared" si="191"/>
        <v>0</v>
      </c>
      <c r="AI181" s="692">
        <f t="shared" si="191"/>
        <v>0</v>
      </c>
      <c r="AJ181" s="692">
        <f t="shared" si="191"/>
        <v>0</v>
      </c>
      <c r="AK181" s="692">
        <f t="shared" si="191"/>
        <v>0</v>
      </c>
      <c r="AL181" s="692">
        <f t="shared" si="191"/>
        <v>0</v>
      </c>
      <c r="AM181" s="692">
        <f t="shared" si="191"/>
        <v>0</v>
      </c>
      <c r="AN181" s="692">
        <f t="shared" si="191"/>
        <v>0</v>
      </c>
      <c r="AO181" s="692">
        <f t="shared" si="191"/>
        <v>0</v>
      </c>
      <c r="AP181" s="692">
        <f t="shared" si="191"/>
        <v>0</v>
      </c>
      <c r="AQ181" s="692">
        <f t="shared" si="191"/>
        <v>0</v>
      </c>
      <c r="AR181" s="692">
        <f t="shared" si="191"/>
        <v>0</v>
      </c>
      <c r="AS181" s="692">
        <f t="shared" si="191"/>
        <v>0</v>
      </c>
      <c r="AT181" s="692">
        <f t="shared" si="191"/>
        <v>0</v>
      </c>
      <c r="AU181" s="692">
        <f t="shared" si="191"/>
        <v>0</v>
      </c>
    </row>
    <row r="182" spans="2:47" s="329" customFormat="1" ht="13.2" x14ac:dyDescent="0.25">
      <c r="B182" s="287" t="s">
        <v>412</v>
      </c>
      <c r="C182" s="355" t="s">
        <v>413</v>
      </c>
      <c r="D182" s="396">
        <f>'Forma 2'!$H$176</f>
        <v>0</v>
      </c>
      <c r="E182" s="690">
        <f t="shared" si="172"/>
        <v>0</v>
      </c>
      <c r="F182" s="691">
        <f t="shared" si="173"/>
        <v>0</v>
      </c>
      <c r="G182" s="691">
        <f t="shared" si="174"/>
        <v>0</v>
      </c>
      <c r="H182" s="691">
        <f t="shared" si="175"/>
        <v>0</v>
      </c>
      <c r="I182" s="692">
        <f t="shared" si="176"/>
        <v>0</v>
      </c>
      <c r="J182" s="692">
        <f t="shared" si="177"/>
        <v>0</v>
      </c>
      <c r="K182" s="692">
        <f t="shared" si="178"/>
        <v>0</v>
      </c>
      <c r="L182" s="692">
        <f t="shared" si="179"/>
        <v>0</v>
      </c>
      <c r="M182" s="692">
        <f t="shared" si="180"/>
        <v>0</v>
      </c>
      <c r="N182" s="692">
        <f t="shared" si="181"/>
        <v>0</v>
      </c>
      <c r="O182" s="692">
        <f t="shared" si="182"/>
        <v>0</v>
      </c>
      <c r="P182" s="692">
        <f t="shared" si="183"/>
        <v>0</v>
      </c>
      <c r="Q182" s="692">
        <f t="shared" si="184"/>
        <v>0</v>
      </c>
      <c r="R182" s="692">
        <f t="shared" si="185"/>
        <v>0</v>
      </c>
      <c r="S182" s="692">
        <f t="shared" si="186"/>
        <v>0</v>
      </c>
      <c r="T182" s="692">
        <f t="shared" si="187"/>
        <v>0</v>
      </c>
      <c r="U182" s="692">
        <f t="shared" si="188"/>
        <v>0</v>
      </c>
      <c r="V182" s="692">
        <f t="shared" si="189"/>
        <v>0</v>
      </c>
      <c r="W182" s="692">
        <f t="shared" si="190"/>
        <v>0</v>
      </c>
      <c r="X182" s="692">
        <f t="shared" si="190"/>
        <v>0</v>
      </c>
      <c r="Y182" s="692">
        <f t="shared" si="190"/>
        <v>0</v>
      </c>
      <c r="Z182" s="760">
        <f t="shared" si="190"/>
        <v>0</v>
      </c>
      <c r="AA182" s="692">
        <f t="shared" si="190"/>
        <v>0</v>
      </c>
      <c r="AB182" s="693">
        <f t="shared" si="190"/>
        <v>0</v>
      </c>
      <c r="AC182" s="690">
        <f t="shared" si="190"/>
        <v>0</v>
      </c>
      <c r="AD182" s="691">
        <f t="shared" si="190"/>
        <v>0</v>
      </c>
      <c r="AE182" s="691">
        <f t="shared" si="190"/>
        <v>0</v>
      </c>
      <c r="AF182" s="691">
        <f t="shared" si="190"/>
        <v>0</v>
      </c>
      <c r="AG182" s="692">
        <f t="shared" si="191"/>
        <v>0</v>
      </c>
      <c r="AH182" s="692">
        <f t="shared" si="191"/>
        <v>0</v>
      </c>
      <c r="AI182" s="692">
        <f t="shared" si="191"/>
        <v>0</v>
      </c>
      <c r="AJ182" s="692">
        <f t="shared" si="191"/>
        <v>0</v>
      </c>
      <c r="AK182" s="692">
        <f t="shared" si="191"/>
        <v>0</v>
      </c>
      <c r="AL182" s="692">
        <f t="shared" si="191"/>
        <v>0</v>
      </c>
      <c r="AM182" s="692">
        <f t="shared" si="191"/>
        <v>0</v>
      </c>
      <c r="AN182" s="692">
        <f t="shared" si="191"/>
        <v>0</v>
      </c>
      <c r="AO182" s="692">
        <f t="shared" si="191"/>
        <v>0</v>
      </c>
      <c r="AP182" s="692">
        <f t="shared" si="191"/>
        <v>0</v>
      </c>
      <c r="AQ182" s="692">
        <f t="shared" si="191"/>
        <v>0</v>
      </c>
      <c r="AR182" s="692">
        <f t="shared" si="191"/>
        <v>0</v>
      </c>
      <c r="AS182" s="692">
        <f t="shared" si="191"/>
        <v>0</v>
      </c>
      <c r="AT182" s="692">
        <f t="shared" si="191"/>
        <v>0</v>
      </c>
      <c r="AU182" s="692">
        <f t="shared" si="191"/>
        <v>0</v>
      </c>
    </row>
    <row r="183" spans="2:47" s="329" customFormat="1" ht="13.2" x14ac:dyDescent="0.25">
      <c r="B183" s="287" t="s">
        <v>414</v>
      </c>
      <c r="C183" s="355" t="s">
        <v>415</v>
      </c>
      <c r="D183" s="396">
        <f>'Forma 2'!$H$177</f>
        <v>0</v>
      </c>
      <c r="E183" s="690">
        <f t="shared" si="172"/>
        <v>0</v>
      </c>
      <c r="F183" s="691">
        <f t="shared" si="173"/>
        <v>0</v>
      </c>
      <c r="G183" s="691">
        <f t="shared" si="174"/>
        <v>0</v>
      </c>
      <c r="H183" s="691">
        <f t="shared" si="175"/>
        <v>0</v>
      </c>
      <c r="I183" s="692">
        <f t="shared" si="176"/>
        <v>0</v>
      </c>
      <c r="J183" s="692">
        <f t="shared" si="177"/>
        <v>0</v>
      </c>
      <c r="K183" s="692">
        <f t="shared" si="178"/>
        <v>0</v>
      </c>
      <c r="L183" s="692">
        <f t="shared" si="179"/>
        <v>0</v>
      </c>
      <c r="M183" s="692">
        <f t="shared" si="180"/>
        <v>0</v>
      </c>
      <c r="N183" s="692">
        <f t="shared" si="181"/>
        <v>0</v>
      </c>
      <c r="O183" s="692">
        <f t="shared" si="182"/>
        <v>0</v>
      </c>
      <c r="P183" s="692">
        <f t="shared" si="183"/>
        <v>0</v>
      </c>
      <c r="Q183" s="692">
        <f t="shared" si="184"/>
        <v>0</v>
      </c>
      <c r="R183" s="692">
        <f t="shared" si="185"/>
        <v>0</v>
      </c>
      <c r="S183" s="692">
        <f t="shared" si="186"/>
        <v>0</v>
      </c>
      <c r="T183" s="692">
        <f t="shared" si="187"/>
        <v>0</v>
      </c>
      <c r="U183" s="692">
        <f t="shared" si="188"/>
        <v>0</v>
      </c>
      <c r="V183" s="692">
        <f t="shared" si="189"/>
        <v>0</v>
      </c>
      <c r="W183" s="692">
        <f t="shared" si="190"/>
        <v>0</v>
      </c>
      <c r="X183" s="692">
        <f t="shared" si="190"/>
        <v>0</v>
      </c>
      <c r="Y183" s="692">
        <f t="shared" si="190"/>
        <v>0</v>
      </c>
      <c r="Z183" s="760">
        <f t="shared" si="190"/>
        <v>0</v>
      </c>
      <c r="AA183" s="692">
        <f t="shared" si="190"/>
        <v>0</v>
      </c>
      <c r="AB183" s="693">
        <f t="shared" si="190"/>
        <v>0</v>
      </c>
      <c r="AC183" s="690">
        <f t="shared" si="190"/>
        <v>0</v>
      </c>
      <c r="AD183" s="691">
        <f t="shared" si="190"/>
        <v>0</v>
      </c>
      <c r="AE183" s="691">
        <f t="shared" si="190"/>
        <v>0</v>
      </c>
      <c r="AF183" s="691">
        <f t="shared" si="190"/>
        <v>0</v>
      </c>
      <c r="AG183" s="692">
        <f t="shared" si="191"/>
        <v>0</v>
      </c>
      <c r="AH183" s="692">
        <f t="shared" si="191"/>
        <v>0</v>
      </c>
      <c r="AI183" s="692">
        <f t="shared" si="191"/>
        <v>0</v>
      </c>
      <c r="AJ183" s="692">
        <f t="shared" si="191"/>
        <v>0</v>
      </c>
      <c r="AK183" s="692">
        <f t="shared" si="191"/>
        <v>0</v>
      </c>
      <c r="AL183" s="692">
        <f t="shared" si="191"/>
        <v>0</v>
      </c>
      <c r="AM183" s="692">
        <f t="shared" si="191"/>
        <v>0</v>
      </c>
      <c r="AN183" s="692">
        <f t="shared" si="191"/>
        <v>0</v>
      </c>
      <c r="AO183" s="692">
        <f t="shared" si="191"/>
        <v>0</v>
      </c>
      <c r="AP183" s="692">
        <f t="shared" si="191"/>
        <v>0</v>
      </c>
      <c r="AQ183" s="692">
        <f t="shared" si="191"/>
        <v>0</v>
      </c>
      <c r="AR183" s="692">
        <f t="shared" si="191"/>
        <v>0</v>
      </c>
      <c r="AS183" s="692">
        <f t="shared" si="191"/>
        <v>0</v>
      </c>
      <c r="AT183" s="692">
        <f t="shared" si="191"/>
        <v>0</v>
      </c>
      <c r="AU183" s="692">
        <f t="shared" si="191"/>
        <v>0</v>
      </c>
    </row>
    <row r="184" spans="2:47" s="329" customFormat="1" ht="13.2" x14ac:dyDescent="0.25">
      <c r="B184" s="287" t="s">
        <v>416</v>
      </c>
      <c r="C184" s="358" t="s">
        <v>417</v>
      </c>
      <c r="D184" s="396">
        <f>'Forma 2'!$H$178</f>
        <v>0</v>
      </c>
      <c r="E184" s="690">
        <f t="shared" si="172"/>
        <v>0</v>
      </c>
      <c r="F184" s="691">
        <f t="shared" si="173"/>
        <v>0</v>
      </c>
      <c r="G184" s="691">
        <f t="shared" si="174"/>
        <v>0</v>
      </c>
      <c r="H184" s="691">
        <f t="shared" si="175"/>
        <v>0</v>
      </c>
      <c r="I184" s="692">
        <f t="shared" si="176"/>
        <v>0</v>
      </c>
      <c r="J184" s="692">
        <f t="shared" si="177"/>
        <v>0</v>
      </c>
      <c r="K184" s="692">
        <f t="shared" si="178"/>
        <v>0</v>
      </c>
      <c r="L184" s="692">
        <f t="shared" si="179"/>
        <v>0</v>
      </c>
      <c r="M184" s="692">
        <f t="shared" si="180"/>
        <v>0</v>
      </c>
      <c r="N184" s="692">
        <f t="shared" si="181"/>
        <v>0</v>
      </c>
      <c r="O184" s="692">
        <f t="shared" si="182"/>
        <v>0</v>
      </c>
      <c r="P184" s="692">
        <f t="shared" si="183"/>
        <v>0</v>
      </c>
      <c r="Q184" s="692">
        <f t="shared" si="184"/>
        <v>0</v>
      </c>
      <c r="R184" s="692">
        <f t="shared" si="185"/>
        <v>0</v>
      </c>
      <c r="S184" s="692">
        <f t="shared" si="186"/>
        <v>0</v>
      </c>
      <c r="T184" s="692">
        <f t="shared" si="187"/>
        <v>0</v>
      </c>
      <c r="U184" s="692">
        <f t="shared" si="188"/>
        <v>0</v>
      </c>
      <c r="V184" s="692">
        <f t="shared" si="189"/>
        <v>0</v>
      </c>
      <c r="W184" s="692">
        <f t="shared" si="190"/>
        <v>0</v>
      </c>
      <c r="X184" s="692">
        <f t="shared" si="190"/>
        <v>0</v>
      </c>
      <c r="Y184" s="692">
        <f t="shared" si="190"/>
        <v>0</v>
      </c>
      <c r="Z184" s="760">
        <f t="shared" si="190"/>
        <v>0</v>
      </c>
      <c r="AA184" s="692">
        <f t="shared" si="190"/>
        <v>0</v>
      </c>
      <c r="AB184" s="693">
        <f t="shared" si="190"/>
        <v>0</v>
      </c>
      <c r="AC184" s="690">
        <f t="shared" si="190"/>
        <v>0</v>
      </c>
      <c r="AD184" s="691">
        <f t="shared" si="190"/>
        <v>0</v>
      </c>
      <c r="AE184" s="691">
        <f t="shared" si="190"/>
        <v>0</v>
      </c>
      <c r="AF184" s="691">
        <f t="shared" si="190"/>
        <v>0</v>
      </c>
      <c r="AG184" s="692">
        <f t="shared" si="191"/>
        <v>0</v>
      </c>
      <c r="AH184" s="692">
        <f t="shared" si="191"/>
        <v>0</v>
      </c>
      <c r="AI184" s="692">
        <f t="shared" si="191"/>
        <v>0</v>
      </c>
      <c r="AJ184" s="692">
        <f t="shared" si="191"/>
        <v>0</v>
      </c>
      <c r="AK184" s="692">
        <f t="shared" si="191"/>
        <v>0</v>
      </c>
      <c r="AL184" s="692">
        <f t="shared" si="191"/>
        <v>0</v>
      </c>
      <c r="AM184" s="692">
        <f t="shared" si="191"/>
        <v>0</v>
      </c>
      <c r="AN184" s="692">
        <f t="shared" si="191"/>
        <v>0</v>
      </c>
      <c r="AO184" s="692">
        <f t="shared" si="191"/>
        <v>0</v>
      </c>
      <c r="AP184" s="692">
        <f t="shared" si="191"/>
        <v>0</v>
      </c>
      <c r="AQ184" s="692">
        <f t="shared" si="191"/>
        <v>0</v>
      </c>
      <c r="AR184" s="692">
        <f t="shared" si="191"/>
        <v>0</v>
      </c>
      <c r="AS184" s="692">
        <f t="shared" si="191"/>
        <v>0</v>
      </c>
      <c r="AT184" s="692">
        <f t="shared" si="191"/>
        <v>0</v>
      </c>
      <c r="AU184" s="692">
        <f t="shared" si="191"/>
        <v>0</v>
      </c>
    </row>
    <row r="185" spans="2:47" s="329" customFormat="1" ht="13.2" x14ac:dyDescent="0.25">
      <c r="B185" s="305" t="s">
        <v>418</v>
      </c>
      <c r="C185" s="358" t="s">
        <v>419</v>
      </c>
      <c r="D185" s="396">
        <f>'Forma 2'!$H$179</f>
        <v>0</v>
      </c>
      <c r="E185" s="690">
        <f t="shared" si="172"/>
        <v>0</v>
      </c>
      <c r="F185" s="691">
        <f t="shared" si="173"/>
        <v>0</v>
      </c>
      <c r="G185" s="691">
        <f t="shared" si="174"/>
        <v>0</v>
      </c>
      <c r="H185" s="691">
        <f t="shared" si="175"/>
        <v>0</v>
      </c>
      <c r="I185" s="692">
        <f t="shared" si="176"/>
        <v>0</v>
      </c>
      <c r="J185" s="692">
        <f t="shared" si="177"/>
        <v>0</v>
      </c>
      <c r="K185" s="692">
        <f t="shared" si="178"/>
        <v>0</v>
      </c>
      <c r="L185" s="692">
        <f t="shared" si="179"/>
        <v>0</v>
      </c>
      <c r="M185" s="692">
        <f t="shared" si="180"/>
        <v>0</v>
      </c>
      <c r="N185" s="692">
        <f t="shared" si="181"/>
        <v>0</v>
      </c>
      <c r="O185" s="692">
        <f t="shared" si="182"/>
        <v>0</v>
      </c>
      <c r="P185" s="692">
        <f t="shared" si="183"/>
        <v>0</v>
      </c>
      <c r="Q185" s="692">
        <f t="shared" si="184"/>
        <v>0</v>
      </c>
      <c r="R185" s="692">
        <f t="shared" si="185"/>
        <v>0</v>
      </c>
      <c r="S185" s="692">
        <f t="shared" si="186"/>
        <v>0</v>
      </c>
      <c r="T185" s="692">
        <f t="shared" si="187"/>
        <v>0</v>
      </c>
      <c r="U185" s="692">
        <f t="shared" si="188"/>
        <v>0</v>
      </c>
      <c r="V185" s="692">
        <f t="shared" si="189"/>
        <v>0</v>
      </c>
      <c r="W185" s="692">
        <f t="shared" ref="W185:AF190" si="192">IFERROR((W$18/$D$18)*$D185,"0")</f>
        <v>0</v>
      </c>
      <c r="X185" s="692">
        <f t="shared" si="192"/>
        <v>0</v>
      </c>
      <c r="Y185" s="692">
        <f t="shared" si="192"/>
        <v>0</v>
      </c>
      <c r="Z185" s="760">
        <f t="shared" si="192"/>
        <v>0</v>
      </c>
      <c r="AA185" s="692">
        <f t="shared" si="192"/>
        <v>0</v>
      </c>
      <c r="AB185" s="693">
        <f t="shared" si="192"/>
        <v>0</v>
      </c>
      <c r="AC185" s="690">
        <f t="shared" si="192"/>
        <v>0</v>
      </c>
      <c r="AD185" s="691">
        <f t="shared" si="192"/>
        <v>0</v>
      </c>
      <c r="AE185" s="691">
        <f t="shared" si="192"/>
        <v>0</v>
      </c>
      <c r="AF185" s="691">
        <f t="shared" si="192"/>
        <v>0</v>
      </c>
      <c r="AG185" s="692">
        <f t="shared" ref="AG185:AU190" si="193">IFERROR((AG$18/$D$18)*$D185,"0")</f>
        <v>0</v>
      </c>
      <c r="AH185" s="692">
        <f t="shared" si="193"/>
        <v>0</v>
      </c>
      <c r="AI185" s="692">
        <f t="shared" si="193"/>
        <v>0</v>
      </c>
      <c r="AJ185" s="692">
        <f t="shared" si="193"/>
        <v>0</v>
      </c>
      <c r="AK185" s="692">
        <f t="shared" si="193"/>
        <v>0</v>
      </c>
      <c r="AL185" s="692">
        <f t="shared" si="193"/>
        <v>0</v>
      </c>
      <c r="AM185" s="692">
        <f t="shared" si="193"/>
        <v>0</v>
      </c>
      <c r="AN185" s="692">
        <f t="shared" si="193"/>
        <v>0</v>
      </c>
      <c r="AO185" s="692">
        <f t="shared" si="193"/>
        <v>0</v>
      </c>
      <c r="AP185" s="692">
        <f t="shared" si="193"/>
        <v>0</v>
      </c>
      <c r="AQ185" s="692">
        <f t="shared" si="193"/>
        <v>0</v>
      </c>
      <c r="AR185" s="692">
        <f t="shared" si="193"/>
        <v>0</v>
      </c>
      <c r="AS185" s="692">
        <f t="shared" si="193"/>
        <v>0</v>
      </c>
      <c r="AT185" s="692">
        <f t="shared" si="193"/>
        <v>0</v>
      </c>
      <c r="AU185" s="692">
        <f t="shared" si="193"/>
        <v>0</v>
      </c>
    </row>
    <row r="186" spans="2:47" s="329" customFormat="1" ht="13.2" x14ac:dyDescent="0.25">
      <c r="B186" s="305" t="s">
        <v>420</v>
      </c>
      <c r="C186" s="358" t="s">
        <v>421</v>
      </c>
      <c r="D186" s="396">
        <f>'Forma 2'!$H$180</f>
        <v>0</v>
      </c>
      <c r="E186" s="690">
        <f t="shared" si="172"/>
        <v>0</v>
      </c>
      <c r="F186" s="691">
        <f t="shared" si="173"/>
        <v>0</v>
      </c>
      <c r="G186" s="691">
        <f t="shared" si="174"/>
        <v>0</v>
      </c>
      <c r="H186" s="691">
        <f t="shared" si="175"/>
        <v>0</v>
      </c>
      <c r="I186" s="692">
        <f t="shared" si="176"/>
        <v>0</v>
      </c>
      <c r="J186" s="692">
        <f t="shared" si="177"/>
        <v>0</v>
      </c>
      <c r="K186" s="692">
        <f t="shared" si="178"/>
        <v>0</v>
      </c>
      <c r="L186" s="692">
        <f t="shared" si="179"/>
        <v>0</v>
      </c>
      <c r="M186" s="692">
        <f t="shared" si="180"/>
        <v>0</v>
      </c>
      <c r="N186" s="692">
        <f t="shared" si="181"/>
        <v>0</v>
      </c>
      <c r="O186" s="692">
        <f t="shared" si="182"/>
        <v>0</v>
      </c>
      <c r="P186" s="692">
        <f t="shared" si="183"/>
        <v>0</v>
      </c>
      <c r="Q186" s="692">
        <f t="shared" si="184"/>
        <v>0</v>
      </c>
      <c r="R186" s="692">
        <f t="shared" si="185"/>
        <v>0</v>
      </c>
      <c r="S186" s="692">
        <f t="shared" si="186"/>
        <v>0</v>
      </c>
      <c r="T186" s="692">
        <f t="shared" si="187"/>
        <v>0</v>
      </c>
      <c r="U186" s="692">
        <f t="shared" si="188"/>
        <v>0</v>
      </c>
      <c r="V186" s="692">
        <f t="shared" si="189"/>
        <v>0</v>
      </c>
      <c r="W186" s="692">
        <f t="shared" si="192"/>
        <v>0</v>
      </c>
      <c r="X186" s="692">
        <f t="shared" si="192"/>
        <v>0</v>
      </c>
      <c r="Y186" s="692">
        <f t="shared" si="192"/>
        <v>0</v>
      </c>
      <c r="Z186" s="760">
        <f t="shared" si="192"/>
        <v>0</v>
      </c>
      <c r="AA186" s="692">
        <f t="shared" si="192"/>
        <v>0</v>
      </c>
      <c r="AB186" s="693">
        <f t="shared" si="192"/>
        <v>0</v>
      </c>
      <c r="AC186" s="690">
        <f t="shared" si="192"/>
        <v>0</v>
      </c>
      <c r="AD186" s="691">
        <f t="shared" si="192"/>
        <v>0</v>
      </c>
      <c r="AE186" s="691">
        <f t="shared" si="192"/>
        <v>0</v>
      </c>
      <c r="AF186" s="691">
        <f t="shared" si="192"/>
        <v>0</v>
      </c>
      <c r="AG186" s="692">
        <f t="shared" si="193"/>
        <v>0</v>
      </c>
      <c r="AH186" s="692">
        <f t="shared" si="193"/>
        <v>0</v>
      </c>
      <c r="AI186" s="692">
        <f t="shared" si="193"/>
        <v>0</v>
      </c>
      <c r="AJ186" s="692">
        <f t="shared" si="193"/>
        <v>0</v>
      </c>
      <c r="AK186" s="692">
        <f t="shared" si="193"/>
        <v>0</v>
      </c>
      <c r="AL186" s="692">
        <f t="shared" si="193"/>
        <v>0</v>
      </c>
      <c r="AM186" s="692">
        <f t="shared" si="193"/>
        <v>0</v>
      </c>
      <c r="AN186" s="692">
        <f t="shared" si="193"/>
        <v>0</v>
      </c>
      <c r="AO186" s="692">
        <f t="shared" si="193"/>
        <v>0</v>
      </c>
      <c r="AP186" s="692">
        <f t="shared" si="193"/>
        <v>0</v>
      </c>
      <c r="AQ186" s="692">
        <f t="shared" si="193"/>
        <v>0</v>
      </c>
      <c r="AR186" s="692">
        <f t="shared" si="193"/>
        <v>0</v>
      </c>
      <c r="AS186" s="692">
        <f t="shared" si="193"/>
        <v>0</v>
      </c>
      <c r="AT186" s="692">
        <f t="shared" si="193"/>
        <v>0</v>
      </c>
      <c r="AU186" s="692">
        <f t="shared" si="193"/>
        <v>0</v>
      </c>
    </row>
    <row r="187" spans="2:47" s="329" customFormat="1" ht="13.2" x14ac:dyDescent="0.25">
      <c r="B187" s="305" t="s">
        <v>422</v>
      </c>
      <c r="C187" s="358" t="s">
        <v>423</v>
      </c>
      <c r="D187" s="396">
        <f>'Forma 2'!$H$181</f>
        <v>0</v>
      </c>
      <c r="E187" s="690">
        <f t="shared" si="172"/>
        <v>0</v>
      </c>
      <c r="F187" s="691">
        <f t="shared" si="173"/>
        <v>0</v>
      </c>
      <c r="G187" s="691">
        <f t="shared" si="174"/>
        <v>0</v>
      </c>
      <c r="H187" s="691">
        <f t="shared" si="175"/>
        <v>0</v>
      </c>
      <c r="I187" s="692">
        <f t="shared" si="176"/>
        <v>0</v>
      </c>
      <c r="J187" s="692">
        <f t="shared" si="177"/>
        <v>0</v>
      </c>
      <c r="K187" s="692">
        <f t="shared" si="178"/>
        <v>0</v>
      </c>
      <c r="L187" s="692">
        <f t="shared" si="179"/>
        <v>0</v>
      </c>
      <c r="M187" s="692">
        <f t="shared" si="180"/>
        <v>0</v>
      </c>
      <c r="N187" s="692">
        <f t="shared" si="181"/>
        <v>0</v>
      </c>
      <c r="O187" s="692">
        <f t="shared" si="182"/>
        <v>0</v>
      </c>
      <c r="P187" s="692">
        <f t="shared" si="183"/>
        <v>0</v>
      </c>
      <c r="Q187" s="692">
        <f t="shared" si="184"/>
        <v>0</v>
      </c>
      <c r="R187" s="692">
        <f t="shared" si="185"/>
        <v>0</v>
      </c>
      <c r="S187" s="692">
        <f t="shared" si="186"/>
        <v>0</v>
      </c>
      <c r="T187" s="692">
        <f t="shared" si="187"/>
        <v>0</v>
      </c>
      <c r="U187" s="692">
        <f t="shared" si="188"/>
        <v>0</v>
      </c>
      <c r="V187" s="692">
        <f t="shared" si="189"/>
        <v>0</v>
      </c>
      <c r="W187" s="692">
        <f t="shared" si="192"/>
        <v>0</v>
      </c>
      <c r="X187" s="692">
        <f t="shared" si="192"/>
        <v>0</v>
      </c>
      <c r="Y187" s="692">
        <f t="shared" si="192"/>
        <v>0</v>
      </c>
      <c r="Z187" s="760">
        <f t="shared" si="192"/>
        <v>0</v>
      </c>
      <c r="AA187" s="692">
        <f t="shared" si="192"/>
        <v>0</v>
      </c>
      <c r="AB187" s="693">
        <f t="shared" si="192"/>
        <v>0</v>
      </c>
      <c r="AC187" s="690">
        <f t="shared" si="192"/>
        <v>0</v>
      </c>
      <c r="AD187" s="691">
        <f t="shared" si="192"/>
        <v>0</v>
      </c>
      <c r="AE187" s="691">
        <f t="shared" si="192"/>
        <v>0</v>
      </c>
      <c r="AF187" s="691">
        <f t="shared" si="192"/>
        <v>0</v>
      </c>
      <c r="AG187" s="692">
        <f t="shared" si="193"/>
        <v>0</v>
      </c>
      <c r="AH187" s="692">
        <f t="shared" si="193"/>
        <v>0</v>
      </c>
      <c r="AI187" s="692">
        <f t="shared" si="193"/>
        <v>0</v>
      </c>
      <c r="AJ187" s="692">
        <f t="shared" si="193"/>
        <v>0</v>
      </c>
      <c r="AK187" s="692">
        <f t="shared" si="193"/>
        <v>0</v>
      </c>
      <c r="AL187" s="692">
        <f t="shared" si="193"/>
        <v>0</v>
      </c>
      <c r="AM187" s="692">
        <f t="shared" si="193"/>
        <v>0</v>
      </c>
      <c r="AN187" s="692">
        <f t="shared" si="193"/>
        <v>0</v>
      </c>
      <c r="AO187" s="692">
        <f t="shared" si="193"/>
        <v>0</v>
      </c>
      <c r="AP187" s="692">
        <f t="shared" si="193"/>
        <v>0</v>
      </c>
      <c r="AQ187" s="692">
        <f t="shared" si="193"/>
        <v>0</v>
      </c>
      <c r="AR187" s="692">
        <f t="shared" si="193"/>
        <v>0</v>
      </c>
      <c r="AS187" s="692">
        <f t="shared" si="193"/>
        <v>0</v>
      </c>
      <c r="AT187" s="692">
        <f t="shared" si="193"/>
        <v>0</v>
      </c>
      <c r="AU187" s="692">
        <f t="shared" si="193"/>
        <v>0</v>
      </c>
    </row>
    <row r="188" spans="2:47" s="329" customFormat="1" ht="13.2" x14ac:dyDescent="0.25">
      <c r="B188" s="305" t="s">
        <v>424</v>
      </c>
      <c r="C188" s="358" t="s">
        <v>425</v>
      </c>
      <c r="D188" s="396">
        <f>'Forma 2'!$H$182</f>
        <v>0</v>
      </c>
      <c r="E188" s="690">
        <f t="shared" si="172"/>
        <v>0</v>
      </c>
      <c r="F188" s="691">
        <f t="shared" si="173"/>
        <v>0</v>
      </c>
      <c r="G188" s="691">
        <f t="shared" si="174"/>
        <v>0</v>
      </c>
      <c r="H188" s="691">
        <f t="shared" si="175"/>
        <v>0</v>
      </c>
      <c r="I188" s="692">
        <f t="shared" si="176"/>
        <v>0</v>
      </c>
      <c r="J188" s="692">
        <f t="shared" si="177"/>
        <v>0</v>
      </c>
      <c r="K188" s="692">
        <f t="shared" si="178"/>
        <v>0</v>
      </c>
      <c r="L188" s="692">
        <f t="shared" si="179"/>
        <v>0</v>
      </c>
      <c r="M188" s="692">
        <f t="shared" si="180"/>
        <v>0</v>
      </c>
      <c r="N188" s="692">
        <f t="shared" si="181"/>
        <v>0</v>
      </c>
      <c r="O188" s="692">
        <f t="shared" si="182"/>
        <v>0</v>
      </c>
      <c r="P188" s="692">
        <f t="shared" si="183"/>
        <v>0</v>
      </c>
      <c r="Q188" s="692">
        <f t="shared" si="184"/>
        <v>0</v>
      </c>
      <c r="R188" s="692">
        <f t="shared" si="185"/>
        <v>0</v>
      </c>
      <c r="S188" s="692">
        <f t="shared" si="186"/>
        <v>0</v>
      </c>
      <c r="T188" s="692">
        <f t="shared" si="187"/>
        <v>0</v>
      </c>
      <c r="U188" s="692">
        <f t="shared" si="188"/>
        <v>0</v>
      </c>
      <c r="V188" s="692">
        <f t="shared" si="189"/>
        <v>0</v>
      </c>
      <c r="W188" s="692">
        <f t="shared" si="192"/>
        <v>0</v>
      </c>
      <c r="X188" s="692">
        <f t="shared" si="192"/>
        <v>0</v>
      </c>
      <c r="Y188" s="692">
        <f t="shared" si="192"/>
        <v>0</v>
      </c>
      <c r="Z188" s="760">
        <f t="shared" si="192"/>
        <v>0</v>
      </c>
      <c r="AA188" s="692">
        <f t="shared" si="192"/>
        <v>0</v>
      </c>
      <c r="AB188" s="693">
        <f t="shared" si="192"/>
        <v>0</v>
      </c>
      <c r="AC188" s="690">
        <f t="shared" si="192"/>
        <v>0</v>
      </c>
      <c r="AD188" s="691">
        <f t="shared" si="192"/>
        <v>0</v>
      </c>
      <c r="AE188" s="691">
        <f t="shared" si="192"/>
        <v>0</v>
      </c>
      <c r="AF188" s="691">
        <f t="shared" si="192"/>
        <v>0</v>
      </c>
      <c r="AG188" s="692">
        <f t="shared" si="193"/>
        <v>0</v>
      </c>
      <c r="AH188" s="692">
        <f t="shared" si="193"/>
        <v>0</v>
      </c>
      <c r="AI188" s="692">
        <f t="shared" si="193"/>
        <v>0</v>
      </c>
      <c r="AJ188" s="692">
        <f t="shared" si="193"/>
        <v>0</v>
      </c>
      <c r="AK188" s="692">
        <f t="shared" si="193"/>
        <v>0</v>
      </c>
      <c r="AL188" s="692">
        <f t="shared" si="193"/>
        <v>0</v>
      </c>
      <c r="AM188" s="692">
        <f t="shared" si="193"/>
        <v>0</v>
      </c>
      <c r="AN188" s="692">
        <f t="shared" si="193"/>
        <v>0</v>
      </c>
      <c r="AO188" s="692">
        <f t="shared" si="193"/>
        <v>0</v>
      </c>
      <c r="AP188" s="692">
        <f t="shared" si="193"/>
        <v>0</v>
      </c>
      <c r="AQ188" s="692">
        <f t="shared" si="193"/>
        <v>0</v>
      </c>
      <c r="AR188" s="692">
        <f t="shared" si="193"/>
        <v>0</v>
      </c>
      <c r="AS188" s="692">
        <f t="shared" si="193"/>
        <v>0</v>
      </c>
      <c r="AT188" s="692">
        <f t="shared" si="193"/>
        <v>0</v>
      </c>
      <c r="AU188" s="692">
        <f t="shared" si="193"/>
        <v>0</v>
      </c>
    </row>
    <row r="189" spans="2:47" s="329" customFormat="1" ht="13.2" x14ac:dyDescent="0.25">
      <c r="B189" s="305" t="s">
        <v>426</v>
      </c>
      <c r="C189" s="362" t="str">
        <f>'Forma 2'!$C$183</f>
        <v>Kitos pastoviosios sąnaudos (nurodyti)</v>
      </c>
      <c r="D189" s="416">
        <f>'Forma 2'!$H$183</f>
        <v>11326.57</v>
      </c>
      <c r="E189" s="705">
        <f t="shared" si="172"/>
        <v>4760.0358236192196</v>
      </c>
      <c r="F189" s="706">
        <f t="shared" si="173"/>
        <v>0</v>
      </c>
      <c r="G189" s="692">
        <f t="shared" si="174"/>
        <v>0</v>
      </c>
      <c r="H189" s="691">
        <f t="shared" si="175"/>
        <v>0</v>
      </c>
      <c r="I189" s="692">
        <f t="shared" si="176"/>
        <v>0</v>
      </c>
      <c r="J189" s="692">
        <f t="shared" si="177"/>
        <v>1192.5661502305752</v>
      </c>
      <c r="K189" s="692">
        <f t="shared" si="178"/>
        <v>0</v>
      </c>
      <c r="L189" s="692">
        <f t="shared" si="179"/>
        <v>0</v>
      </c>
      <c r="M189" s="692">
        <f t="shared" si="180"/>
        <v>216.96026579579117</v>
      </c>
      <c r="N189" s="692">
        <f t="shared" si="181"/>
        <v>128.90938273125408</v>
      </c>
      <c r="O189" s="692">
        <f t="shared" si="182"/>
        <v>0</v>
      </c>
      <c r="P189" s="692">
        <f t="shared" si="183"/>
        <v>334.21484092224847</v>
      </c>
      <c r="Q189" s="692">
        <f t="shared" si="184"/>
        <v>0</v>
      </c>
      <c r="R189" s="692">
        <f t="shared" si="185"/>
        <v>0</v>
      </c>
      <c r="S189" s="692">
        <f t="shared" si="186"/>
        <v>80.82472684503513</v>
      </c>
      <c r="T189" s="692">
        <f t="shared" si="187"/>
        <v>0</v>
      </c>
      <c r="U189" s="692">
        <f t="shared" si="188"/>
        <v>0</v>
      </c>
      <c r="V189" s="692">
        <f t="shared" si="189"/>
        <v>0</v>
      </c>
      <c r="W189" s="692">
        <f t="shared" si="192"/>
        <v>0</v>
      </c>
      <c r="X189" s="692">
        <f t="shared" si="192"/>
        <v>0</v>
      </c>
      <c r="Y189" s="692">
        <f t="shared" si="192"/>
        <v>0</v>
      </c>
      <c r="Z189" s="760">
        <f t="shared" si="192"/>
        <v>68.449641189234953</v>
      </c>
      <c r="AA189" s="692">
        <f t="shared" si="192"/>
        <v>0</v>
      </c>
      <c r="AB189" s="693">
        <f t="shared" si="192"/>
        <v>4544.6091686666396</v>
      </c>
      <c r="AC189" s="690">
        <f t="shared" si="192"/>
        <v>4760.0358236192196</v>
      </c>
      <c r="AD189" s="691">
        <f t="shared" si="192"/>
        <v>0</v>
      </c>
      <c r="AE189" s="691">
        <f t="shared" si="192"/>
        <v>0</v>
      </c>
      <c r="AF189" s="691">
        <f t="shared" si="192"/>
        <v>0</v>
      </c>
      <c r="AG189" s="692">
        <f t="shared" si="193"/>
        <v>0</v>
      </c>
      <c r="AH189" s="692">
        <f t="shared" si="193"/>
        <v>1192.5661502305752</v>
      </c>
      <c r="AI189" s="692">
        <f t="shared" si="193"/>
        <v>0</v>
      </c>
      <c r="AJ189" s="692">
        <f t="shared" si="193"/>
        <v>0</v>
      </c>
      <c r="AK189" s="692">
        <f t="shared" si="193"/>
        <v>216.96026579579117</v>
      </c>
      <c r="AL189" s="692">
        <f t="shared" si="193"/>
        <v>128.90938273125408</v>
      </c>
      <c r="AM189" s="692">
        <f t="shared" si="193"/>
        <v>0</v>
      </c>
      <c r="AN189" s="692">
        <f t="shared" si="193"/>
        <v>334.21484092224847</v>
      </c>
      <c r="AO189" s="692">
        <f t="shared" si="193"/>
        <v>0</v>
      </c>
      <c r="AP189" s="692">
        <f t="shared" si="193"/>
        <v>0</v>
      </c>
      <c r="AQ189" s="692">
        <f t="shared" si="193"/>
        <v>80.82472684503513</v>
      </c>
      <c r="AR189" s="692">
        <f t="shared" si="193"/>
        <v>0</v>
      </c>
      <c r="AS189" s="692">
        <f t="shared" si="193"/>
        <v>0</v>
      </c>
      <c r="AT189" s="692">
        <f t="shared" si="193"/>
        <v>0</v>
      </c>
      <c r="AU189" s="692">
        <f t="shared" si="193"/>
        <v>0</v>
      </c>
    </row>
    <row r="190" spans="2:47" s="329" customFormat="1" ht="13.2" x14ac:dyDescent="0.25">
      <c r="B190" s="363" t="s">
        <v>428</v>
      </c>
      <c r="C190" s="364" t="str">
        <f>'Forma 2'!$C$184</f>
        <v/>
      </c>
      <c r="D190" s="707">
        <f>'Forma 2'!$H$184</f>
        <v>0</v>
      </c>
      <c r="E190" s="708">
        <f t="shared" si="172"/>
        <v>0</v>
      </c>
      <c r="F190" s="709">
        <f t="shared" si="173"/>
        <v>0</v>
      </c>
      <c r="G190" s="710">
        <f t="shared" si="174"/>
        <v>0</v>
      </c>
      <c r="H190" s="710">
        <f t="shared" si="175"/>
        <v>0</v>
      </c>
      <c r="I190" s="711">
        <f t="shared" si="176"/>
        <v>0</v>
      </c>
      <c r="J190" s="711">
        <f t="shared" si="177"/>
        <v>0</v>
      </c>
      <c r="K190" s="711">
        <f t="shared" si="178"/>
        <v>0</v>
      </c>
      <c r="L190" s="711">
        <f t="shared" si="179"/>
        <v>0</v>
      </c>
      <c r="M190" s="711">
        <f t="shared" si="180"/>
        <v>0</v>
      </c>
      <c r="N190" s="711">
        <f t="shared" si="181"/>
        <v>0</v>
      </c>
      <c r="O190" s="711">
        <f t="shared" si="182"/>
        <v>0</v>
      </c>
      <c r="P190" s="711">
        <f t="shared" si="183"/>
        <v>0</v>
      </c>
      <c r="Q190" s="711">
        <f t="shared" si="184"/>
        <v>0</v>
      </c>
      <c r="R190" s="711">
        <f t="shared" si="185"/>
        <v>0</v>
      </c>
      <c r="S190" s="711">
        <f t="shared" si="186"/>
        <v>0</v>
      </c>
      <c r="T190" s="711">
        <f t="shared" si="187"/>
        <v>0</v>
      </c>
      <c r="U190" s="711">
        <f t="shared" si="188"/>
        <v>0</v>
      </c>
      <c r="V190" s="711">
        <f t="shared" si="189"/>
        <v>0</v>
      </c>
      <c r="W190" s="711">
        <f t="shared" si="192"/>
        <v>0</v>
      </c>
      <c r="X190" s="711">
        <f t="shared" si="192"/>
        <v>0</v>
      </c>
      <c r="Y190" s="711">
        <f t="shared" si="192"/>
        <v>0</v>
      </c>
      <c r="Z190" s="777">
        <f t="shared" si="192"/>
        <v>0</v>
      </c>
      <c r="AA190" s="711">
        <f t="shared" si="192"/>
        <v>0</v>
      </c>
      <c r="AB190" s="712">
        <f t="shared" si="192"/>
        <v>0</v>
      </c>
      <c r="AC190" s="713">
        <f t="shared" si="192"/>
        <v>0</v>
      </c>
      <c r="AD190" s="710">
        <f t="shared" si="192"/>
        <v>0</v>
      </c>
      <c r="AE190" s="710">
        <f t="shared" si="192"/>
        <v>0</v>
      </c>
      <c r="AF190" s="710">
        <f t="shared" si="192"/>
        <v>0</v>
      </c>
      <c r="AG190" s="711">
        <f t="shared" si="193"/>
        <v>0</v>
      </c>
      <c r="AH190" s="711">
        <f t="shared" si="193"/>
        <v>0</v>
      </c>
      <c r="AI190" s="711">
        <f t="shared" si="193"/>
        <v>0</v>
      </c>
      <c r="AJ190" s="711">
        <f t="shared" si="193"/>
        <v>0</v>
      </c>
      <c r="AK190" s="711">
        <f t="shared" si="193"/>
        <v>0</v>
      </c>
      <c r="AL190" s="711">
        <f t="shared" si="193"/>
        <v>0</v>
      </c>
      <c r="AM190" s="711">
        <f t="shared" si="193"/>
        <v>0</v>
      </c>
      <c r="AN190" s="711">
        <f t="shared" si="193"/>
        <v>0</v>
      </c>
      <c r="AO190" s="711">
        <f t="shared" si="193"/>
        <v>0</v>
      </c>
      <c r="AP190" s="711">
        <f t="shared" si="193"/>
        <v>0</v>
      </c>
      <c r="AQ190" s="711">
        <f t="shared" si="193"/>
        <v>0</v>
      </c>
      <c r="AR190" s="711">
        <f t="shared" si="193"/>
        <v>0</v>
      </c>
      <c r="AS190" s="711">
        <f t="shared" si="193"/>
        <v>0</v>
      </c>
      <c r="AT190" s="711">
        <f t="shared" si="193"/>
        <v>0</v>
      </c>
      <c r="AU190" s="711">
        <f t="shared" si="193"/>
        <v>0</v>
      </c>
    </row>
    <row r="191" spans="2:47" s="329" customFormat="1" ht="13.2" x14ac:dyDescent="0.25">
      <c r="B191" s="1239" t="s">
        <v>521</v>
      </c>
      <c r="C191" s="1240"/>
      <c r="D191" s="432">
        <f t="shared" ref="D191:AU191" si="194">SUM(D174,D171,D160,D147,D141,D133,D120,D93,D65,D57,D53,D49,D46,D26,D19)</f>
        <v>426732.79999999999</v>
      </c>
      <c r="E191" s="433">
        <f t="shared" si="194"/>
        <v>179336.06659845103</v>
      </c>
      <c r="F191" s="679">
        <f t="shared" si="194"/>
        <v>0</v>
      </c>
      <c r="G191" s="679">
        <f t="shared" si="194"/>
        <v>0</v>
      </c>
      <c r="H191" s="679">
        <f t="shared" si="194"/>
        <v>0</v>
      </c>
      <c r="I191" s="434">
        <f t="shared" si="194"/>
        <v>0</v>
      </c>
      <c r="J191" s="434">
        <f t="shared" si="194"/>
        <v>44929.963603461438</v>
      </c>
      <c r="K191" s="434">
        <f t="shared" si="194"/>
        <v>0</v>
      </c>
      <c r="L191" s="434">
        <f t="shared" si="194"/>
        <v>0</v>
      </c>
      <c r="M191" s="434">
        <f t="shared" si="194"/>
        <v>8174.0798192434731</v>
      </c>
      <c r="N191" s="434">
        <f t="shared" si="194"/>
        <v>4856.7187772560364</v>
      </c>
      <c r="O191" s="434">
        <f t="shared" si="194"/>
        <v>0</v>
      </c>
      <c r="P191" s="434">
        <f t="shared" si="194"/>
        <v>12591.704965621308</v>
      </c>
      <c r="Q191" s="434">
        <f t="shared" si="194"/>
        <v>0</v>
      </c>
      <c r="R191" s="434">
        <f t="shared" si="194"/>
        <v>0</v>
      </c>
      <c r="S191" s="434">
        <f t="shared" si="194"/>
        <v>3045.1132863748389</v>
      </c>
      <c r="T191" s="434">
        <f t="shared" si="194"/>
        <v>0</v>
      </c>
      <c r="U191" s="434">
        <f t="shared" si="194"/>
        <v>0</v>
      </c>
      <c r="V191" s="434">
        <f t="shared" si="194"/>
        <v>0</v>
      </c>
      <c r="W191" s="434">
        <f t="shared" si="194"/>
        <v>0</v>
      </c>
      <c r="X191" s="434">
        <f t="shared" si="194"/>
        <v>0</v>
      </c>
      <c r="Y191" s="434">
        <f t="shared" si="194"/>
        <v>0</v>
      </c>
      <c r="Z191" s="778">
        <f t="shared" si="194"/>
        <v>2578.8458500851384</v>
      </c>
      <c r="AA191" s="434">
        <f t="shared" si="194"/>
        <v>0</v>
      </c>
      <c r="AB191" s="714">
        <f t="shared" si="194"/>
        <v>171220.30709950672</v>
      </c>
      <c r="AC191" s="678">
        <f t="shared" si="194"/>
        <v>179336.06659845103</v>
      </c>
      <c r="AD191" s="679">
        <f t="shared" si="194"/>
        <v>0</v>
      </c>
      <c r="AE191" s="679">
        <f t="shared" si="194"/>
        <v>0</v>
      </c>
      <c r="AF191" s="679">
        <f t="shared" si="194"/>
        <v>0</v>
      </c>
      <c r="AG191" s="434">
        <f t="shared" si="194"/>
        <v>0</v>
      </c>
      <c r="AH191" s="434">
        <f t="shared" si="194"/>
        <v>44929.963603461438</v>
      </c>
      <c r="AI191" s="434">
        <f t="shared" si="194"/>
        <v>0</v>
      </c>
      <c r="AJ191" s="434">
        <f t="shared" si="194"/>
        <v>0</v>
      </c>
      <c r="AK191" s="434">
        <f t="shared" si="194"/>
        <v>8174.0798192434731</v>
      </c>
      <c r="AL191" s="434">
        <f t="shared" si="194"/>
        <v>4856.7187772560364</v>
      </c>
      <c r="AM191" s="434">
        <f t="shared" si="194"/>
        <v>0</v>
      </c>
      <c r="AN191" s="434">
        <f t="shared" si="194"/>
        <v>12591.704965621308</v>
      </c>
      <c r="AO191" s="434">
        <f t="shared" si="194"/>
        <v>0</v>
      </c>
      <c r="AP191" s="434">
        <f t="shared" si="194"/>
        <v>0</v>
      </c>
      <c r="AQ191" s="434">
        <f t="shared" si="194"/>
        <v>3045.1132863748389</v>
      </c>
      <c r="AR191" s="434">
        <f t="shared" si="194"/>
        <v>0</v>
      </c>
      <c r="AS191" s="434">
        <f t="shared" si="194"/>
        <v>0</v>
      </c>
      <c r="AT191" s="434">
        <f t="shared" si="194"/>
        <v>0</v>
      </c>
      <c r="AU191" s="434">
        <f t="shared" si="194"/>
        <v>0</v>
      </c>
    </row>
    <row r="193" spans="2:47" s="1" customFormat="1" ht="13.8" x14ac:dyDescent="0.25">
      <c r="B193" s="1257" t="s">
        <v>68</v>
      </c>
      <c r="C193" s="1257"/>
      <c r="E193" s="757"/>
      <c r="Z193" s="771"/>
    </row>
    <row r="194" spans="2:47" s="1" customFormat="1" ht="13.8" x14ac:dyDescent="0.25">
      <c r="B194" s="1253" t="s">
        <v>456</v>
      </c>
      <c r="C194" s="1253"/>
      <c r="E194" s="757"/>
      <c r="Z194" s="771"/>
    </row>
    <row r="195" spans="2:47" s="1" customFormat="1" ht="13.8" x14ac:dyDescent="0.25">
      <c r="B195" s="1253" t="s">
        <v>499</v>
      </c>
      <c r="C195" s="1253"/>
      <c r="Z195" s="771"/>
    </row>
    <row r="196" spans="2:47" s="1" customFormat="1" ht="13.8" x14ac:dyDescent="0.25">
      <c r="B196" s="1253" t="s">
        <v>522</v>
      </c>
      <c r="C196" s="1253"/>
      <c r="Z196" s="771"/>
    </row>
    <row r="197" spans="2:47" s="1" customFormat="1" ht="13.8" x14ac:dyDescent="0.25">
      <c r="B197" s="1253" t="s">
        <v>523</v>
      </c>
      <c r="C197" s="1253"/>
      <c r="Z197" s="771"/>
    </row>
    <row r="199" spans="2:47" s="1" customFormat="1" ht="13.8" x14ac:dyDescent="0.25">
      <c r="Z199" s="771"/>
    </row>
    <row r="200" spans="2:47" s="329" customFormat="1" ht="15" customHeight="1" x14ac:dyDescent="0.25">
      <c r="B200" s="1251" t="s">
        <v>524</v>
      </c>
      <c r="C200" s="1252"/>
      <c r="D200" s="677" t="s">
        <v>6</v>
      </c>
      <c r="E200" s="1247" t="s">
        <v>6</v>
      </c>
      <c r="F200" s="1248"/>
      <c r="G200" s="1248"/>
      <c r="H200" s="1248"/>
      <c r="I200" s="1249"/>
      <c r="J200" s="1249"/>
      <c r="K200" s="1249"/>
      <c r="L200" s="1249"/>
      <c r="M200" s="1249"/>
      <c r="N200" s="1249"/>
      <c r="O200" s="1249"/>
      <c r="P200" s="1249"/>
      <c r="Q200" s="1249"/>
      <c r="R200" s="1249"/>
      <c r="S200" s="1249"/>
      <c r="T200" s="1249"/>
      <c r="U200" s="1249"/>
      <c r="V200" s="1249"/>
      <c r="W200" s="1249"/>
      <c r="X200" s="1249"/>
      <c r="Y200" s="1249"/>
      <c r="Z200" s="1249"/>
      <c r="AA200" s="1249"/>
      <c r="AB200" s="1250"/>
      <c r="AC200" s="1254" t="str">
        <f>AC9</f>
        <v>CŠT sistema 1</v>
      </c>
      <c r="AD200" s="1255"/>
      <c r="AE200" s="1255"/>
      <c r="AF200" s="1255"/>
      <c r="AG200" s="1255"/>
      <c r="AH200" s="1255"/>
      <c r="AI200" s="1255"/>
      <c r="AJ200" s="1255"/>
      <c r="AK200" s="1255"/>
      <c r="AL200" s="1255"/>
      <c r="AM200" s="1255"/>
      <c r="AN200" s="1255"/>
      <c r="AO200" s="1255"/>
      <c r="AP200" s="1255"/>
      <c r="AQ200" s="1255"/>
      <c r="AR200" s="1255"/>
      <c r="AS200" s="1255"/>
      <c r="AT200" s="1255"/>
      <c r="AU200" s="1256"/>
    </row>
    <row r="201" spans="2:47" s="329" customFormat="1" ht="13.2" x14ac:dyDescent="0.25">
      <c r="B201" s="1138" t="s">
        <v>525</v>
      </c>
      <c r="C201" s="1242"/>
      <c r="D201" s="715">
        <f>SUM(E201:AB201)</f>
        <v>0</v>
      </c>
      <c r="E201" s="430">
        <f t="shared" ref="E201:N204" si="195">SUM(AC201)</f>
        <v>0</v>
      </c>
      <c r="F201" s="716">
        <f t="shared" si="195"/>
        <v>0</v>
      </c>
      <c r="G201" s="716">
        <f t="shared" si="195"/>
        <v>0</v>
      </c>
      <c r="H201" s="716">
        <f t="shared" si="195"/>
        <v>0</v>
      </c>
      <c r="I201" s="716">
        <f t="shared" si="195"/>
        <v>0</v>
      </c>
      <c r="J201" s="716">
        <f t="shared" si="195"/>
        <v>0</v>
      </c>
      <c r="K201" s="716">
        <f t="shared" si="195"/>
        <v>0</v>
      </c>
      <c r="L201" s="716">
        <f t="shared" si="195"/>
        <v>0</v>
      </c>
      <c r="M201" s="716">
        <f t="shared" si="195"/>
        <v>0</v>
      </c>
      <c r="N201" s="716">
        <f t="shared" si="195"/>
        <v>0</v>
      </c>
      <c r="O201" s="716">
        <f t="shared" ref="O201:V204" si="196">SUM(AM201)</f>
        <v>0</v>
      </c>
      <c r="P201" s="716">
        <f t="shared" si="196"/>
        <v>0</v>
      </c>
      <c r="Q201" s="716">
        <f t="shared" si="196"/>
        <v>0</v>
      </c>
      <c r="R201" s="716">
        <f t="shared" si="196"/>
        <v>0</v>
      </c>
      <c r="S201" s="716">
        <f t="shared" si="196"/>
        <v>0</v>
      </c>
      <c r="T201" s="716">
        <f t="shared" si="196"/>
        <v>0</v>
      </c>
      <c r="U201" s="716">
        <f t="shared" si="196"/>
        <v>0</v>
      </c>
      <c r="V201" s="716">
        <f t="shared" si="196"/>
        <v>0</v>
      </c>
      <c r="W201" s="717"/>
      <c r="X201" s="717"/>
      <c r="Y201" s="717"/>
      <c r="Z201" s="772"/>
      <c r="AA201" s="717"/>
      <c r="AB201" s="718"/>
      <c r="AC201" s="719"/>
      <c r="AD201" s="717"/>
      <c r="AE201" s="717"/>
      <c r="AF201" s="717"/>
      <c r="AG201" s="717"/>
      <c r="AH201" s="717"/>
      <c r="AI201" s="717"/>
      <c r="AJ201" s="717"/>
      <c r="AK201" s="717"/>
      <c r="AL201" s="717"/>
      <c r="AM201" s="717"/>
      <c r="AN201" s="717"/>
      <c r="AO201" s="717"/>
      <c r="AP201" s="717"/>
      <c r="AQ201" s="717"/>
      <c r="AR201" s="717"/>
      <c r="AS201" s="717"/>
      <c r="AT201" s="717"/>
      <c r="AU201" s="720"/>
    </row>
    <row r="202" spans="2:47" s="1" customFormat="1" ht="13.8" x14ac:dyDescent="0.25">
      <c r="B202" s="1138" t="s">
        <v>525</v>
      </c>
      <c r="C202" s="1242"/>
      <c r="D202" s="715">
        <f>SUM(E202:AB202)</f>
        <v>0</v>
      </c>
      <c r="E202" s="430">
        <f t="shared" si="195"/>
        <v>0</v>
      </c>
      <c r="F202" s="716">
        <f t="shared" si="195"/>
        <v>0</v>
      </c>
      <c r="G202" s="716">
        <f t="shared" si="195"/>
        <v>0</v>
      </c>
      <c r="H202" s="716">
        <f t="shared" si="195"/>
        <v>0</v>
      </c>
      <c r="I202" s="716">
        <f t="shared" si="195"/>
        <v>0</v>
      </c>
      <c r="J202" s="716">
        <f t="shared" si="195"/>
        <v>0</v>
      </c>
      <c r="K202" s="716">
        <f t="shared" si="195"/>
        <v>0</v>
      </c>
      <c r="L202" s="716">
        <f t="shared" si="195"/>
        <v>0</v>
      </c>
      <c r="M202" s="716">
        <f t="shared" si="195"/>
        <v>0</v>
      </c>
      <c r="N202" s="716">
        <f t="shared" si="195"/>
        <v>0</v>
      </c>
      <c r="O202" s="716">
        <f t="shared" si="196"/>
        <v>0</v>
      </c>
      <c r="P202" s="716">
        <f t="shared" si="196"/>
        <v>0</v>
      </c>
      <c r="Q202" s="716">
        <f t="shared" si="196"/>
        <v>0</v>
      </c>
      <c r="R202" s="716">
        <f t="shared" si="196"/>
        <v>0</v>
      </c>
      <c r="S202" s="716">
        <f t="shared" si="196"/>
        <v>0</v>
      </c>
      <c r="T202" s="716">
        <f t="shared" si="196"/>
        <v>0</v>
      </c>
      <c r="U202" s="716">
        <f t="shared" si="196"/>
        <v>0</v>
      </c>
      <c r="V202" s="716">
        <f t="shared" si="196"/>
        <v>0</v>
      </c>
      <c r="W202" s="717"/>
      <c r="X202" s="717"/>
      <c r="Y202" s="717"/>
      <c r="Z202" s="772"/>
      <c r="AA202" s="717"/>
      <c r="AB202" s="718"/>
      <c r="AC202" s="719"/>
      <c r="AD202" s="717"/>
      <c r="AE202" s="717"/>
      <c r="AF202" s="717"/>
      <c r="AG202" s="717"/>
      <c r="AH202" s="717"/>
      <c r="AI202" s="717"/>
      <c r="AJ202" s="717"/>
      <c r="AK202" s="717"/>
      <c r="AL202" s="717"/>
      <c r="AM202" s="717"/>
      <c r="AN202" s="717"/>
      <c r="AO202" s="717"/>
      <c r="AP202" s="717"/>
      <c r="AQ202" s="717"/>
      <c r="AR202" s="717"/>
      <c r="AS202" s="717"/>
      <c r="AT202" s="717"/>
      <c r="AU202" s="720"/>
    </row>
    <row r="203" spans="2:47" s="1" customFormat="1" ht="13.8" x14ac:dyDescent="0.25">
      <c r="B203" s="1138" t="s">
        <v>525</v>
      </c>
      <c r="C203" s="1242"/>
      <c r="D203" s="715">
        <f>SUM(E203:AB203)</f>
        <v>0</v>
      </c>
      <c r="E203" s="430">
        <f t="shared" si="195"/>
        <v>0</v>
      </c>
      <c r="F203" s="716">
        <f t="shared" si="195"/>
        <v>0</v>
      </c>
      <c r="G203" s="716">
        <f t="shared" si="195"/>
        <v>0</v>
      </c>
      <c r="H203" s="716">
        <f t="shared" si="195"/>
        <v>0</v>
      </c>
      <c r="I203" s="716">
        <f t="shared" si="195"/>
        <v>0</v>
      </c>
      <c r="J203" s="716">
        <f t="shared" si="195"/>
        <v>0</v>
      </c>
      <c r="K203" s="716">
        <f t="shared" si="195"/>
        <v>0</v>
      </c>
      <c r="L203" s="716">
        <f t="shared" si="195"/>
        <v>0</v>
      </c>
      <c r="M203" s="716">
        <f t="shared" si="195"/>
        <v>0</v>
      </c>
      <c r="N203" s="716">
        <f t="shared" si="195"/>
        <v>0</v>
      </c>
      <c r="O203" s="716">
        <f t="shared" si="196"/>
        <v>0</v>
      </c>
      <c r="P203" s="716">
        <f t="shared" si="196"/>
        <v>0</v>
      </c>
      <c r="Q203" s="716">
        <f t="shared" si="196"/>
        <v>0</v>
      </c>
      <c r="R203" s="716">
        <f t="shared" si="196"/>
        <v>0</v>
      </c>
      <c r="S203" s="716">
        <f t="shared" si="196"/>
        <v>0</v>
      </c>
      <c r="T203" s="716">
        <f t="shared" si="196"/>
        <v>0</v>
      </c>
      <c r="U203" s="716">
        <f t="shared" si="196"/>
        <v>0</v>
      </c>
      <c r="V203" s="716">
        <f t="shared" si="196"/>
        <v>0</v>
      </c>
      <c r="W203" s="717"/>
      <c r="X203" s="717"/>
      <c r="Y203" s="717"/>
      <c r="Z203" s="772"/>
      <c r="AA203" s="717"/>
      <c r="AB203" s="718"/>
      <c r="AC203" s="719"/>
      <c r="AD203" s="717"/>
      <c r="AE203" s="717"/>
      <c r="AF203" s="717"/>
      <c r="AG203" s="717"/>
      <c r="AH203" s="717"/>
      <c r="AI203" s="717"/>
      <c r="AJ203" s="717"/>
      <c r="AK203" s="717"/>
      <c r="AL203" s="717"/>
      <c r="AM203" s="717"/>
      <c r="AN203" s="717"/>
      <c r="AO203" s="717"/>
      <c r="AP203" s="717"/>
      <c r="AQ203" s="717"/>
      <c r="AR203" s="717"/>
      <c r="AS203" s="717"/>
      <c r="AT203" s="717"/>
      <c r="AU203" s="720"/>
    </row>
    <row r="204" spans="2:47" s="1" customFormat="1" ht="13.8" x14ac:dyDescent="0.25">
      <c r="B204" s="1138" t="s">
        <v>525</v>
      </c>
      <c r="C204" s="1242"/>
      <c r="D204" s="715">
        <f>SUM(E204:AB204)</f>
        <v>0</v>
      </c>
      <c r="E204" s="430">
        <f t="shared" si="195"/>
        <v>0</v>
      </c>
      <c r="F204" s="716">
        <f t="shared" si="195"/>
        <v>0</v>
      </c>
      <c r="G204" s="716">
        <f t="shared" si="195"/>
        <v>0</v>
      </c>
      <c r="H204" s="716">
        <f t="shared" si="195"/>
        <v>0</v>
      </c>
      <c r="I204" s="716">
        <f t="shared" si="195"/>
        <v>0</v>
      </c>
      <c r="J204" s="716">
        <f t="shared" si="195"/>
        <v>0</v>
      </c>
      <c r="K204" s="716">
        <f t="shared" si="195"/>
        <v>0</v>
      </c>
      <c r="L204" s="716">
        <f t="shared" si="195"/>
        <v>0</v>
      </c>
      <c r="M204" s="716">
        <f t="shared" si="195"/>
        <v>0</v>
      </c>
      <c r="N204" s="716">
        <f t="shared" si="195"/>
        <v>0</v>
      </c>
      <c r="O204" s="716">
        <f t="shared" si="196"/>
        <v>0</v>
      </c>
      <c r="P204" s="716">
        <f t="shared" si="196"/>
        <v>0</v>
      </c>
      <c r="Q204" s="716">
        <f t="shared" si="196"/>
        <v>0</v>
      </c>
      <c r="R204" s="716">
        <f t="shared" si="196"/>
        <v>0</v>
      </c>
      <c r="S204" s="716">
        <f t="shared" si="196"/>
        <v>0</v>
      </c>
      <c r="T204" s="716">
        <f t="shared" si="196"/>
        <v>0</v>
      </c>
      <c r="U204" s="716">
        <f t="shared" si="196"/>
        <v>0</v>
      </c>
      <c r="V204" s="716">
        <f t="shared" si="196"/>
        <v>0</v>
      </c>
      <c r="W204" s="717"/>
      <c r="X204" s="717"/>
      <c r="Y204" s="717"/>
      <c r="Z204" s="772"/>
      <c r="AA204" s="717"/>
      <c r="AB204" s="718"/>
      <c r="AC204" s="719"/>
      <c r="AD204" s="717"/>
      <c r="AE204" s="717"/>
      <c r="AF204" s="717"/>
      <c r="AG204" s="717"/>
      <c r="AH204" s="717"/>
      <c r="AI204" s="717"/>
      <c r="AJ204" s="717"/>
      <c r="AK204" s="717"/>
      <c r="AL204" s="717"/>
      <c r="AM204" s="717"/>
      <c r="AN204" s="717"/>
      <c r="AO204" s="717"/>
      <c r="AP204" s="717"/>
      <c r="AQ204" s="717"/>
      <c r="AR204" s="717"/>
      <c r="AS204" s="717"/>
      <c r="AT204" s="717"/>
      <c r="AU204" s="720"/>
    </row>
  </sheetData>
  <mergeCells count="83">
    <mergeCell ref="AT10:AT12"/>
    <mergeCell ref="AT13:AT17"/>
    <mergeCell ref="AQ10:AS12"/>
    <mergeCell ref="Z13:Z17"/>
    <mergeCell ref="Z10:AB12"/>
    <mergeCell ref="AA13:AA17"/>
    <mergeCell ref="AB13:AB17"/>
    <mergeCell ref="AQ13:AQ17"/>
    <mergeCell ref="AR13:AR17"/>
    <mergeCell ref="AS13:AS17"/>
    <mergeCell ref="AL13:AL17"/>
    <mergeCell ref="AL10:AO12"/>
    <mergeCell ref="AP13:AP17"/>
    <mergeCell ref="AP10:AP12"/>
    <mergeCell ref="W13:W17"/>
    <mergeCell ref="W10:Y12"/>
    <mergeCell ref="X13:X17"/>
    <mergeCell ref="Y13:Y17"/>
    <mergeCell ref="AO13:AO17"/>
    <mergeCell ref="S10:U12"/>
    <mergeCell ref="S13:S17"/>
    <mergeCell ref="T13:T17"/>
    <mergeCell ref="U13:U17"/>
    <mergeCell ref="V10:V12"/>
    <mergeCell ref="V13:V17"/>
    <mergeCell ref="O13:O17"/>
    <mergeCell ref="P13:P17"/>
    <mergeCell ref="Q13:Q17"/>
    <mergeCell ref="R13:R17"/>
    <mergeCell ref="R10:R12"/>
    <mergeCell ref="AC200:AU200"/>
    <mergeCell ref="B7:V7"/>
    <mergeCell ref="B195:C195"/>
    <mergeCell ref="B194:C194"/>
    <mergeCell ref="B193:C193"/>
    <mergeCell ref="B191:C191"/>
    <mergeCell ref="B18:C18"/>
    <mergeCell ref="AC10:AG12"/>
    <mergeCell ref="AC13:AD14"/>
    <mergeCell ref="AC15:AC17"/>
    <mergeCell ref="AC9:AU9"/>
    <mergeCell ref="L13:L17"/>
    <mergeCell ref="M10:M12"/>
    <mergeCell ref="AU13:AU17"/>
    <mergeCell ref="N10:Q12"/>
    <mergeCell ref="M13:M17"/>
    <mergeCell ref="B202:C202"/>
    <mergeCell ref="B201:C201"/>
    <mergeCell ref="B200:C200"/>
    <mergeCell ref="B197:C197"/>
    <mergeCell ref="B196:C196"/>
    <mergeCell ref="E10:I12"/>
    <mergeCell ref="AU10:AU12"/>
    <mergeCell ref="AD15:AD17"/>
    <mergeCell ref="AE15:AE17"/>
    <mergeCell ref="AE13:AF14"/>
    <mergeCell ref="AF15:AF17"/>
    <mergeCell ref="AG13:AG17"/>
    <mergeCell ref="AH13:AH17"/>
    <mergeCell ref="AH10:AJ12"/>
    <mergeCell ref="AI13:AI17"/>
    <mergeCell ref="AJ13:AJ17"/>
    <mergeCell ref="AK13:AK17"/>
    <mergeCell ref="AK10:AK12"/>
    <mergeCell ref="AM13:AM17"/>
    <mergeCell ref="AN13:AN17"/>
    <mergeCell ref="N13:N17"/>
    <mergeCell ref="B203:C203"/>
    <mergeCell ref="B204:C204"/>
    <mergeCell ref="B9:C17"/>
    <mergeCell ref="D9:D17"/>
    <mergeCell ref="E15:E17"/>
    <mergeCell ref="E9:AB9"/>
    <mergeCell ref="E200:AB200"/>
    <mergeCell ref="E13:F14"/>
    <mergeCell ref="F15:F17"/>
    <mergeCell ref="G15:G17"/>
    <mergeCell ref="G13:H14"/>
    <mergeCell ref="H15:H17"/>
    <mergeCell ref="I13:I17"/>
    <mergeCell ref="J10:L12"/>
    <mergeCell ref="J13:J17"/>
    <mergeCell ref="K13:K17"/>
  </mergeCells>
  <pageMargins left="0.69999998807907104" right="0.69999998807907104" top="0.75" bottom="0.75" header="0.30000001192092901" footer="0.30000001192092901"/>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10</vt:i4>
      </vt:variant>
    </vt:vector>
  </HeadingPairs>
  <TitlesOfParts>
    <vt:vector size="10" baseType="lpstr">
      <vt:lpstr>Forma 1</vt:lpstr>
      <vt:lpstr>Forma 6</vt:lpstr>
      <vt:lpstr>Forma 2</vt:lpstr>
      <vt:lpstr>Forma 3</vt:lpstr>
      <vt:lpstr>Forma 4</vt:lpstr>
      <vt:lpstr>Forma 9</vt:lpstr>
      <vt:lpstr>Forma 10</vt:lpstr>
      <vt:lpstr>Forma 11</vt:lpstr>
      <vt:lpstr>Forma 12</vt:lpstr>
      <vt:lpstr>Forma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 AUTHORITY\SYSTEM</dc:creator>
  <cp:lastModifiedBy>Leta Zimkuvienė</cp:lastModifiedBy>
  <dcterms:created xsi:type="dcterms:W3CDTF">2024-02-02T14:36:23Z</dcterms:created>
  <dcterms:modified xsi:type="dcterms:W3CDTF">2026-05-20T11:06:49Z</dcterms:modified>
</cp:coreProperties>
</file>